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Dashboard" sheetId="2" state="visible" r:id="rId4"/>
  </sheets>
  <definedNames>
    <definedName function="false" hidden="false" localSheetId="0" name="_xlnm.Print_Titles" vbProcedure="false">Leads!$1:$1</definedName>
    <definedName function="false" hidden="true" localSheetId="0" name="_xlnm._FilterDatabase" vbProcedure="false">Leads!$A$1:$O$1001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Rows 2-5 are samples so you can see the colours working. Delete them once you've added real leads.
Red name = follow-up overdue
Yellow row = follow-up due today
Orange row = Contacted/Replied but no follow-up date set</t>
        </r>
      </text>
    </comment>
    <comment ref="E1" authorId="0">
      <text>
        <r>
          <rPr>
            <sz val="10"/>
            <rFont val="Arial"/>
            <family val="2"/>
          </rPr>
          <t xml:space="preserve">Automatic - don't type here. Shows OVERDUE or TODAY.</t>
        </r>
      </text>
    </comment>
    <comment ref="N1" authorId="0">
      <text>
        <r>
          <rPr>
            <sz val="10"/>
            <rFont val="Arial"/>
            <family val="2"/>
          </rPr>
          <t xml:space="preserve">Automatic - days since Last Contacted.</t>
        </r>
      </text>
    </comment>
    <comment ref="O1" authorId="0">
      <text>
        <r>
          <rPr>
            <sz val="10"/>
            <rFont val="Arial"/>
            <family val="2"/>
          </rPr>
          <t xml:space="preserve">Automatic - days past Next Follow-up (0 if not late yet).</t>
        </r>
      </text>
    </comment>
  </commentList>
</comments>
</file>

<file path=xl/sharedStrings.xml><?xml version="1.0" encoding="utf-8"?>
<sst xmlns="http://schemas.openxmlformats.org/spreadsheetml/2006/main" count="92" uniqueCount="83">
  <si>
    <t xml:space="preserve">Lead Name</t>
  </si>
  <si>
    <t xml:space="preserve">Company</t>
  </si>
  <si>
    <t xml:space="preserve">Status</t>
  </si>
  <si>
    <t xml:space="preserve">Next Follow-up</t>
  </si>
  <si>
    <t xml:space="preserve">Follow-up Due?</t>
  </si>
  <si>
    <t xml:space="preserve">Priority</t>
  </si>
  <si>
    <t xml:space="preserve">Last Contacted</t>
  </si>
  <si>
    <t xml:space="preserve">Last Action</t>
  </si>
  <si>
    <t xml:space="preserve">Email</t>
  </si>
  <si>
    <t xml:space="preserve">Phone</t>
  </si>
  <si>
    <t xml:space="preserve">Source</t>
  </si>
  <si>
    <t xml:space="preserve">Notes</t>
  </si>
  <si>
    <t xml:space="preserve">Date Added</t>
  </si>
  <si>
    <t xml:space="preserve">Days Since Contact</t>
  </si>
  <si>
    <t xml:space="preserve">Days Overdue</t>
  </si>
  <si>
    <t xml:space="preserve">Ada Lovelace (sample)</t>
  </si>
  <si>
    <t xml:space="preserve">Analytical Engines</t>
  </si>
  <si>
    <t xml:space="preserve">Replied</t>
  </si>
  <si>
    <t xml:space="preserve">Hot</t>
  </si>
  <si>
    <t xml:space="preserve">Asked for pricing</t>
  </si>
  <si>
    <t xml:space="preserve">ada@example.com</t>
  </si>
  <si>
    <t xml:space="preserve">+1 555 0100</t>
  </si>
  <si>
    <t xml:space="preserve">Referral</t>
  </si>
  <si>
    <t xml:space="preserve">Very interested - send quote</t>
  </si>
  <si>
    <t xml:space="preserve">Grace Hopper (sample)</t>
  </si>
  <si>
    <t xml:space="preserve">Navy Code Co</t>
  </si>
  <si>
    <t xml:space="preserve">Contacted</t>
  </si>
  <si>
    <t xml:space="preserve">Warm</t>
  </si>
  <si>
    <t xml:space="preserve">Left voicemail</t>
  </si>
  <si>
    <t xml:space="preserve">grace@example.com</t>
  </si>
  <si>
    <t xml:space="preserve">Cold outreach</t>
  </si>
  <si>
    <t xml:space="preserve">Wants a callback after her conference</t>
  </si>
  <si>
    <t xml:space="preserve">Margaret Hamilton (sample)</t>
  </si>
  <si>
    <t xml:space="preserve">Apollo Systems</t>
  </si>
  <si>
    <t xml:space="preserve">Interested</t>
  </si>
  <si>
    <t xml:space="preserve">Sent demo link</t>
  </si>
  <si>
    <t xml:space="preserve">margaret@example.com</t>
  </si>
  <si>
    <t xml:space="preserve">Event</t>
  </si>
  <si>
    <t xml:space="preserve">Demo booked, decision next week</t>
  </si>
  <si>
    <t xml:space="preserve">Alan Turing (sample)</t>
  </si>
  <si>
    <t xml:space="preserve">Cipher Labs</t>
  </si>
  <si>
    <t xml:space="preserve">Closed-lost</t>
  </si>
  <si>
    <t xml:space="preserve">Cold</t>
  </si>
  <si>
    <t xml:space="preserve">Sent intro email</t>
  </si>
  <si>
    <t xml:space="preserve">alan@example.com</t>
  </si>
  <si>
    <t xml:space="preserve">Website</t>
  </si>
  <si>
    <t xml:space="preserve">Budget frozen until Q1</t>
  </si>
  <si>
    <t xml:space="preserve">LEAD TRACKER DASHBOARD</t>
  </si>
  <si>
    <t xml:space="preserve">Updates automatically from the Leads tab. Nothing to type here.</t>
  </si>
  <si>
    <t xml:space="preserve">TODAY</t>
  </si>
  <si>
    <t xml:space="preserve">HOW TO USE</t>
  </si>
  <si>
    <t xml:space="preserve">Overdue follow-ups</t>
  </si>
  <si>
    <t xml:space="preserve">1. Go to the Leads tab. Rows 2-5 are samples - look, then delete them.</t>
  </si>
  <si>
    <t xml:space="preserve">Due today</t>
  </si>
  <si>
    <t xml:space="preserve">2. One row per lead. Fill the dark-blue columns; grey columns fill themselves.</t>
  </si>
  <si>
    <t xml:space="preserve">In play with no follow-up set</t>
  </si>
  <si>
    <t xml:space="preserve">3. Always set Next Follow-up after you contact someone.</t>
  </si>
  <si>
    <t xml:space="preserve">4. Each morning: open Leads, deal with red and yellow rows first.</t>
  </si>
  <si>
    <t xml:space="preserve">PIPELINE</t>
  </si>
  <si>
    <t xml:space="preserve">Total leads</t>
  </si>
  <si>
    <t xml:space="preserve">WHAT THE COLOURS MEAN</t>
  </si>
  <si>
    <t xml:space="preserve">Open leads (not closed)</t>
  </si>
  <si>
    <t xml:space="preserve">Red name     follow-up date has passed</t>
  </si>
  <si>
    <t xml:space="preserve">Added this week (since Monday)</t>
  </si>
  <si>
    <t xml:space="preserve">Yellow row   follow-up is due today</t>
  </si>
  <si>
    <t xml:space="preserve">Win rate (won / closed)</t>
  </si>
  <si>
    <t xml:space="preserve">Orange row   in play, but no follow-up date set</t>
  </si>
  <si>
    <t xml:space="preserve">Grey text    closed - won or lost</t>
  </si>
  <si>
    <t xml:space="preserve">BY STATUS</t>
  </si>
  <si>
    <t xml:space="preserve">New</t>
  </si>
  <si>
    <t xml:space="preserve">GOOGLE SHEETS</t>
  </si>
  <si>
    <t xml:space="preserve">Upload to Google Drive &gt; right-click &gt; Open with &gt; Google Sheets &gt;</t>
  </si>
  <si>
    <t xml:space="preserve">File &gt; Save as Google Sheets. Dropdowns, colours and formulas carry over.</t>
  </si>
  <si>
    <t xml:space="preserve">Not now</t>
  </si>
  <si>
    <t xml:space="preserve">TIPS</t>
  </si>
  <si>
    <t xml:space="preserve">Closed-won</t>
  </si>
  <si>
    <t xml:space="preserve">Dates: type them (25/10/2026) or double-click for the picker.</t>
  </si>
  <si>
    <t xml:space="preserve">Add your own columns at the far right - nothing breaks.</t>
  </si>
  <si>
    <t xml:space="preserve">Filter: click the arrow on any header, e.g. Status or Priority.</t>
  </si>
  <si>
    <t xml:space="preserve">BY SOURCE  (leads / won)</t>
  </si>
  <si>
    <t xml:space="preserve">Free template from katalaga.com/tools</t>
  </si>
  <si>
    <t xml:space="preserve">Social</t>
  </si>
  <si>
    <t xml:space="preserve">Other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</si>
</sst>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 mmm\ yyyy"/>
    <numFmt numFmtId="166" formatCode="0"/>
    <numFmt numFmtId="167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404040"/>
      <name val="Arial"/>
      <family val="0"/>
      <charset val="1"/>
    </font>
    <font>
      <u val="single"/>
      <sz val="9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40404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1F4E79"/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ill>
        <patternFill>
          <bgColor rgb="FFFFE699"/>
        </patternFill>
      </fill>
    </dxf>
    <dxf>
      <fill>
        <patternFill>
          <bgColor rgb="FFFCE4D6"/>
        </patternFill>
      </fill>
    </dxf>
    <dxf>
      <font>
        <color rgb="FFA6A6A6"/>
      </font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CE4D6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0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24"/>
    <col collapsed="false" customWidth="true" hidden="false" outlineLevel="0" max="9" min="9" style="0" width="26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36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10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customFormat="false" ht="15" hidden="false" customHeight="false" outlineLevel="0" collapsed="false">
      <c r="A2" s="3" t="s">
        <v>15</v>
      </c>
      <c r="B2" s="3" t="s">
        <v>16</v>
      </c>
      <c r="C2" s="3" t="s">
        <v>17</v>
      </c>
      <c r="D2" s="4" t="n">
        <f aca="true">TODAY()-2</f>
        <v>46311</v>
      </c>
      <c r="E2" s="5" t="str">
        <f aca="true">IF(OR(D2="",C2="Closed-won",C2="Closed-lost"),"",IF(D2&lt;TODAY(),"OVERDUE",IF(D2=TODAY(),"TODAY","")))</f>
        <v>OVERDUE</v>
      </c>
      <c r="F2" s="3" t="s">
        <v>18</v>
      </c>
      <c r="G2" s="4" t="n">
        <f aca="true">TODAY()-3</f>
        <v>46310</v>
      </c>
      <c r="H2" s="6" t="s">
        <v>19</v>
      </c>
      <c r="I2" s="3" t="s">
        <v>20</v>
      </c>
      <c r="J2" s="3" t="s">
        <v>21</v>
      </c>
      <c r="K2" s="3" t="s">
        <v>22</v>
      </c>
      <c r="L2" s="6" t="s">
        <v>23</v>
      </c>
      <c r="M2" s="4" t="n">
        <f aca="true">TODAY()-8</f>
        <v>46305</v>
      </c>
      <c r="N2" s="7" t="n">
        <f aca="true">IF(G2="","",TODAY()-G2)</f>
        <v>3</v>
      </c>
      <c r="O2" s="7" t="n">
        <f aca="true">IF(OR(D2="",C2="Closed-won",C2="Closed-lost"),"",MAX(0,TODAY()-D2))</f>
        <v>2</v>
      </c>
    </row>
    <row r="3" customFormat="false" ht="15" hidden="false" customHeight="false" outlineLevel="0" collapsed="false">
      <c r="A3" s="3" t="s">
        <v>24</v>
      </c>
      <c r="B3" s="3" t="s">
        <v>25</v>
      </c>
      <c r="C3" s="3" t="s">
        <v>26</v>
      </c>
      <c r="D3" s="4"/>
      <c r="E3" s="5" t="str">
        <f aca="true">IF(OR(D3="",C3="Closed-won",C3="Closed-lost"),"",IF(D3&lt;TODAY(),"OVERDUE",IF(D3=TODAY(),"TODAY","")))</f>
        <v/>
      </c>
      <c r="F3" s="3" t="s">
        <v>27</v>
      </c>
      <c r="G3" s="4" t="n">
        <f aca="true">TODAY()-7</f>
        <v>46306</v>
      </c>
      <c r="H3" s="6" t="s">
        <v>28</v>
      </c>
      <c r="I3" s="3" t="s">
        <v>29</v>
      </c>
      <c r="J3" s="3"/>
      <c r="K3" s="3" t="s">
        <v>30</v>
      </c>
      <c r="L3" s="6" t="s">
        <v>31</v>
      </c>
      <c r="M3" s="4" t="n">
        <f aca="true">TODAY()-6</f>
        <v>46307</v>
      </c>
      <c r="N3" s="7" t="n">
        <f aca="true">IF(G3="","",TODAY()-G3)</f>
        <v>7</v>
      </c>
      <c r="O3" s="7" t="str">
        <f aca="true">IF(OR(D3="",C3="Closed-won",C3="Closed-lost"),"",MAX(0,TODAY()-D3))</f>
        <v/>
      </c>
    </row>
    <row r="4" customFormat="false" ht="15" hidden="false" customHeight="false" outlineLevel="0" collapsed="false">
      <c r="A4" s="3" t="s">
        <v>32</v>
      </c>
      <c r="B4" s="3" t="s">
        <v>33</v>
      </c>
      <c r="C4" s="3" t="s">
        <v>34</v>
      </c>
      <c r="D4" s="4" t="n">
        <f aca="true">TODAY()</f>
        <v>46313</v>
      </c>
      <c r="E4" s="5" t="str">
        <f aca="true">IF(OR(D4="",C4="Closed-won",C4="Closed-lost"),"",IF(D4&lt;TODAY(),"OVERDUE",IF(D4=TODAY(),"TODAY","")))</f>
        <v>TODAY</v>
      </c>
      <c r="F4" s="3" t="s">
        <v>18</v>
      </c>
      <c r="G4" s="4" t="n">
        <f aca="true">TODAY()-1</f>
        <v>46312</v>
      </c>
      <c r="H4" s="6" t="s">
        <v>35</v>
      </c>
      <c r="I4" s="3" t="s">
        <v>36</v>
      </c>
      <c r="J4" s="3"/>
      <c r="K4" s="3" t="s">
        <v>37</v>
      </c>
      <c r="L4" s="6" t="s">
        <v>38</v>
      </c>
      <c r="M4" s="4" t="n">
        <f aca="true">TODAY()-4</f>
        <v>46309</v>
      </c>
      <c r="N4" s="7" t="n">
        <f aca="true">IF(G4="","",TODAY()-G4)</f>
        <v>1</v>
      </c>
      <c r="O4" s="7" t="n">
        <f aca="true">IF(OR(D4="",C4="Closed-won",C4="Closed-lost"),"",MAX(0,TODAY()-D4))</f>
        <v>0</v>
      </c>
    </row>
    <row r="5" customFormat="false" ht="15" hidden="false" customHeight="false" outlineLevel="0" collapsed="false">
      <c r="A5" s="3" t="s">
        <v>39</v>
      </c>
      <c r="B5" s="3" t="s">
        <v>40</v>
      </c>
      <c r="C5" s="3" t="s">
        <v>41</v>
      </c>
      <c r="D5" s="4" t="n">
        <f aca="true">TODAY()-10</f>
        <v>46303</v>
      </c>
      <c r="E5" s="5" t="str">
        <f aca="true">IF(OR(D5="",C5="Closed-won",C5="Closed-lost"),"",IF(D5&lt;TODAY(),"OVERDUE",IF(D5=TODAY(),"TODAY","")))</f>
        <v/>
      </c>
      <c r="F5" s="3" t="s">
        <v>42</v>
      </c>
      <c r="G5" s="4" t="n">
        <f aca="true">TODAY()-13</f>
        <v>46300</v>
      </c>
      <c r="H5" s="6" t="s">
        <v>43</v>
      </c>
      <c r="I5" s="3" t="s">
        <v>44</v>
      </c>
      <c r="J5" s="3"/>
      <c r="K5" s="3" t="s">
        <v>45</v>
      </c>
      <c r="L5" s="6" t="s">
        <v>46</v>
      </c>
      <c r="M5" s="4" t="n">
        <f aca="true">TODAY()-17</f>
        <v>46296</v>
      </c>
      <c r="N5" s="7" t="n">
        <f aca="true">IF(G5="","",TODAY()-G5)</f>
        <v>13</v>
      </c>
      <c r="O5" s="7" t="str">
        <f aca="true">IF(OR(D5="",C5="Closed-won",C5="Closed-lost"),"",MAX(0,TODAY()-D5))</f>
        <v/>
      </c>
    </row>
    <row r="6" customFormat="false" ht="15" hidden="false" customHeight="false" outlineLevel="0" collapsed="false">
      <c r="A6" s="3"/>
      <c r="B6" s="3"/>
      <c r="C6" s="3"/>
      <c r="D6" s="4"/>
      <c r="E6" s="5" t="str">
        <f aca="true">IF(OR(D6="",C6="Closed-won",C6="Closed-lost"),"",IF(D6&lt;TODAY(),"OVERDUE",IF(D6=TODAY(),"TODAY","")))</f>
        <v/>
      </c>
      <c r="F6" s="3"/>
      <c r="G6" s="4"/>
      <c r="H6" s="6"/>
      <c r="I6" s="3"/>
      <c r="J6" s="3"/>
      <c r="K6" s="3"/>
      <c r="L6" s="6"/>
      <c r="M6" s="4"/>
      <c r="N6" s="7" t="str">
        <f aca="true">IF(G6="","",TODAY()-G6)</f>
        <v/>
      </c>
      <c r="O6" s="7" t="str">
        <f aca="true">IF(OR(D6="",C6="Closed-won",C6="Closed-lost"),"",MAX(0,TODAY()-D6))</f>
        <v/>
      </c>
    </row>
    <row r="7" customFormat="false" ht="15" hidden="false" customHeight="false" outlineLevel="0" collapsed="false">
      <c r="A7" s="3"/>
      <c r="B7" s="3"/>
      <c r="C7" s="3"/>
      <c r="D7" s="4"/>
      <c r="E7" s="5" t="str">
        <f aca="true">IF(OR(D7="",C7="Closed-won",C7="Closed-lost"),"",IF(D7&lt;TODAY(),"OVERDUE",IF(D7=TODAY(),"TODAY","")))</f>
        <v/>
      </c>
      <c r="F7" s="3"/>
      <c r="G7" s="4"/>
      <c r="H7" s="6"/>
      <c r="I7" s="3"/>
      <c r="J7" s="3"/>
      <c r="K7" s="3"/>
      <c r="L7" s="6"/>
      <c r="M7" s="4"/>
      <c r="N7" s="7" t="str">
        <f aca="true">IF(G7="","",TODAY()-G7)</f>
        <v/>
      </c>
      <c r="O7" s="7" t="str">
        <f aca="true">IF(OR(D7="",C7="Closed-won",C7="Closed-lost"),"",MAX(0,TODAY()-D7))</f>
        <v/>
      </c>
    </row>
    <row r="8" customFormat="false" ht="15" hidden="false" customHeight="false" outlineLevel="0" collapsed="false">
      <c r="A8" s="3"/>
      <c r="B8" s="3"/>
      <c r="C8" s="3"/>
      <c r="D8" s="4"/>
      <c r="E8" s="5" t="str">
        <f aca="true">IF(OR(D8="",C8="Closed-won",C8="Closed-lost"),"",IF(D8&lt;TODAY(),"OVERDUE",IF(D8=TODAY(),"TODAY","")))</f>
        <v/>
      </c>
      <c r="F8" s="3"/>
      <c r="G8" s="4"/>
      <c r="H8" s="6"/>
      <c r="I8" s="3"/>
      <c r="J8" s="3"/>
      <c r="K8" s="3"/>
      <c r="L8" s="6"/>
      <c r="M8" s="4"/>
      <c r="N8" s="7" t="str">
        <f aca="true">IF(G8="","",TODAY()-G8)</f>
        <v/>
      </c>
      <c r="O8" s="7" t="str">
        <f aca="true">IF(OR(D8="",C8="Closed-won",C8="Closed-lost"),"",MAX(0,TODAY()-D8))</f>
        <v/>
      </c>
    </row>
    <row r="9" customFormat="false" ht="15" hidden="false" customHeight="false" outlineLevel="0" collapsed="false">
      <c r="A9" s="3"/>
      <c r="B9" s="3"/>
      <c r="C9" s="3"/>
      <c r="D9" s="4"/>
      <c r="E9" s="5" t="str">
        <f aca="true">IF(OR(D9="",C9="Closed-won",C9="Closed-lost"),"",IF(D9&lt;TODAY(),"OVERDUE",IF(D9=TODAY(),"TODAY","")))</f>
        <v/>
      </c>
      <c r="F9" s="3"/>
      <c r="G9" s="4"/>
      <c r="H9" s="6"/>
      <c r="I9" s="3"/>
      <c r="J9" s="3"/>
      <c r="K9" s="3"/>
      <c r="L9" s="6"/>
      <c r="M9" s="4"/>
      <c r="N9" s="7" t="str">
        <f aca="true">IF(G9="","",TODAY()-G9)</f>
        <v/>
      </c>
      <c r="O9" s="7" t="str">
        <f aca="true">IF(OR(D9="",C9="Closed-won",C9="Closed-lost"),"",MAX(0,TODAY()-D9))</f>
        <v/>
      </c>
    </row>
    <row r="10" customFormat="false" ht="15" hidden="false" customHeight="false" outlineLevel="0" collapsed="false">
      <c r="A10" s="3"/>
      <c r="B10" s="3"/>
      <c r="C10" s="3"/>
      <c r="D10" s="4"/>
      <c r="E10" s="5" t="str">
        <f aca="true">IF(OR(D10="",C10="Closed-won",C10="Closed-lost"),"",IF(D10&lt;TODAY(),"OVERDUE",IF(D10=TODAY(),"TODAY","")))</f>
        <v/>
      </c>
      <c r="F10" s="3"/>
      <c r="G10" s="4"/>
      <c r="H10" s="6"/>
      <c r="I10" s="3"/>
      <c r="J10" s="3"/>
      <c r="K10" s="3"/>
      <c r="L10" s="6"/>
      <c r="M10" s="4"/>
      <c r="N10" s="7" t="str">
        <f aca="true">IF(G10="","",TODAY()-G10)</f>
        <v/>
      </c>
      <c r="O10" s="7" t="str">
        <f aca="true">IF(OR(D10="",C10="Closed-won",C10="Closed-lost"),"",MAX(0,TODAY()-D10))</f>
        <v/>
      </c>
    </row>
    <row r="11" customFormat="false" ht="15" hidden="false" customHeight="false" outlineLevel="0" collapsed="false">
      <c r="A11" s="3"/>
      <c r="B11" s="3"/>
      <c r="C11" s="3"/>
      <c r="D11" s="4"/>
      <c r="E11" s="5" t="str">
        <f aca="true">IF(OR(D11="",C11="Closed-won",C11="Closed-lost"),"",IF(D11&lt;TODAY(),"OVERDUE",IF(D11=TODAY(),"TODAY","")))</f>
        <v/>
      </c>
      <c r="F11" s="3"/>
      <c r="G11" s="4"/>
      <c r="H11" s="6"/>
      <c r="I11" s="3"/>
      <c r="J11" s="3"/>
      <c r="K11" s="3"/>
      <c r="L11" s="6"/>
      <c r="M11" s="4"/>
      <c r="N11" s="7" t="str">
        <f aca="true">IF(G11="","",TODAY()-G11)</f>
        <v/>
      </c>
      <c r="O11" s="7" t="str">
        <f aca="true">IF(OR(D11="",C11="Closed-won",C11="Closed-lost"),"",MAX(0,TODAY()-D11))</f>
        <v/>
      </c>
    </row>
    <row r="12" customFormat="false" ht="15" hidden="false" customHeight="false" outlineLevel="0" collapsed="false">
      <c r="A12" s="3"/>
      <c r="B12" s="3"/>
      <c r="C12" s="3"/>
      <c r="D12" s="4"/>
      <c r="E12" s="5" t="str">
        <f aca="true">IF(OR(D12="",C12="Closed-won",C12="Closed-lost"),"",IF(D12&lt;TODAY(),"OVERDUE",IF(D12=TODAY(),"TODAY","")))</f>
        <v/>
      </c>
      <c r="F12" s="3"/>
      <c r="G12" s="4"/>
      <c r="H12" s="6"/>
      <c r="I12" s="3"/>
      <c r="J12" s="3"/>
      <c r="K12" s="3"/>
      <c r="L12" s="6"/>
      <c r="M12" s="4"/>
      <c r="N12" s="7" t="str">
        <f aca="true">IF(G12="","",TODAY()-G12)</f>
        <v/>
      </c>
      <c r="O12" s="7" t="str">
        <f aca="true">IF(OR(D12="",C12="Closed-won",C12="Closed-lost"),"",MAX(0,TODAY()-D12))</f>
        <v/>
      </c>
    </row>
    <row r="13" customFormat="false" ht="15" hidden="false" customHeight="false" outlineLevel="0" collapsed="false">
      <c r="A13" s="3"/>
      <c r="B13" s="3"/>
      <c r="C13" s="3"/>
      <c r="D13" s="4"/>
      <c r="E13" s="5" t="str">
        <f aca="true">IF(OR(D13="",C13="Closed-won",C13="Closed-lost"),"",IF(D13&lt;TODAY(),"OVERDUE",IF(D13=TODAY(),"TODAY","")))</f>
        <v/>
      </c>
      <c r="F13" s="3"/>
      <c r="G13" s="4"/>
      <c r="H13" s="6"/>
      <c r="I13" s="3"/>
      <c r="J13" s="3"/>
      <c r="K13" s="3"/>
      <c r="L13" s="6"/>
      <c r="M13" s="4"/>
      <c r="N13" s="7" t="str">
        <f aca="true">IF(G13="","",TODAY()-G13)</f>
        <v/>
      </c>
      <c r="O13" s="7" t="str">
        <f aca="true">IF(OR(D13="",C13="Closed-won",C13="Closed-lost"),"",MAX(0,TODAY()-D13))</f>
        <v/>
      </c>
    </row>
    <row r="14" customFormat="false" ht="15" hidden="false" customHeight="false" outlineLevel="0" collapsed="false">
      <c r="A14" s="3"/>
      <c r="B14" s="3"/>
      <c r="C14" s="3"/>
      <c r="D14" s="4"/>
      <c r="E14" s="5" t="str">
        <f aca="true">IF(OR(D14="",C14="Closed-won",C14="Closed-lost"),"",IF(D14&lt;TODAY(),"OVERDUE",IF(D14=TODAY(),"TODAY","")))</f>
        <v/>
      </c>
      <c r="F14" s="3"/>
      <c r="G14" s="4"/>
      <c r="H14" s="6"/>
      <c r="I14" s="3"/>
      <c r="J14" s="3"/>
      <c r="K14" s="3"/>
      <c r="L14" s="6"/>
      <c r="M14" s="4"/>
      <c r="N14" s="7" t="str">
        <f aca="true">IF(G14="","",TODAY()-G14)</f>
        <v/>
      </c>
      <c r="O14" s="7" t="str">
        <f aca="true">IF(OR(D14="",C14="Closed-won",C14="Closed-lost"),"",MAX(0,TODAY()-D14))</f>
        <v/>
      </c>
    </row>
    <row r="15" customFormat="false" ht="15" hidden="false" customHeight="false" outlineLevel="0" collapsed="false">
      <c r="A15" s="3"/>
      <c r="B15" s="3"/>
      <c r="C15" s="3"/>
      <c r="D15" s="4"/>
      <c r="E15" s="5" t="str">
        <f aca="true">IF(OR(D15="",C15="Closed-won",C15="Closed-lost"),"",IF(D15&lt;TODAY(),"OVERDUE",IF(D15=TODAY(),"TODAY","")))</f>
        <v/>
      </c>
      <c r="F15" s="3"/>
      <c r="G15" s="4"/>
      <c r="H15" s="6"/>
      <c r="I15" s="3"/>
      <c r="J15" s="3"/>
      <c r="K15" s="3"/>
      <c r="L15" s="6"/>
      <c r="M15" s="4"/>
      <c r="N15" s="7" t="str">
        <f aca="true">IF(G15="","",TODAY()-G15)</f>
        <v/>
      </c>
      <c r="O15" s="7" t="str">
        <f aca="true">IF(OR(D15="",C15="Closed-won",C15="Closed-lost"),"",MAX(0,TODAY()-D15))</f>
        <v/>
      </c>
    </row>
    <row r="16" customFormat="false" ht="15" hidden="false" customHeight="false" outlineLevel="0" collapsed="false">
      <c r="A16" s="3"/>
      <c r="B16" s="3"/>
      <c r="C16" s="3"/>
      <c r="D16" s="4"/>
      <c r="E16" s="5" t="str">
        <f aca="true">IF(OR(D16="",C16="Closed-won",C16="Closed-lost"),"",IF(D16&lt;TODAY(),"OVERDUE",IF(D16=TODAY(),"TODAY","")))</f>
        <v/>
      </c>
      <c r="F16" s="3"/>
      <c r="G16" s="4"/>
      <c r="H16" s="6"/>
      <c r="I16" s="3"/>
      <c r="J16" s="3"/>
      <c r="K16" s="3"/>
      <c r="L16" s="6"/>
      <c r="M16" s="4"/>
      <c r="N16" s="7" t="str">
        <f aca="true">IF(G16="","",TODAY()-G16)</f>
        <v/>
      </c>
      <c r="O16" s="7" t="str">
        <f aca="true">IF(OR(D16="",C16="Closed-won",C16="Closed-lost"),"",MAX(0,TODAY()-D16))</f>
        <v/>
      </c>
    </row>
    <row r="17" customFormat="false" ht="15" hidden="false" customHeight="false" outlineLevel="0" collapsed="false">
      <c r="A17" s="3"/>
      <c r="B17" s="3"/>
      <c r="C17" s="3"/>
      <c r="D17" s="4"/>
      <c r="E17" s="5" t="str">
        <f aca="true">IF(OR(D17="",C17="Closed-won",C17="Closed-lost"),"",IF(D17&lt;TODAY(),"OVERDUE",IF(D17=TODAY(),"TODAY","")))</f>
        <v/>
      </c>
      <c r="F17" s="3"/>
      <c r="G17" s="4"/>
      <c r="H17" s="6"/>
      <c r="I17" s="3"/>
      <c r="J17" s="3"/>
      <c r="K17" s="3"/>
      <c r="L17" s="6"/>
      <c r="M17" s="4"/>
      <c r="N17" s="7" t="str">
        <f aca="true">IF(G17="","",TODAY()-G17)</f>
        <v/>
      </c>
      <c r="O17" s="7" t="str">
        <f aca="true">IF(OR(D17="",C17="Closed-won",C17="Closed-lost"),"",MAX(0,TODAY()-D17))</f>
        <v/>
      </c>
    </row>
    <row r="18" customFormat="false" ht="15" hidden="false" customHeight="false" outlineLevel="0" collapsed="false">
      <c r="A18" s="3"/>
      <c r="B18" s="3"/>
      <c r="C18" s="3"/>
      <c r="D18" s="4"/>
      <c r="E18" s="5" t="str">
        <f aca="true">IF(OR(D18="",C18="Closed-won",C18="Closed-lost"),"",IF(D18&lt;TODAY(),"OVERDUE",IF(D18=TODAY(),"TODAY","")))</f>
        <v/>
      </c>
      <c r="F18" s="3"/>
      <c r="G18" s="4"/>
      <c r="H18" s="6"/>
      <c r="I18" s="3"/>
      <c r="J18" s="3"/>
      <c r="K18" s="3"/>
      <c r="L18" s="6"/>
      <c r="M18" s="4"/>
      <c r="N18" s="7" t="str">
        <f aca="true">IF(G18="","",TODAY()-G18)</f>
        <v/>
      </c>
      <c r="O18" s="7" t="str">
        <f aca="true">IF(OR(D18="",C18="Closed-won",C18="Closed-lost"),"",MAX(0,TODAY()-D18))</f>
        <v/>
      </c>
    </row>
    <row r="19" customFormat="false" ht="15" hidden="false" customHeight="false" outlineLevel="0" collapsed="false">
      <c r="A19" s="3"/>
      <c r="B19" s="3"/>
      <c r="C19" s="3"/>
      <c r="D19" s="4"/>
      <c r="E19" s="5" t="str">
        <f aca="true">IF(OR(D19="",C19="Closed-won",C19="Closed-lost"),"",IF(D19&lt;TODAY(),"OVERDUE",IF(D19=TODAY(),"TODAY","")))</f>
        <v/>
      </c>
      <c r="F19" s="3"/>
      <c r="G19" s="4"/>
      <c r="H19" s="6"/>
      <c r="I19" s="3"/>
      <c r="J19" s="3"/>
      <c r="K19" s="3"/>
      <c r="L19" s="6"/>
      <c r="M19" s="4"/>
      <c r="N19" s="7" t="str">
        <f aca="true">IF(G19="","",TODAY()-G19)</f>
        <v/>
      </c>
      <c r="O19" s="7" t="str">
        <f aca="true">IF(OR(D19="",C19="Closed-won",C19="Closed-lost"),"",MAX(0,TODAY()-D19))</f>
        <v/>
      </c>
    </row>
    <row r="20" customFormat="false" ht="15" hidden="false" customHeight="false" outlineLevel="0" collapsed="false">
      <c r="A20" s="3"/>
      <c r="B20" s="3"/>
      <c r="C20" s="3"/>
      <c r="D20" s="4"/>
      <c r="E20" s="5" t="str">
        <f aca="true">IF(OR(D20="",C20="Closed-won",C20="Closed-lost"),"",IF(D20&lt;TODAY(),"OVERDUE",IF(D20=TODAY(),"TODAY","")))</f>
        <v/>
      </c>
      <c r="F20" s="3"/>
      <c r="G20" s="4"/>
      <c r="H20" s="6"/>
      <c r="I20" s="3"/>
      <c r="J20" s="3"/>
      <c r="K20" s="3"/>
      <c r="L20" s="6"/>
      <c r="M20" s="4"/>
      <c r="N20" s="7" t="str">
        <f aca="true">IF(G20="","",TODAY()-G20)</f>
        <v/>
      </c>
      <c r="O20" s="7" t="str">
        <f aca="true">IF(OR(D20="",C20="Closed-won",C20="Closed-lost"),"",MAX(0,TODAY()-D20))</f>
        <v/>
      </c>
    </row>
    <row r="21" customFormat="false" ht="15" hidden="false" customHeight="false" outlineLevel="0" collapsed="false">
      <c r="A21" s="3"/>
      <c r="B21" s="3"/>
      <c r="C21" s="3"/>
      <c r="D21" s="4"/>
      <c r="E21" s="5" t="str">
        <f aca="true">IF(OR(D21="",C21="Closed-won",C21="Closed-lost"),"",IF(D21&lt;TODAY(),"OVERDUE",IF(D21=TODAY(),"TODAY","")))</f>
        <v/>
      </c>
      <c r="F21" s="3"/>
      <c r="G21" s="4"/>
      <c r="H21" s="6"/>
      <c r="I21" s="3"/>
      <c r="J21" s="3"/>
      <c r="K21" s="3"/>
      <c r="L21" s="6"/>
      <c r="M21" s="4"/>
      <c r="N21" s="7" t="str">
        <f aca="true">IF(G21="","",TODAY()-G21)</f>
        <v/>
      </c>
      <c r="O21" s="7" t="str">
        <f aca="true">IF(OR(D21="",C21="Closed-won",C21="Closed-lost"),"",MAX(0,TODAY()-D21))</f>
        <v/>
      </c>
    </row>
    <row r="22" customFormat="false" ht="15" hidden="false" customHeight="false" outlineLevel="0" collapsed="false">
      <c r="A22" s="3"/>
      <c r="B22" s="3"/>
      <c r="C22" s="3"/>
      <c r="D22" s="4"/>
      <c r="E22" s="5" t="str">
        <f aca="true">IF(OR(D22="",C22="Closed-won",C22="Closed-lost"),"",IF(D22&lt;TODAY(),"OVERDUE",IF(D22=TODAY(),"TODAY","")))</f>
        <v/>
      </c>
      <c r="F22" s="3"/>
      <c r="G22" s="4"/>
      <c r="H22" s="6"/>
      <c r="I22" s="3"/>
      <c r="J22" s="3"/>
      <c r="K22" s="3"/>
      <c r="L22" s="6"/>
      <c r="M22" s="4"/>
      <c r="N22" s="7" t="str">
        <f aca="true">IF(G22="","",TODAY()-G22)</f>
        <v/>
      </c>
      <c r="O22" s="7" t="str">
        <f aca="true">IF(OR(D22="",C22="Closed-won",C22="Closed-lost"),"",MAX(0,TODAY()-D22))</f>
        <v/>
      </c>
    </row>
    <row r="23" customFormat="false" ht="15" hidden="false" customHeight="false" outlineLevel="0" collapsed="false">
      <c r="A23" s="3"/>
      <c r="B23" s="3"/>
      <c r="C23" s="3"/>
      <c r="D23" s="4"/>
      <c r="E23" s="5" t="str">
        <f aca="true">IF(OR(D23="",C23="Closed-won",C23="Closed-lost"),"",IF(D23&lt;TODAY(),"OVERDUE",IF(D23=TODAY(),"TODAY","")))</f>
        <v/>
      </c>
      <c r="F23" s="3"/>
      <c r="G23" s="4"/>
      <c r="H23" s="6"/>
      <c r="I23" s="3"/>
      <c r="J23" s="3"/>
      <c r="K23" s="3"/>
      <c r="L23" s="6"/>
      <c r="M23" s="4"/>
      <c r="N23" s="7" t="str">
        <f aca="true">IF(G23="","",TODAY()-G23)</f>
        <v/>
      </c>
      <c r="O23" s="7" t="str">
        <f aca="true">IF(OR(D23="",C23="Closed-won",C23="Closed-lost"),"",MAX(0,TODAY()-D23))</f>
        <v/>
      </c>
    </row>
    <row r="24" customFormat="false" ht="15" hidden="false" customHeight="false" outlineLevel="0" collapsed="false">
      <c r="A24" s="3"/>
      <c r="B24" s="3"/>
      <c r="C24" s="3"/>
      <c r="D24" s="4"/>
      <c r="E24" s="5" t="str">
        <f aca="true">IF(OR(D24="",C24="Closed-won",C24="Closed-lost"),"",IF(D24&lt;TODAY(),"OVERDUE",IF(D24=TODAY(),"TODAY","")))</f>
        <v/>
      </c>
      <c r="F24" s="3"/>
      <c r="G24" s="4"/>
      <c r="H24" s="6"/>
      <c r="I24" s="3"/>
      <c r="J24" s="3"/>
      <c r="K24" s="3"/>
      <c r="L24" s="6"/>
      <c r="M24" s="4"/>
      <c r="N24" s="7" t="str">
        <f aca="true">IF(G24="","",TODAY()-G24)</f>
        <v/>
      </c>
      <c r="O24" s="7" t="str">
        <f aca="true">IF(OR(D24="",C24="Closed-won",C24="Closed-lost"),"",MAX(0,TODAY()-D24))</f>
        <v/>
      </c>
    </row>
    <row r="25" customFormat="false" ht="15" hidden="false" customHeight="false" outlineLevel="0" collapsed="false">
      <c r="A25" s="3"/>
      <c r="B25" s="3"/>
      <c r="C25" s="3"/>
      <c r="D25" s="4"/>
      <c r="E25" s="5" t="str">
        <f aca="true">IF(OR(D25="",C25="Closed-won",C25="Closed-lost"),"",IF(D25&lt;TODAY(),"OVERDUE",IF(D25=TODAY(),"TODAY","")))</f>
        <v/>
      </c>
      <c r="F25" s="3"/>
      <c r="G25" s="4"/>
      <c r="H25" s="6"/>
      <c r="I25" s="3"/>
      <c r="J25" s="3"/>
      <c r="K25" s="3"/>
      <c r="L25" s="6"/>
      <c r="M25" s="4"/>
      <c r="N25" s="7" t="str">
        <f aca="true">IF(G25="","",TODAY()-G25)</f>
        <v/>
      </c>
      <c r="O25" s="7" t="str">
        <f aca="true">IF(OR(D25="",C25="Closed-won",C25="Closed-lost"),"",MAX(0,TODAY()-D25))</f>
        <v/>
      </c>
    </row>
    <row r="26" customFormat="false" ht="15" hidden="false" customHeight="false" outlineLevel="0" collapsed="false">
      <c r="A26" s="3"/>
      <c r="B26" s="3"/>
      <c r="C26" s="3"/>
      <c r="D26" s="4"/>
      <c r="E26" s="5" t="str">
        <f aca="true">IF(OR(D26="",C26="Closed-won",C26="Closed-lost"),"",IF(D26&lt;TODAY(),"OVERDUE",IF(D26=TODAY(),"TODAY","")))</f>
        <v/>
      </c>
      <c r="F26" s="3"/>
      <c r="G26" s="4"/>
      <c r="H26" s="6"/>
      <c r="I26" s="3"/>
      <c r="J26" s="3"/>
      <c r="K26" s="3"/>
      <c r="L26" s="6"/>
      <c r="M26" s="4"/>
      <c r="N26" s="7" t="str">
        <f aca="true">IF(G26="","",TODAY()-G26)</f>
        <v/>
      </c>
      <c r="O26" s="7" t="str">
        <f aca="true">IF(OR(D26="",C26="Closed-won",C26="Closed-lost"),"",MAX(0,TODAY()-D26))</f>
        <v/>
      </c>
    </row>
    <row r="27" customFormat="false" ht="15" hidden="false" customHeight="false" outlineLevel="0" collapsed="false">
      <c r="A27" s="3"/>
      <c r="B27" s="3"/>
      <c r="C27" s="3"/>
      <c r="D27" s="4"/>
      <c r="E27" s="5" t="str">
        <f aca="true">IF(OR(D27="",C27="Closed-won",C27="Closed-lost"),"",IF(D27&lt;TODAY(),"OVERDUE",IF(D27=TODAY(),"TODAY","")))</f>
        <v/>
      </c>
      <c r="F27" s="3"/>
      <c r="G27" s="4"/>
      <c r="H27" s="6"/>
      <c r="I27" s="3"/>
      <c r="J27" s="3"/>
      <c r="K27" s="3"/>
      <c r="L27" s="6"/>
      <c r="M27" s="4"/>
      <c r="N27" s="7" t="str">
        <f aca="true">IF(G27="","",TODAY()-G27)</f>
        <v/>
      </c>
      <c r="O27" s="7" t="str">
        <f aca="true">IF(OR(D27="",C27="Closed-won",C27="Closed-lost"),"",MAX(0,TODAY()-D27))</f>
        <v/>
      </c>
    </row>
    <row r="28" customFormat="false" ht="15" hidden="false" customHeight="false" outlineLevel="0" collapsed="false">
      <c r="A28" s="3"/>
      <c r="B28" s="3"/>
      <c r="C28" s="3"/>
      <c r="D28" s="4"/>
      <c r="E28" s="5" t="str">
        <f aca="true">IF(OR(D28="",C28="Closed-won",C28="Closed-lost"),"",IF(D28&lt;TODAY(),"OVERDUE",IF(D28=TODAY(),"TODAY","")))</f>
        <v/>
      </c>
      <c r="F28" s="3"/>
      <c r="G28" s="4"/>
      <c r="H28" s="6"/>
      <c r="I28" s="3"/>
      <c r="J28" s="3"/>
      <c r="K28" s="3"/>
      <c r="L28" s="6"/>
      <c r="M28" s="4"/>
      <c r="N28" s="7" t="str">
        <f aca="true">IF(G28="","",TODAY()-G28)</f>
        <v/>
      </c>
      <c r="O28" s="7" t="str">
        <f aca="true">IF(OR(D28="",C28="Closed-won",C28="Closed-lost"),"",MAX(0,TODAY()-D28))</f>
        <v/>
      </c>
    </row>
    <row r="29" customFormat="false" ht="15" hidden="false" customHeight="false" outlineLevel="0" collapsed="false">
      <c r="A29" s="3"/>
      <c r="B29" s="3"/>
      <c r="C29" s="3"/>
      <c r="D29" s="4"/>
      <c r="E29" s="5" t="str">
        <f aca="true">IF(OR(D29="",C29="Closed-won",C29="Closed-lost"),"",IF(D29&lt;TODAY(),"OVERDUE",IF(D29=TODAY(),"TODAY","")))</f>
        <v/>
      </c>
      <c r="F29" s="3"/>
      <c r="G29" s="4"/>
      <c r="H29" s="6"/>
      <c r="I29" s="3"/>
      <c r="J29" s="3"/>
      <c r="K29" s="3"/>
      <c r="L29" s="6"/>
      <c r="M29" s="4"/>
      <c r="N29" s="7" t="str">
        <f aca="true">IF(G29="","",TODAY()-G29)</f>
        <v/>
      </c>
      <c r="O29" s="7" t="str">
        <f aca="true">IF(OR(D29="",C29="Closed-won",C29="Closed-lost"),"",MAX(0,TODAY()-D29))</f>
        <v/>
      </c>
    </row>
    <row r="30" customFormat="false" ht="15" hidden="false" customHeight="false" outlineLevel="0" collapsed="false">
      <c r="A30" s="3"/>
      <c r="B30" s="3"/>
      <c r="C30" s="3"/>
      <c r="D30" s="4"/>
      <c r="E30" s="5" t="str">
        <f aca="true">IF(OR(D30="",C30="Closed-won",C30="Closed-lost"),"",IF(D30&lt;TODAY(),"OVERDUE",IF(D30=TODAY(),"TODAY","")))</f>
        <v/>
      </c>
      <c r="F30" s="3"/>
      <c r="G30" s="4"/>
      <c r="H30" s="6"/>
      <c r="I30" s="3"/>
      <c r="J30" s="3"/>
      <c r="K30" s="3"/>
      <c r="L30" s="6"/>
      <c r="M30" s="4"/>
      <c r="N30" s="7" t="str">
        <f aca="true">IF(G30="","",TODAY()-G30)</f>
        <v/>
      </c>
      <c r="O30" s="7" t="str">
        <f aca="true">IF(OR(D30="",C30="Closed-won",C30="Closed-lost"),"",MAX(0,TODAY()-D30))</f>
        <v/>
      </c>
    </row>
    <row r="31" customFormat="false" ht="15" hidden="false" customHeight="false" outlineLevel="0" collapsed="false">
      <c r="A31" s="3"/>
      <c r="B31" s="3"/>
      <c r="C31" s="3"/>
      <c r="D31" s="4"/>
      <c r="E31" s="5" t="str">
        <f aca="true">IF(OR(D31="",C31="Closed-won",C31="Closed-lost"),"",IF(D31&lt;TODAY(),"OVERDUE",IF(D31=TODAY(),"TODAY","")))</f>
        <v/>
      </c>
      <c r="F31" s="3"/>
      <c r="G31" s="4"/>
      <c r="H31" s="6"/>
      <c r="I31" s="3"/>
      <c r="J31" s="3"/>
      <c r="K31" s="3"/>
      <c r="L31" s="6"/>
      <c r="M31" s="4"/>
      <c r="N31" s="7" t="str">
        <f aca="true">IF(G31="","",TODAY()-G31)</f>
        <v/>
      </c>
      <c r="O31" s="7" t="str">
        <f aca="true">IF(OR(D31="",C31="Closed-won",C31="Closed-lost"),"",MAX(0,TODAY()-D31))</f>
        <v/>
      </c>
    </row>
    <row r="32" customFormat="false" ht="15" hidden="false" customHeight="false" outlineLevel="0" collapsed="false">
      <c r="A32" s="3"/>
      <c r="B32" s="3"/>
      <c r="C32" s="3"/>
      <c r="D32" s="4"/>
      <c r="E32" s="5" t="str">
        <f aca="true">IF(OR(D32="",C32="Closed-won",C32="Closed-lost"),"",IF(D32&lt;TODAY(),"OVERDUE",IF(D32=TODAY(),"TODAY","")))</f>
        <v/>
      </c>
      <c r="F32" s="3"/>
      <c r="G32" s="4"/>
      <c r="H32" s="6"/>
      <c r="I32" s="3"/>
      <c r="J32" s="3"/>
      <c r="K32" s="3"/>
      <c r="L32" s="6"/>
      <c r="M32" s="4"/>
      <c r="N32" s="7" t="str">
        <f aca="true">IF(G32="","",TODAY()-G32)</f>
        <v/>
      </c>
      <c r="O32" s="7" t="str">
        <f aca="true">IF(OR(D32="",C32="Closed-won",C32="Closed-lost"),"",MAX(0,TODAY()-D32))</f>
        <v/>
      </c>
    </row>
    <row r="33" customFormat="false" ht="15" hidden="false" customHeight="false" outlineLevel="0" collapsed="false">
      <c r="A33" s="3"/>
      <c r="B33" s="3"/>
      <c r="C33" s="3"/>
      <c r="D33" s="4"/>
      <c r="E33" s="5" t="str">
        <f aca="true">IF(OR(D33="",C33="Closed-won",C33="Closed-lost"),"",IF(D33&lt;TODAY(),"OVERDUE",IF(D33=TODAY(),"TODAY","")))</f>
        <v/>
      </c>
      <c r="F33" s="3"/>
      <c r="G33" s="4"/>
      <c r="H33" s="6"/>
      <c r="I33" s="3"/>
      <c r="J33" s="3"/>
      <c r="K33" s="3"/>
      <c r="L33" s="6"/>
      <c r="M33" s="4"/>
      <c r="N33" s="7" t="str">
        <f aca="true">IF(G33="","",TODAY()-G33)</f>
        <v/>
      </c>
      <c r="O33" s="7" t="str">
        <f aca="true">IF(OR(D33="",C33="Closed-won",C33="Closed-lost"),"",MAX(0,TODAY()-D33))</f>
        <v/>
      </c>
    </row>
    <row r="34" customFormat="false" ht="15" hidden="false" customHeight="false" outlineLevel="0" collapsed="false">
      <c r="A34" s="3"/>
      <c r="B34" s="3"/>
      <c r="C34" s="3"/>
      <c r="D34" s="4"/>
      <c r="E34" s="5" t="str">
        <f aca="true">IF(OR(D34="",C34="Closed-won",C34="Closed-lost"),"",IF(D34&lt;TODAY(),"OVERDUE",IF(D34=TODAY(),"TODAY","")))</f>
        <v/>
      </c>
      <c r="F34" s="3"/>
      <c r="G34" s="4"/>
      <c r="H34" s="6"/>
      <c r="I34" s="3"/>
      <c r="J34" s="3"/>
      <c r="K34" s="3"/>
      <c r="L34" s="6"/>
      <c r="M34" s="4"/>
      <c r="N34" s="7" t="str">
        <f aca="true">IF(G34="","",TODAY()-G34)</f>
        <v/>
      </c>
      <c r="O34" s="7" t="str">
        <f aca="true">IF(OR(D34="",C34="Closed-won",C34="Closed-lost"),"",MAX(0,TODAY()-D34))</f>
        <v/>
      </c>
    </row>
    <row r="35" customFormat="false" ht="15" hidden="false" customHeight="false" outlineLevel="0" collapsed="false">
      <c r="A35" s="3"/>
      <c r="B35" s="3"/>
      <c r="C35" s="3"/>
      <c r="D35" s="4"/>
      <c r="E35" s="5" t="str">
        <f aca="true">IF(OR(D35="",C35="Closed-won",C35="Closed-lost"),"",IF(D35&lt;TODAY(),"OVERDUE",IF(D35=TODAY(),"TODAY","")))</f>
        <v/>
      </c>
      <c r="F35" s="3"/>
      <c r="G35" s="4"/>
      <c r="H35" s="6"/>
      <c r="I35" s="3"/>
      <c r="J35" s="3"/>
      <c r="K35" s="3"/>
      <c r="L35" s="6"/>
      <c r="M35" s="4"/>
      <c r="N35" s="7" t="str">
        <f aca="true">IF(G35="","",TODAY()-G35)</f>
        <v/>
      </c>
      <c r="O35" s="7" t="str">
        <f aca="true">IF(OR(D35="",C35="Closed-won",C35="Closed-lost"),"",MAX(0,TODAY()-D35))</f>
        <v/>
      </c>
    </row>
    <row r="36" customFormat="false" ht="15" hidden="false" customHeight="false" outlineLevel="0" collapsed="false">
      <c r="A36" s="3"/>
      <c r="B36" s="3"/>
      <c r="C36" s="3"/>
      <c r="D36" s="4"/>
      <c r="E36" s="5" t="str">
        <f aca="true">IF(OR(D36="",C36="Closed-won",C36="Closed-lost"),"",IF(D36&lt;TODAY(),"OVERDUE",IF(D36=TODAY(),"TODAY","")))</f>
        <v/>
      </c>
      <c r="F36" s="3"/>
      <c r="G36" s="4"/>
      <c r="H36" s="6"/>
      <c r="I36" s="3"/>
      <c r="J36" s="3"/>
      <c r="K36" s="3"/>
      <c r="L36" s="6"/>
      <c r="M36" s="4"/>
      <c r="N36" s="7" t="str">
        <f aca="true">IF(G36="","",TODAY()-G36)</f>
        <v/>
      </c>
      <c r="O36" s="7" t="str">
        <f aca="true">IF(OR(D36="",C36="Closed-won",C36="Closed-lost"),"",MAX(0,TODAY()-D36))</f>
        <v/>
      </c>
    </row>
    <row r="37" customFormat="false" ht="15" hidden="false" customHeight="false" outlineLevel="0" collapsed="false">
      <c r="A37" s="3"/>
      <c r="B37" s="3"/>
      <c r="C37" s="3"/>
      <c r="D37" s="4"/>
      <c r="E37" s="5" t="str">
        <f aca="true">IF(OR(D37="",C37="Closed-won",C37="Closed-lost"),"",IF(D37&lt;TODAY(),"OVERDUE",IF(D37=TODAY(),"TODAY","")))</f>
        <v/>
      </c>
      <c r="F37" s="3"/>
      <c r="G37" s="4"/>
      <c r="H37" s="6"/>
      <c r="I37" s="3"/>
      <c r="J37" s="3"/>
      <c r="K37" s="3"/>
      <c r="L37" s="6"/>
      <c r="M37" s="4"/>
      <c r="N37" s="7" t="str">
        <f aca="true">IF(G37="","",TODAY()-G37)</f>
        <v/>
      </c>
      <c r="O37" s="7" t="str">
        <f aca="true">IF(OR(D37="",C37="Closed-won",C37="Closed-lost"),"",MAX(0,TODAY()-D37))</f>
        <v/>
      </c>
    </row>
    <row r="38" customFormat="false" ht="15" hidden="false" customHeight="false" outlineLevel="0" collapsed="false">
      <c r="A38" s="3"/>
      <c r="B38" s="3"/>
      <c r="C38" s="3"/>
      <c r="D38" s="4"/>
      <c r="E38" s="5" t="str">
        <f aca="true">IF(OR(D38="",C38="Closed-won",C38="Closed-lost"),"",IF(D38&lt;TODAY(),"OVERDUE",IF(D38=TODAY(),"TODAY","")))</f>
        <v/>
      </c>
      <c r="F38" s="3"/>
      <c r="G38" s="4"/>
      <c r="H38" s="6"/>
      <c r="I38" s="3"/>
      <c r="J38" s="3"/>
      <c r="K38" s="3"/>
      <c r="L38" s="6"/>
      <c r="M38" s="4"/>
      <c r="N38" s="7" t="str">
        <f aca="true">IF(G38="","",TODAY()-G38)</f>
        <v/>
      </c>
      <c r="O38" s="7" t="str">
        <f aca="true">IF(OR(D38="",C38="Closed-won",C38="Closed-lost"),"",MAX(0,TODAY()-D38))</f>
        <v/>
      </c>
    </row>
    <row r="39" customFormat="false" ht="15" hidden="false" customHeight="false" outlineLevel="0" collapsed="false">
      <c r="A39" s="3"/>
      <c r="B39" s="3"/>
      <c r="C39" s="3"/>
      <c r="D39" s="4"/>
      <c r="E39" s="5" t="str">
        <f aca="true">IF(OR(D39="",C39="Closed-won",C39="Closed-lost"),"",IF(D39&lt;TODAY(),"OVERDUE",IF(D39=TODAY(),"TODAY","")))</f>
        <v/>
      </c>
      <c r="F39" s="3"/>
      <c r="G39" s="4"/>
      <c r="H39" s="6"/>
      <c r="I39" s="3"/>
      <c r="J39" s="3"/>
      <c r="K39" s="3"/>
      <c r="L39" s="6"/>
      <c r="M39" s="4"/>
      <c r="N39" s="7" t="str">
        <f aca="true">IF(G39="","",TODAY()-G39)</f>
        <v/>
      </c>
      <c r="O39" s="7" t="str">
        <f aca="true">IF(OR(D39="",C39="Closed-won",C39="Closed-lost"),"",MAX(0,TODAY()-D39))</f>
        <v/>
      </c>
    </row>
    <row r="40" customFormat="false" ht="15" hidden="false" customHeight="false" outlineLevel="0" collapsed="false">
      <c r="A40" s="3"/>
      <c r="B40" s="3"/>
      <c r="C40" s="3"/>
      <c r="D40" s="4"/>
      <c r="E40" s="5" t="str">
        <f aca="true">IF(OR(D40="",C40="Closed-won",C40="Closed-lost"),"",IF(D40&lt;TODAY(),"OVERDUE",IF(D40=TODAY(),"TODAY","")))</f>
        <v/>
      </c>
      <c r="F40" s="3"/>
      <c r="G40" s="4"/>
      <c r="H40" s="6"/>
      <c r="I40" s="3"/>
      <c r="J40" s="3"/>
      <c r="K40" s="3"/>
      <c r="L40" s="6"/>
      <c r="M40" s="4"/>
      <c r="N40" s="7" t="str">
        <f aca="true">IF(G40="","",TODAY()-G40)</f>
        <v/>
      </c>
      <c r="O40" s="7" t="str">
        <f aca="true">IF(OR(D40="",C40="Closed-won",C40="Closed-lost"),"",MAX(0,TODAY()-D40))</f>
        <v/>
      </c>
    </row>
    <row r="41" customFormat="false" ht="15" hidden="false" customHeight="false" outlineLevel="0" collapsed="false">
      <c r="A41" s="3"/>
      <c r="B41" s="3"/>
      <c r="C41" s="3"/>
      <c r="D41" s="4"/>
      <c r="E41" s="5" t="str">
        <f aca="true">IF(OR(D41="",C41="Closed-won",C41="Closed-lost"),"",IF(D41&lt;TODAY(),"OVERDUE",IF(D41=TODAY(),"TODAY","")))</f>
        <v/>
      </c>
      <c r="F41" s="3"/>
      <c r="G41" s="4"/>
      <c r="H41" s="6"/>
      <c r="I41" s="3"/>
      <c r="J41" s="3"/>
      <c r="K41" s="3"/>
      <c r="L41" s="6"/>
      <c r="M41" s="4"/>
      <c r="N41" s="7" t="str">
        <f aca="true">IF(G41="","",TODAY()-G41)</f>
        <v/>
      </c>
      <c r="O41" s="7" t="str">
        <f aca="true">IF(OR(D41="",C41="Closed-won",C41="Closed-lost"),"",MAX(0,TODAY()-D41))</f>
        <v/>
      </c>
    </row>
    <row r="42" customFormat="false" ht="15" hidden="false" customHeight="false" outlineLevel="0" collapsed="false">
      <c r="A42" s="3"/>
      <c r="B42" s="3"/>
      <c r="C42" s="3"/>
      <c r="D42" s="4"/>
      <c r="E42" s="5" t="str">
        <f aca="true">IF(OR(D42="",C42="Closed-won",C42="Closed-lost"),"",IF(D42&lt;TODAY(),"OVERDUE",IF(D42=TODAY(),"TODAY","")))</f>
        <v/>
      </c>
      <c r="F42" s="3"/>
      <c r="G42" s="4"/>
      <c r="H42" s="6"/>
      <c r="I42" s="3"/>
      <c r="J42" s="3"/>
      <c r="K42" s="3"/>
      <c r="L42" s="6"/>
      <c r="M42" s="4"/>
      <c r="N42" s="7" t="str">
        <f aca="true">IF(G42="","",TODAY()-G42)</f>
        <v/>
      </c>
      <c r="O42" s="7" t="str">
        <f aca="true">IF(OR(D42="",C42="Closed-won",C42="Closed-lost"),"",MAX(0,TODAY()-D42))</f>
        <v/>
      </c>
    </row>
    <row r="43" customFormat="false" ht="15" hidden="false" customHeight="false" outlineLevel="0" collapsed="false">
      <c r="A43" s="3"/>
      <c r="B43" s="3"/>
      <c r="C43" s="3"/>
      <c r="D43" s="4"/>
      <c r="E43" s="5" t="str">
        <f aca="true">IF(OR(D43="",C43="Closed-won",C43="Closed-lost"),"",IF(D43&lt;TODAY(),"OVERDUE",IF(D43=TODAY(),"TODAY","")))</f>
        <v/>
      </c>
      <c r="F43" s="3"/>
      <c r="G43" s="4"/>
      <c r="H43" s="6"/>
      <c r="I43" s="3"/>
      <c r="J43" s="3"/>
      <c r="K43" s="3"/>
      <c r="L43" s="6"/>
      <c r="M43" s="4"/>
      <c r="N43" s="7" t="str">
        <f aca="true">IF(G43="","",TODAY()-G43)</f>
        <v/>
      </c>
      <c r="O43" s="7" t="str">
        <f aca="true">IF(OR(D43="",C43="Closed-won",C43="Closed-lost"),"",MAX(0,TODAY()-D43))</f>
        <v/>
      </c>
    </row>
    <row r="44" customFormat="false" ht="15" hidden="false" customHeight="false" outlineLevel="0" collapsed="false">
      <c r="A44" s="3"/>
      <c r="B44" s="3"/>
      <c r="C44" s="3"/>
      <c r="D44" s="4"/>
      <c r="E44" s="5" t="str">
        <f aca="true">IF(OR(D44="",C44="Closed-won",C44="Closed-lost"),"",IF(D44&lt;TODAY(),"OVERDUE",IF(D44=TODAY(),"TODAY","")))</f>
        <v/>
      </c>
      <c r="F44" s="3"/>
      <c r="G44" s="4"/>
      <c r="H44" s="6"/>
      <c r="I44" s="3"/>
      <c r="J44" s="3"/>
      <c r="K44" s="3"/>
      <c r="L44" s="6"/>
      <c r="M44" s="4"/>
      <c r="N44" s="7" t="str">
        <f aca="true">IF(G44="","",TODAY()-G44)</f>
        <v/>
      </c>
      <c r="O44" s="7" t="str">
        <f aca="true">IF(OR(D44="",C44="Closed-won",C44="Closed-lost"),"",MAX(0,TODAY()-D44))</f>
        <v/>
      </c>
    </row>
    <row r="45" customFormat="false" ht="15" hidden="false" customHeight="false" outlineLevel="0" collapsed="false">
      <c r="A45" s="3"/>
      <c r="B45" s="3"/>
      <c r="C45" s="3"/>
      <c r="D45" s="4"/>
      <c r="E45" s="5" t="str">
        <f aca="true">IF(OR(D45="",C45="Closed-won",C45="Closed-lost"),"",IF(D45&lt;TODAY(),"OVERDUE",IF(D45=TODAY(),"TODAY","")))</f>
        <v/>
      </c>
      <c r="F45" s="3"/>
      <c r="G45" s="4"/>
      <c r="H45" s="6"/>
      <c r="I45" s="3"/>
      <c r="J45" s="3"/>
      <c r="K45" s="3"/>
      <c r="L45" s="6"/>
      <c r="M45" s="4"/>
      <c r="N45" s="7" t="str">
        <f aca="true">IF(G45="","",TODAY()-G45)</f>
        <v/>
      </c>
      <c r="O45" s="7" t="str">
        <f aca="true">IF(OR(D45="",C45="Closed-won",C45="Closed-lost"),"",MAX(0,TODAY()-D45))</f>
        <v/>
      </c>
    </row>
    <row r="46" customFormat="false" ht="15" hidden="false" customHeight="false" outlineLevel="0" collapsed="false">
      <c r="A46" s="3"/>
      <c r="B46" s="3"/>
      <c r="C46" s="3"/>
      <c r="D46" s="4"/>
      <c r="E46" s="5" t="str">
        <f aca="true">IF(OR(D46="",C46="Closed-won",C46="Closed-lost"),"",IF(D46&lt;TODAY(),"OVERDUE",IF(D46=TODAY(),"TODAY","")))</f>
        <v/>
      </c>
      <c r="F46" s="3"/>
      <c r="G46" s="4"/>
      <c r="H46" s="6"/>
      <c r="I46" s="3"/>
      <c r="J46" s="3"/>
      <c r="K46" s="3"/>
      <c r="L46" s="6"/>
      <c r="M46" s="4"/>
      <c r="N46" s="7" t="str">
        <f aca="true">IF(G46="","",TODAY()-G46)</f>
        <v/>
      </c>
      <c r="O46" s="7" t="str">
        <f aca="true">IF(OR(D46="",C46="Closed-won",C46="Closed-lost"),"",MAX(0,TODAY()-D46))</f>
        <v/>
      </c>
    </row>
    <row r="47" customFormat="false" ht="15" hidden="false" customHeight="false" outlineLevel="0" collapsed="false">
      <c r="A47" s="3"/>
      <c r="B47" s="3"/>
      <c r="C47" s="3"/>
      <c r="D47" s="4"/>
      <c r="E47" s="5" t="str">
        <f aca="true">IF(OR(D47="",C47="Closed-won",C47="Closed-lost"),"",IF(D47&lt;TODAY(),"OVERDUE",IF(D47=TODAY(),"TODAY","")))</f>
        <v/>
      </c>
      <c r="F47" s="3"/>
      <c r="G47" s="4"/>
      <c r="H47" s="6"/>
      <c r="I47" s="3"/>
      <c r="J47" s="3"/>
      <c r="K47" s="3"/>
      <c r="L47" s="6"/>
      <c r="M47" s="4"/>
      <c r="N47" s="7" t="str">
        <f aca="true">IF(G47="","",TODAY()-G47)</f>
        <v/>
      </c>
      <c r="O47" s="7" t="str">
        <f aca="true">IF(OR(D47="",C47="Closed-won",C47="Closed-lost"),"",MAX(0,TODAY()-D47))</f>
        <v/>
      </c>
    </row>
    <row r="48" customFormat="false" ht="15" hidden="false" customHeight="false" outlineLevel="0" collapsed="false">
      <c r="A48" s="3"/>
      <c r="B48" s="3"/>
      <c r="C48" s="3"/>
      <c r="D48" s="4"/>
      <c r="E48" s="5" t="str">
        <f aca="true">IF(OR(D48="",C48="Closed-won",C48="Closed-lost"),"",IF(D48&lt;TODAY(),"OVERDUE",IF(D48=TODAY(),"TODAY","")))</f>
        <v/>
      </c>
      <c r="F48" s="3"/>
      <c r="G48" s="4"/>
      <c r="H48" s="6"/>
      <c r="I48" s="3"/>
      <c r="J48" s="3"/>
      <c r="K48" s="3"/>
      <c r="L48" s="6"/>
      <c r="M48" s="4"/>
      <c r="N48" s="7" t="str">
        <f aca="true">IF(G48="","",TODAY()-G48)</f>
        <v/>
      </c>
      <c r="O48" s="7" t="str">
        <f aca="true">IF(OR(D48="",C48="Closed-won",C48="Closed-lost"),"",MAX(0,TODAY()-D48))</f>
        <v/>
      </c>
    </row>
    <row r="49" customFormat="false" ht="15" hidden="false" customHeight="false" outlineLevel="0" collapsed="false">
      <c r="A49" s="3"/>
      <c r="B49" s="3"/>
      <c r="C49" s="3"/>
      <c r="D49" s="4"/>
      <c r="E49" s="5" t="str">
        <f aca="true">IF(OR(D49="",C49="Closed-won",C49="Closed-lost"),"",IF(D49&lt;TODAY(),"OVERDUE",IF(D49=TODAY(),"TODAY","")))</f>
        <v/>
      </c>
      <c r="F49" s="3"/>
      <c r="G49" s="4"/>
      <c r="H49" s="6"/>
      <c r="I49" s="3"/>
      <c r="J49" s="3"/>
      <c r="K49" s="3"/>
      <c r="L49" s="6"/>
      <c r="M49" s="4"/>
      <c r="N49" s="7" t="str">
        <f aca="true">IF(G49="","",TODAY()-G49)</f>
        <v/>
      </c>
      <c r="O49" s="7" t="str">
        <f aca="true">IF(OR(D49="",C49="Closed-won",C49="Closed-lost"),"",MAX(0,TODAY()-D49))</f>
        <v/>
      </c>
    </row>
    <row r="50" customFormat="false" ht="15" hidden="false" customHeight="false" outlineLevel="0" collapsed="false">
      <c r="A50" s="3"/>
      <c r="B50" s="3"/>
      <c r="C50" s="3"/>
      <c r="D50" s="4"/>
      <c r="E50" s="5" t="str">
        <f aca="true">IF(OR(D50="",C50="Closed-won",C50="Closed-lost"),"",IF(D50&lt;TODAY(),"OVERDUE",IF(D50=TODAY(),"TODAY","")))</f>
        <v/>
      </c>
      <c r="F50" s="3"/>
      <c r="G50" s="4"/>
      <c r="H50" s="6"/>
      <c r="I50" s="3"/>
      <c r="J50" s="3"/>
      <c r="K50" s="3"/>
      <c r="L50" s="6"/>
      <c r="M50" s="4"/>
      <c r="N50" s="7" t="str">
        <f aca="true">IF(G50="","",TODAY()-G50)</f>
        <v/>
      </c>
      <c r="O50" s="7" t="str">
        <f aca="true">IF(OR(D50="",C50="Closed-won",C50="Closed-lost"),"",MAX(0,TODAY()-D50))</f>
        <v/>
      </c>
    </row>
    <row r="51" customFormat="false" ht="15" hidden="false" customHeight="false" outlineLevel="0" collapsed="false">
      <c r="A51" s="3"/>
      <c r="B51" s="3"/>
      <c r="C51" s="3"/>
      <c r="D51" s="4"/>
      <c r="E51" s="5" t="str">
        <f aca="true">IF(OR(D51="",C51="Closed-won",C51="Closed-lost"),"",IF(D51&lt;TODAY(),"OVERDUE",IF(D51=TODAY(),"TODAY","")))</f>
        <v/>
      </c>
      <c r="F51" s="3"/>
      <c r="G51" s="4"/>
      <c r="H51" s="6"/>
      <c r="I51" s="3"/>
      <c r="J51" s="3"/>
      <c r="K51" s="3"/>
      <c r="L51" s="6"/>
      <c r="M51" s="4"/>
      <c r="N51" s="7" t="str">
        <f aca="true">IF(G51="","",TODAY()-G51)</f>
        <v/>
      </c>
      <c r="O51" s="7" t="str">
        <f aca="true">IF(OR(D51="",C51="Closed-won",C51="Closed-lost"),"",MAX(0,TODAY()-D51))</f>
        <v/>
      </c>
    </row>
    <row r="52" customFormat="false" ht="15" hidden="false" customHeight="false" outlineLevel="0" collapsed="false">
      <c r="A52" s="3"/>
      <c r="B52" s="3"/>
      <c r="C52" s="3"/>
      <c r="D52" s="4"/>
      <c r="E52" s="5" t="str">
        <f aca="true">IF(OR(D52="",C52="Closed-won",C52="Closed-lost"),"",IF(D52&lt;TODAY(),"OVERDUE",IF(D52=TODAY(),"TODAY","")))</f>
        <v/>
      </c>
      <c r="F52" s="3"/>
      <c r="G52" s="4"/>
      <c r="H52" s="6"/>
      <c r="I52" s="3"/>
      <c r="J52" s="3"/>
      <c r="K52" s="3"/>
      <c r="L52" s="6"/>
      <c r="M52" s="4"/>
      <c r="N52" s="7" t="str">
        <f aca="true">IF(G52="","",TODAY()-G52)</f>
        <v/>
      </c>
      <c r="O52" s="7" t="str">
        <f aca="true">IF(OR(D52="",C52="Closed-won",C52="Closed-lost"),"",MAX(0,TODAY()-D52))</f>
        <v/>
      </c>
    </row>
    <row r="53" customFormat="false" ht="15" hidden="false" customHeight="false" outlineLevel="0" collapsed="false">
      <c r="A53" s="3"/>
      <c r="B53" s="3"/>
      <c r="C53" s="3"/>
      <c r="D53" s="4"/>
      <c r="E53" s="5" t="str">
        <f aca="true">IF(OR(D53="",C53="Closed-won",C53="Closed-lost"),"",IF(D53&lt;TODAY(),"OVERDUE",IF(D53=TODAY(),"TODAY","")))</f>
        <v/>
      </c>
      <c r="F53" s="3"/>
      <c r="G53" s="4"/>
      <c r="H53" s="6"/>
      <c r="I53" s="3"/>
      <c r="J53" s="3"/>
      <c r="K53" s="3"/>
      <c r="L53" s="6"/>
      <c r="M53" s="4"/>
      <c r="N53" s="7" t="str">
        <f aca="true">IF(G53="","",TODAY()-G53)</f>
        <v/>
      </c>
      <c r="O53" s="7" t="str">
        <f aca="true">IF(OR(D53="",C53="Closed-won",C53="Closed-lost"),"",MAX(0,TODAY()-D53))</f>
        <v/>
      </c>
    </row>
    <row r="54" customFormat="false" ht="15" hidden="false" customHeight="false" outlineLevel="0" collapsed="false">
      <c r="A54" s="3"/>
      <c r="B54" s="3"/>
      <c r="C54" s="3"/>
      <c r="D54" s="4"/>
      <c r="E54" s="5" t="str">
        <f aca="true">IF(OR(D54="",C54="Closed-won",C54="Closed-lost"),"",IF(D54&lt;TODAY(),"OVERDUE",IF(D54=TODAY(),"TODAY","")))</f>
        <v/>
      </c>
      <c r="F54" s="3"/>
      <c r="G54" s="4"/>
      <c r="H54" s="6"/>
      <c r="I54" s="3"/>
      <c r="J54" s="3"/>
      <c r="K54" s="3"/>
      <c r="L54" s="6"/>
      <c r="M54" s="4"/>
      <c r="N54" s="7" t="str">
        <f aca="true">IF(G54="","",TODAY()-G54)</f>
        <v/>
      </c>
      <c r="O54" s="7" t="str">
        <f aca="true">IF(OR(D54="",C54="Closed-won",C54="Closed-lost"),"",MAX(0,TODAY()-D54))</f>
        <v/>
      </c>
    </row>
    <row r="55" customFormat="false" ht="15" hidden="false" customHeight="false" outlineLevel="0" collapsed="false">
      <c r="A55" s="3"/>
      <c r="B55" s="3"/>
      <c r="C55" s="3"/>
      <c r="D55" s="4"/>
      <c r="E55" s="5" t="str">
        <f aca="true">IF(OR(D55="",C55="Closed-won",C55="Closed-lost"),"",IF(D55&lt;TODAY(),"OVERDUE",IF(D55=TODAY(),"TODAY","")))</f>
        <v/>
      </c>
      <c r="F55" s="3"/>
      <c r="G55" s="4"/>
      <c r="H55" s="6"/>
      <c r="I55" s="3"/>
      <c r="J55" s="3"/>
      <c r="K55" s="3"/>
      <c r="L55" s="6"/>
      <c r="M55" s="4"/>
      <c r="N55" s="7" t="str">
        <f aca="true">IF(G55="","",TODAY()-G55)</f>
        <v/>
      </c>
      <c r="O55" s="7" t="str">
        <f aca="true">IF(OR(D55="",C55="Closed-won",C55="Closed-lost"),"",MAX(0,TODAY()-D55))</f>
        <v/>
      </c>
    </row>
    <row r="56" customFormat="false" ht="15" hidden="false" customHeight="false" outlineLevel="0" collapsed="false">
      <c r="A56" s="3"/>
      <c r="B56" s="3"/>
      <c r="C56" s="3"/>
      <c r="D56" s="4"/>
      <c r="E56" s="5" t="str">
        <f aca="true">IF(OR(D56="",C56="Closed-won",C56="Closed-lost"),"",IF(D56&lt;TODAY(),"OVERDUE",IF(D56=TODAY(),"TODAY","")))</f>
        <v/>
      </c>
      <c r="F56" s="3"/>
      <c r="G56" s="4"/>
      <c r="H56" s="6"/>
      <c r="I56" s="3"/>
      <c r="J56" s="3"/>
      <c r="K56" s="3"/>
      <c r="L56" s="6"/>
      <c r="M56" s="4"/>
      <c r="N56" s="7" t="str">
        <f aca="true">IF(G56="","",TODAY()-G56)</f>
        <v/>
      </c>
      <c r="O56" s="7" t="str">
        <f aca="true">IF(OR(D56="",C56="Closed-won",C56="Closed-lost"),"",MAX(0,TODAY()-D56))</f>
        <v/>
      </c>
    </row>
    <row r="57" customFormat="false" ht="15" hidden="false" customHeight="false" outlineLevel="0" collapsed="false">
      <c r="A57" s="3"/>
      <c r="B57" s="3"/>
      <c r="C57" s="3"/>
      <c r="D57" s="4"/>
      <c r="E57" s="5" t="str">
        <f aca="true">IF(OR(D57="",C57="Closed-won",C57="Closed-lost"),"",IF(D57&lt;TODAY(),"OVERDUE",IF(D57=TODAY(),"TODAY","")))</f>
        <v/>
      </c>
      <c r="F57" s="3"/>
      <c r="G57" s="4"/>
      <c r="H57" s="6"/>
      <c r="I57" s="3"/>
      <c r="J57" s="3"/>
      <c r="K57" s="3"/>
      <c r="L57" s="6"/>
      <c r="M57" s="4"/>
      <c r="N57" s="7" t="str">
        <f aca="true">IF(G57="","",TODAY()-G57)</f>
        <v/>
      </c>
      <c r="O57" s="7" t="str">
        <f aca="true">IF(OR(D57="",C57="Closed-won",C57="Closed-lost"),"",MAX(0,TODAY()-D57))</f>
        <v/>
      </c>
    </row>
    <row r="58" customFormat="false" ht="15" hidden="false" customHeight="false" outlineLevel="0" collapsed="false">
      <c r="A58" s="3"/>
      <c r="B58" s="3"/>
      <c r="C58" s="3"/>
      <c r="D58" s="4"/>
      <c r="E58" s="5" t="str">
        <f aca="true">IF(OR(D58="",C58="Closed-won",C58="Closed-lost"),"",IF(D58&lt;TODAY(),"OVERDUE",IF(D58=TODAY(),"TODAY","")))</f>
        <v/>
      </c>
      <c r="F58" s="3"/>
      <c r="G58" s="4"/>
      <c r="H58" s="6"/>
      <c r="I58" s="3"/>
      <c r="J58" s="3"/>
      <c r="K58" s="3"/>
      <c r="L58" s="6"/>
      <c r="M58" s="4"/>
      <c r="N58" s="7" t="str">
        <f aca="true">IF(G58="","",TODAY()-G58)</f>
        <v/>
      </c>
      <c r="O58" s="7" t="str">
        <f aca="true">IF(OR(D58="",C58="Closed-won",C58="Closed-lost"),"",MAX(0,TODAY()-D58))</f>
        <v/>
      </c>
    </row>
    <row r="59" customFormat="false" ht="15" hidden="false" customHeight="false" outlineLevel="0" collapsed="false">
      <c r="A59" s="3"/>
      <c r="B59" s="3"/>
      <c r="C59" s="3"/>
      <c r="D59" s="4"/>
      <c r="E59" s="5" t="str">
        <f aca="true">IF(OR(D59="",C59="Closed-won",C59="Closed-lost"),"",IF(D59&lt;TODAY(),"OVERDUE",IF(D59=TODAY(),"TODAY","")))</f>
        <v/>
      </c>
      <c r="F59" s="3"/>
      <c r="G59" s="4"/>
      <c r="H59" s="6"/>
      <c r="I59" s="3"/>
      <c r="J59" s="3"/>
      <c r="K59" s="3"/>
      <c r="L59" s="6"/>
      <c r="M59" s="4"/>
      <c r="N59" s="7" t="str">
        <f aca="true">IF(G59="","",TODAY()-G59)</f>
        <v/>
      </c>
      <c r="O59" s="7" t="str">
        <f aca="true">IF(OR(D59="",C59="Closed-won",C59="Closed-lost"),"",MAX(0,TODAY()-D59))</f>
        <v/>
      </c>
    </row>
    <row r="60" customFormat="false" ht="15" hidden="false" customHeight="false" outlineLevel="0" collapsed="false">
      <c r="A60" s="3"/>
      <c r="B60" s="3"/>
      <c r="C60" s="3"/>
      <c r="D60" s="4"/>
      <c r="E60" s="5" t="str">
        <f aca="true">IF(OR(D60="",C60="Closed-won",C60="Closed-lost"),"",IF(D60&lt;TODAY(),"OVERDUE",IF(D60=TODAY(),"TODAY","")))</f>
        <v/>
      </c>
      <c r="F60" s="3"/>
      <c r="G60" s="4"/>
      <c r="H60" s="6"/>
      <c r="I60" s="3"/>
      <c r="J60" s="3"/>
      <c r="K60" s="3"/>
      <c r="L60" s="6"/>
      <c r="M60" s="4"/>
      <c r="N60" s="7" t="str">
        <f aca="true">IF(G60="","",TODAY()-G60)</f>
        <v/>
      </c>
      <c r="O60" s="7" t="str">
        <f aca="true">IF(OR(D60="",C60="Closed-won",C60="Closed-lost"),"",MAX(0,TODAY()-D60))</f>
        <v/>
      </c>
    </row>
    <row r="61" customFormat="false" ht="15" hidden="false" customHeight="false" outlineLevel="0" collapsed="false">
      <c r="A61" s="3"/>
      <c r="B61" s="3"/>
      <c r="C61" s="3"/>
      <c r="D61" s="4"/>
      <c r="E61" s="5" t="str">
        <f aca="true">IF(OR(D61="",C61="Closed-won",C61="Closed-lost"),"",IF(D61&lt;TODAY(),"OVERDUE",IF(D61=TODAY(),"TODAY","")))</f>
        <v/>
      </c>
      <c r="F61" s="3"/>
      <c r="G61" s="4"/>
      <c r="H61" s="6"/>
      <c r="I61" s="3"/>
      <c r="J61" s="3"/>
      <c r="K61" s="3"/>
      <c r="L61" s="6"/>
      <c r="M61" s="4"/>
      <c r="N61" s="7" t="str">
        <f aca="true">IF(G61="","",TODAY()-G61)</f>
        <v/>
      </c>
      <c r="O61" s="7" t="str">
        <f aca="true">IF(OR(D61="",C61="Closed-won",C61="Closed-lost"),"",MAX(0,TODAY()-D61))</f>
        <v/>
      </c>
    </row>
    <row r="62" customFormat="false" ht="15" hidden="false" customHeight="false" outlineLevel="0" collapsed="false">
      <c r="A62" s="3"/>
      <c r="B62" s="3"/>
      <c r="C62" s="3"/>
      <c r="D62" s="4"/>
      <c r="E62" s="5" t="str">
        <f aca="true">IF(OR(D62="",C62="Closed-won",C62="Closed-lost"),"",IF(D62&lt;TODAY(),"OVERDUE",IF(D62=TODAY(),"TODAY","")))</f>
        <v/>
      </c>
      <c r="F62" s="3"/>
      <c r="G62" s="4"/>
      <c r="H62" s="6"/>
      <c r="I62" s="3"/>
      <c r="J62" s="3"/>
      <c r="K62" s="3"/>
      <c r="L62" s="6"/>
      <c r="M62" s="4"/>
      <c r="N62" s="7" t="str">
        <f aca="true">IF(G62="","",TODAY()-G62)</f>
        <v/>
      </c>
      <c r="O62" s="7" t="str">
        <f aca="true">IF(OR(D62="",C62="Closed-won",C62="Closed-lost"),"",MAX(0,TODAY()-D62))</f>
        <v/>
      </c>
    </row>
    <row r="63" customFormat="false" ht="15" hidden="false" customHeight="false" outlineLevel="0" collapsed="false">
      <c r="A63" s="3"/>
      <c r="B63" s="3"/>
      <c r="C63" s="3"/>
      <c r="D63" s="4"/>
      <c r="E63" s="5" t="str">
        <f aca="true">IF(OR(D63="",C63="Closed-won",C63="Closed-lost"),"",IF(D63&lt;TODAY(),"OVERDUE",IF(D63=TODAY(),"TODAY","")))</f>
        <v/>
      </c>
      <c r="F63" s="3"/>
      <c r="G63" s="4"/>
      <c r="H63" s="6"/>
      <c r="I63" s="3"/>
      <c r="J63" s="3"/>
      <c r="K63" s="3"/>
      <c r="L63" s="6"/>
      <c r="M63" s="4"/>
      <c r="N63" s="7" t="str">
        <f aca="true">IF(G63="","",TODAY()-G63)</f>
        <v/>
      </c>
      <c r="O63" s="7" t="str">
        <f aca="true">IF(OR(D63="",C63="Closed-won",C63="Closed-lost"),"",MAX(0,TODAY()-D63))</f>
        <v/>
      </c>
    </row>
    <row r="64" customFormat="false" ht="15" hidden="false" customHeight="false" outlineLevel="0" collapsed="false">
      <c r="A64" s="3"/>
      <c r="B64" s="3"/>
      <c r="C64" s="3"/>
      <c r="D64" s="4"/>
      <c r="E64" s="5" t="str">
        <f aca="true">IF(OR(D64="",C64="Closed-won",C64="Closed-lost"),"",IF(D64&lt;TODAY(),"OVERDUE",IF(D64=TODAY(),"TODAY","")))</f>
        <v/>
      </c>
      <c r="F64" s="3"/>
      <c r="G64" s="4"/>
      <c r="H64" s="6"/>
      <c r="I64" s="3"/>
      <c r="J64" s="3"/>
      <c r="K64" s="3"/>
      <c r="L64" s="6"/>
      <c r="M64" s="4"/>
      <c r="N64" s="7" t="str">
        <f aca="true">IF(G64="","",TODAY()-G64)</f>
        <v/>
      </c>
      <c r="O64" s="7" t="str">
        <f aca="true">IF(OR(D64="",C64="Closed-won",C64="Closed-lost"),"",MAX(0,TODAY()-D64))</f>
        <v/>
      </c>
    </row>
    <row r="65" customFormat="false" ht="15" hidden="false" customHeight="false" outlineLevel="0" collapsed="false">
      <c r="A65" s="3"/>
      <c r="B65" s="3"/>
      <c r="C65" s="3"/>
      <c r="D65" s="4"/>
      <c r="E65" s="5" t="str">
        <f aca="true">IF(OR(D65="",C65="Closed-won",C65="Closed-lost"),"",IF(D65&lt;TODAY(),"OVERDUE",IF(D65=TODAY(),"TODAY","")))</f>
        <v/>
      </c>
      <c r="F65" s="3"/>
      <c r="G65" s="4"/>
      <c r="H65" s="6"/>
      <c r="I65" s="3"/>
      <c r="J65" s="3"/>
      <c r="K65" s="3"/>
      <c r="L65" s="6"/>
      <c r="M65" s="4"/>
      <c r="N65" s="7" t="str">
        <f aca="true">IF(G65="","",TODAY()-G65)</f>
        <v/>
      </c>
      <c r="O65" s="7" t="str">
        <f aca="true">IF(OR(D65="",C65="Closed-won",C65="Closed-lost"),"",MAX(0,TODAY()-D65))</f>
        <v/>
      </c>
    </row>
    <row r="66" customFormat="false" ht="15" hidden="false" customHeight="false" outlineLevel="0" collapsed="false">
      <c r="A66" s="3"/>
      <c r="B66" s="3"/>
      <c r="C66" s="3"/>
      <c r="D66" s="4"/>
      <c r="E66" s="5" t="str">
        <f aca="true">IF(OR(D66="",C66="Closed-won",C66="Closed-lost"),"",IF(D66&lt;TODAY(),"OVERDUE",IF(D66=TODAY(),"TODAY","")))</f>
        <v/>
      </c>
      <c r="F66" s="3"/>
      <c r="G66" s="4"/>
      <c r="H66" s="6"/>
      <c r="I66" s="3"/>
      <c r="J66" s="3"/>
      <c r="K66" s="3"/>
      <c r="L66" s="6"/>
      <c r="M66" s="4"/>
      <c r="N66" s="7" t="str">
        <f aca="true">IF(G66="","",TODAY()-G66)</f>
        <v/>
      </c>
      <c r="O66" s="7" t="str">
        <f aca="true">IF(OR(D66="",C66="Closed-won",C66="Closed-lost"),"",MAX(0,TODAY()-D66))</f>
        <v/>
      </c>
    </row>
    <row r="67" customFormat="false" ht="15" hidden="false" customHeight="false" outlineLevel="0" collapsed="false">
      <c r="A67" s="3"/>
      <c r="B67" s="3"/>
      <c r="C67" s="3"/>
      <c r="D67" s="4"/>
      <c r="E67" s="5" t="str">
        <f aca="true">IF(OR(D67="",C67="Closed-won",C67="Closed-lost"),"",IF(D67&lt;TODAY(),"OVERDUE",IF(D67=TODAY(),"TODAY","")))</f>
        <v/>
      </c>
      <c r="F67" s="3"/>
      <c r="G67" s="4"/>
      <c r="H67" s="6"/>
      <c r="I67" s="3"/>
      <c r="J67" s="3"/>
      <c r="K67" s="3"/>
      <c r="L67" s="6"/>
      <c r="M67" s="4"/>
      <c r="N67" s="7" t="str">
        <f aca="true">IF(G67="","",TODAY()-G67)</f>
        <v/>
      </c>
      <c r="O67" s="7" t="str">
        <f aca="true">IF(OR(D67="",C67="Closed-won",C67="Closed-lost"),"",MAX(0,TODAY()-D67))</f>
        <v/>
      </c>
    </row>
    <row r="68" customFormat="false" ht="15" hidden="false" customHeight="false" outlineLevel="0" collapsed="false">
      <c r="A68" s="3"/>
      <c r="B68" s="3"/>
      <c r="C68" s="3"/>
      <c r="D68" s="4"/>
      <c r="E68" s="5" t="str">
        <f aca="true">IF(OR(D68="",C68="Closed-won",C68="Closed-lost"),"",IF(D68&lt;TODAY(),"OVERDUE",IF(D68=TODAY(),"TODAY","")))</f>
        <v/>
      </c>
      <c r="F68" s="3"/>
      <c r="G68" s="4"/>
      <c r="H68" s="6"/>
      <c r="I68" s="3"/>
      <c r="J68" s="3"/>
      <c r="K68" s="3"/>
      <c r="L68" s="6"/>
      <c r="M68" s="4"/>
      <c r="N68" s="7" t="str">
        <f aca="true">IF(G68="","",TODAY()-G68)</f>
        <v/>
      </c>
      <c r="O68" s="7" t="str">
        <f aca="true">IF(OR(D68="",C68="Closed-won",C68="Closed-lost"),"",MAX(0,TODAY()-D68))</f>
        <v/>
      </c>
    </row>
    <row r="69" customFormat="false" ht="15" hidden="false" customHeight="false" outlineLevel="0" collapsed="false">
      <c r="A69" s="3"/>
      <c r="B69" s="3"/>
      <c r="C69" s="3"/>
      <c r="D69" s="4"/>
      <c r="E69" s="5" t="str">
        <f aca="true">IF(OR(D69="",C69="Closed-won",C69="Closed-lost"),"",IF(D69&lt;TODAY(),"OVERDUE",IF(D69=TODAY(),"TODAY","")))</f>
        <v/>
      </c>
      <c r="F69" s="3"/>
      <c r="G69" s="4"/>
      <c r="H69" s="6"/>
      <c r="I69" s="3"/>
      <c r="J69" s="3"/>
      <c r="K69" s="3"/>
      <c r="L69" s="6"/>
      <c r="M69" s="4"/>
      <c r="N69" s="7" t="str">
        <f aca="true">IF(G69="","",TODAY()-G69)</f>
        <v/>
      </c>
      <c r="O69" s="7" t="str">
        <f aca="true">IF(OR(D69="",C69="Closed-won",C69="Closed-lost"),"",MAX(0,TODAY()-D69))</f>
        <v/>
      </c>
    </row>
    <row r="70" customFormat="false" ht="15" hidden="false" customHeight="false" outlineLevel="0" collapsed="false">
      <c r="A70" s="3"/>
      <c r="B70" s="3"/>
      <c r="C70" s="3"/>
      <c r="D70" s="4"/>
      <c r="E70" s="5" t="str">
        <f aca="true">IF(OR(D70="",C70="Closed-won",C70="Closed-lost"),"",IF(D70&lt;TODAY(),"OVERDUE",IF(D70=TODAY(),"TODAY","")))</f>
        <v/>
      </c>
      <c r="F70" s="3"/>
      <c r="G70" s="4"/>
      <c r="H70" s="6"/>
      <c r="I70" s="3"/>
      <c r="J70" s="3"/>
      <c r="K70" s="3"/>
      <c r="L70" s="6"/>
      <c r="M70" s="4"/>
      <c r="N70" s="7" t="str">
        <f aca="true">IF(G70="","",TODAY()-G70)</f>
        <v/>
      </c>
      <c r="O70" s="7" t="str">
        <f aca="true">IF(OR(D70="",C70="Closed-won",C70="Closed-lost"),"",MAX(0,TODAY()-D70))</f>
        <v/>
      </c>
    </row>
    <row r="71" customFormat="false" ht="15" hidden="false" customHeight="false" outlineLevel="0" collapsed="false">
      <c r="A71" s="3"/>
      <c r="B71" s="3"/>
      <c r="C71" s="3"/>
      <c r="D71" s="4"/>
      <c r="E71" s="5" t="str">
        <f aca="true">IF(OR(D71="",C71="Closed-won",C71="Closed-lost"),"",IF(D71&lt;TODAY(),"OVERDUE",IF(D71=TODAY(),"TODAY","")))</f>
        <v/>
      </c>
      <c r="F71" s="3"/>
      <c r="G71" s="4"/>
      <c r="H71" s="6"/>
      <c r="I71" s="3"/>
      <c r="J71" s="3"/>
      <c r="K71" s="3"/>
      <c r="L71" s="6"/>
      <c r="M71" s="4"/>
      <c r="N71" s="7" t="str">
        <f aca="true">IF(G71="","",TODAY()-G71)</f>
        <v/>
      </c>
      <c r="O71" s="7" t="str">
        <f aca="true">IF(OR(D71="",C71="Closed-won",C71="Closed-lost"),"",MAX(0,TODAY()-D71))</f>
        <v/>
      </c>
    </row>
    <row r="72" customFormat="false" ht="15" hidden="false" customHeight="false" outlineLevel="0" collapsed="false">
      <c r="A72" s="3"/>
      <c r="B72" s="3"/>
      <c r="C72" s="3"/>
      <c r="D72" s="4"/>
      <c r="E72" s="5" t="str">
        <f aca="true">IF(OR(D72="",C72="Closed-won",C72="Closed-lost"),"",IF(D72&lt;TODAY(),"OVERDUE",IF(D72=TODAY(),"TODAY","")))</f>
        <v/>
      </c>
      <c r="F72" s="3"/>
      <c r="G72" s="4"/>
      <c r="H72" s="6"/>
      <c r="I72" s="3"/>
      <c r="J72" s="3"/>
      <c r="K72" s="3"/>
      <c r="L72" s="6"/>
      <c r="M72" s="4"/>
      <c r="N72" s="7" t="str">
        <f aca="true">IF(G72="","",TODAY()-G72)</f>
        <v/>
      </c>
      <c r="O72" s="7" t="str">
        <f aca="true">IF(OR(D72="",C72="Closed-won",C72="Closed-lost"),"",MAX(0,TODAY()-D72))</f>
        <v/>
      </c>
    </row>
    <row r="73" customFormat="false" ht="15" hidden="false" customHeight="false" outlineLevel="0" collapsed="false">
      <c r="A73" s="3"/>
      <c r="B73" s="3"/>
      <c r="C73" s="3"/>
      <c r="D73" s="4"/>
      <c r="E73" s="5" t="str">
        <f aca="true">IF(OR(D73="",C73="Closed-won",C73="Closed-lost"),"",IF(D73&lt;TODAY(),"OVERDUE",IF(D73=TODAY(),"TODAY","")))</f>
        <v/>
      </c>
      <c r="F73" s="3"/>
      <c r="G73" s="4"/>
      <c r="H73" s="6"/>
      <c r="I73" s="3"/>
      <c r="J73" s="3"/>
      <c r="K73" s="3"/>
      <c r="L73" s="6"/>
      <c r="M73" s="4"/>
      <c r="N73" s="7" t="str">
        <f aca="true">IF(G73="","",TODAY()-G73)</f>
        <v/>
      </c>
      <c r="O73" s="7" t="str">
        <f aca="true">IF(OR(D73="",C73="Closed-won",C73="Closed-lost"),"",MAX(0,TODAY()-D73))</f>
        <v/>
      </c>
    </row>
    <row r="74" customFormat="false" ht="15" hidden="false" customHeight="false" outlineLevel="0" collapsed="false">
      <c r="A74" s="3"/>
      <c r="B74" s="3"/>
      <c r="C74" s="3"/>
      <c r="D74" s="4"/>
      <c r="E74" s="5" t="str">
        <f aca="true">IF(OR(D74="",C74="Closed-won",C74="Closed-lost"),"",IF(D74&lt;TODAY(),"OVERDUE",IF(D74=TODAY(),"TODAY","")))</f>
        <v/>
      </c>
      <c r="F74" s="3"/>
      <c r="G74" s="4"/>
      <c r="H74" s="6"/>
      <c r="I74" s="3"/>
      <c r="J74" s="3"/>
      <c r="K74" s="3"/>
      <c r="L74" s="6"/>
      <c r="M74" s="4"/>
      <c r="N74" s="7" t="str">
        <f aca="true">IF(G74="","",TODAY()-G74)</f>
        <v/>
      </c>
      <c r="O74" s="7" t="str">
        <f aca="true">IF(OR(D74="",C74="Closed-won",C74="Closed-lost"),"",MAX(0,TODAY()-D74))</f>
        <v/>
      </c>
    </row>
    <row r="75" customFormat="false" ht="15" hidden="false" customHeight="false" outlineLevel="0" collapsed="false">
      <c r="A75" s="3"/>
      <c r="B75" s="3"/>
      <c r="C75" s="3"/>
      <c r="D75" s="4"/>
      <c r="E75" s="5" t="str">
        <f aca="true">IF(OR(D75="",C75="Closed-won",C75="Closed-lost"),"",IF(D75&lt;TODAY(),"OVERDUE",IF(D75=TODAY(),"TODAY","")))</f>
        <v/>
      </c>
      <c r="F75" s="3"/>
      <c r="G75" s="4"/>
      <c r="H75" s="6"/>
      <c r="I75" s="3"/>
      <c r="J75" s="3"/>
      <c r="K75" s="3"/>
      <c r="L75" s="6"/>
      <c r="M75" s="4"/>
      <c r="N75" s="7" t="str">
        <f aca="true">IF(G75="","",TODAY()-G75)</f>
        <v/>
      </c>
      <c r="O75" s="7" t="str">
        <f aca="true">IF(OR(D75="",C75="Closed-won",C75="Closed-lost"),"",MAX(0,TODAY()-D75))</f>
        <v/>
      </c>
    </row>
    <row r="76" customFormat="false" ht="15" hidden="false" customHeight="false" outlineLevel="0" collapsed="false">
      <c r="A76" s="3"/>
      <c r="B76" s="3"/>
      <c r="C76" s="3"/>
      <c r="D76" s="4"/>
      <c r="E76" s="5" t="str">
        <f aca="true">IF(OR(D76="",C76="Closed-won",C76="Closed-lost"),"",IF(D76&lt;TODAY(),"OVERDUE",IF(D76=TODAY(),"TODAY","")))</f>
        <v/>
      </c>
      <c r="F76" s="3"/>
      <c r="G76" s="4"/>
      <c r="H76" s="6"/>
      <c r="I76" s="3"/>
      <c r="J76" s="3"/>
      <c r="K76" s="3"/>
      <c r="L76" s="6"/>
      <c r="M76" s="4"/>
      <c r="N76" s="7" t="str">
        <f aca="true">IF(G76="","",TODAY()-G76)</f>
        <v/>
      </c>
      <c r="O76" s="7" t="str">
        <f aca="true">IF(OR(D76="",C76="Closed-won",C76="Closed-lost"),"",MAX(0,TODAY()-D76))</f>
        <v/>
      </c>
    </row>
    <row r="77" customFormat="false" ht="15" hidden="false" customHeight="false" outlineLevel="0" collapsed="false">
      <c r="A77" s="3"/>
      <c r="B77" s="3"/>
      <c r="C77" s="3"/>
      <c r="D77" s="4"/>
      <c r="E77" s="5" t="str">
        <f aca="true">IF(OR(D77="",C77="Closed-won",C77="Closed-lost"),"",IF(D77&lt;TODAY(),"OVERDUE",IF(D77=TODAY(),"TODAY","")))</f>
        <v/>
      </c>
      <c r="F77" s="3"/>
      <c r="G77" s="4"/>
      <c r="H77" s="6"/>
      <c r="I77" s="3"/>
      <c r="J77" s="3"/>
      <c r="K77" s="3"/>
      <c r="L77" s="6"/>
      <c r="M77" s="4"/>
      <c r="N77" s="7" t="str">
        <f aca="true">IF(G77="","",TODAY()-G77)</f>
        <v/>
      </c>
      <c r="O77" s="7" t="str">
        <f aca="true">IF(OR(D77="",C77="Closed-won",C77="Closed-lost"),"",MAX(0,TODAY()-D77))</f>
        <v/>
      </c>
    </row>
    <row r="78" customFormat="false" ht="15" hidden="false" customHeight="false" outlineLevel="0" collapsed="false">
      <c r="A78" s="3"/>
      <c r="B78" s="3"/>
      <c r="C78" s="3"/>
      <c r="D78" s="4"/>
      <c r="E78" s="5" t="str">
        <f aca="true">IF(OR(D78="",C78="Closed-won",C78="Closed-lost"),"",IF(D78&lt;TODAY(),"OVERDUE",IF(D78=TODAY(),"TODAY","")))</f>
        <v/>
      </c>
      <c r="F78" s="3"/>
      <c r="G78" s="4"/>
      <c r="H78" s="6"/>
      <c r="I78" s="3"/>
      <c r="J78" s="3"/>
      <c r="K78" s="3"/>
      <c r="L78" s="6"/>
      <c r="M78" s="4"/>
      <c r="N78" s="7" t="str">
        <f aca="true">IF(G78="","",TODAY()-G78)</f>
        <v/>
      </c>
      <c r="O78" s="7" t="str">
        <f aca="true">IF(OR(D78="",C78="Closed-won",C78="Closed-lost"),"",MAX(0,TODAY()-D78))</f>
        <v/>
      </c>
    </row>
    <row r="79" customFormat="false" ht="15" hidden="false" customHeight="false" outlineLevel="0" collapsed="false">
      <c r="A79" s="3"/>
      <c r="B79" s="3"/>
      <c r="C79" s="3"/>
      <c r="D79" s="4"/>
      <c r="E79" s="5" t="str">
        <f aca="true">IF(OR(D79="",C79="Closed-won",C79="Closed-lost"),"",IF(D79&lt;TODAY(),"OVERDUE",IF(D79=TODAY(),"TODAY","")))</f>
        <v/>
      </c>
      <c r="F79" s="3"/>
      <c r="G79" s="4"/>
      <c r="H79" s="6"/>
      <c r="I79" s="3"/>
      <c r="J79" s="3"/>
      <c r="K79" s="3"/>
      <c r="L79" s="6"/>
      <c r="M79" s="4"/>
      <c r="N79" s="7" t="str">
        <f aca="true">IF(G79="","",TODAY()-G79)</f>
        <v/>
      </c>
      <c r="O79" s="7" t="str">
        <f aca="true">IF(OR(D79="",C79="Closed-won",C79="Closed-lost"),"",MAX(0,TODAY()-D79))</f>
        <v/>
      </c>
    </row>
    <row r="80" customFormat="false" ht="15" hidden="false" customHeight="false" outlineLevel="0" collapsed="false">
      <c r="A80" s="3"/>
      <c r="B80" s="3"/>
      <c r="C80" s="3"/>
      <c r="D80" s="4"/>
      <c r="E80" s="5" t="str">
        <f aca="true">IF(OR(D80="",C80="Closed-won",C80="Closed-lost"),"",IF(D80&lt;TODAY(),"OVERDUE",IF(D80=TODAY(),"TODAY","")))</f>
        <v/>
      </c>
      <c r="F80" s="3"/>
      <c r="G80" s="4"/>
      <c r="H80" s="6"/>
      <c r="I80" s="3"/>
      <c r="J80" s="3"/>
      <c r="K80" s="3"/>
      <c r="L80" s="6"/>
      <c r="M80" s="4"/>
      <c r="N80" s="7" t="str">
        <f aca="true">IF(G80="","",TODAY()-G80)</f>
        <v/>
      </c>
      <c r="O80" s="7" t="str">
        <f aca="true">IF(OR(D80="",C80="Closed-won",C80="Closed-lost"),"",MAX(0,TODAY()-D80))</f>
        <v/>
      </c>
    </row>
    <row r="81" customFormat="false" ht="15" hidden="false" customHeight="false" outlineLevel="0" collapsed="false">
      <c r="A81" s="3"/>
      <c r="B81" s="3"/>
      <c r="C81" s="3"/>
      <c r="D81" s="4"/>
      <c r="E81" s="5" t="str">
        <f aca="true">IF(OR(D81="",C81="Closed-won",C81="Closed-lost"),"",IF(D81&lt;TODAY(),"OVERDUE",IF(D81=TODAY(),"TODAY","")))</f>
        <v/>
      </c>
      <c r="F81" s="3"/>
      <c r="G81" s="4"/>
      <c r="H81" s="6"/>
      <c r="I81" s="3"/>
      <c r="J81" s="3"/>
      <c r="K81" s="3"/>
      <c r="L81" s="6"/>
      <c r="M81" s="4"/>
      <c r="N81" s="7" t="str">
        <f aca="true">IF(G81="","",TODAY()-G81)</f>
        <v/>
      </c>
      <c r="O81" s="7" t="str">
        <f aca="true">IF(OR(D81="",C81="Closed-won",C81="Closed-lost"),"",MAX(0,TODAY()-D81))</f>
        <v/>
      </c>
    </row>
    <row r="82" customFormat="false" ht="15" hidden="false" customHeight="false" outlineLevel="0" collapsed="false">
      <c r="A82" s="3"/>
      <c r="B82" s="3"/>
      <c r="C82" s="3"/>
      <c r="D82" s="4"/>
      <c r="E82" s="5" t="str">
        <f aca="true">IF(OR(D82="",C82="Closed-won",C82="Closed-lost"),"",IF(D82&lt;TODAY(),"OVERDUE",IF(D82=TODAY(),"TODAY","")))</f>
        <v/>
      </c>
      <c r="F82" s="3"/>
      <c r="G82" s="4"/>
      <c r="H82" s="6"/>
      <c r="I82" s="3"/>
      <c r="J82" s="3"/>
      <c r="K82" s="3"/>
      <c r="L82" s="6"/>
      <c r="M82" s="4"/>
      <c r="N82" s="7" t="str">
        <f aca="true">IF(G82="","",TODAY()-G82)</f>
        <v/>
      </c>
      <c r="O82" s="7" t="str">
        <f aca="true">IF(OR(D82="",C82="Closed-won",C82="Closed-lost"),"",MAX(0,TODAY()-D82))</f>
        <v/>
      </c>
    </row>
    <row r="83" customFormat="false" ht="15" hidden="false" customHeight="false" outlineLevel="0" collapsed="false">
      <c r="A83" s="3"/>
      <c r="B83" s="3"/>
      <c r="C83" s="3"/>
      <c r="D83" s="4"/>
      <c r="E83" s="5" t="str">
        <f aca="true">IF(OR(D83="",C83="Closed-won",C83="Closed-lost"),"",IF(D83&lt;TODAY(),"OVERDUE",IF(D83=TODAY(),"TODAY","")))</f>
        <v/>
      </c>
      <c r="F83" s="3"/>
      <c r="G83" s="4"/>
      <c r="H83" s="6"/>
      <c r="I83" s="3"/>
      <c r="J83" s="3"/>
      <c r="K83" s="3"/>
      <c r="L83" s="6"/>
      <c r="M83" s="4"/>
      <c r="N83" s="7" t="str">
        <f aca="true">IF(G83="","",TODAY()-G83)</f>
        <v/>
      </c>
      <c r="O83" s="7" t="str">
        <f aca="true">IF(OR(D83="",C83="Closed-won",C83="Closed-lost"),"",MAX(0,TODAY()-D83))</f>
        <v/>
      </c>
    </row>
    <row r="84" customFormat="false" ht="15" hidden="false" customHeight="false" outlineLevel="0" collapsed="false">
      <c r="A84" s="3"/>
      <c r="B84" s="3"/>
      <c r="C84" s="3"/>
      <c r="D84" s="4"/>
      <c r="E84" s="5" t="str">
        <f aca="true">IF(OR(D84="",C84="Closed-won",C84="Closed-lost"),"",IF(D84&lt;TODAY(),"OVERDUE",IF(D84=TODAY(),"TODAY","")))</f>
        <v/>
      </c>
      <c r="F84" s="3"/>
      <c r="G84" s="4"/>
      <c r="H84" s="6"/>
      <c r="I84" s="3"/>
      <c r="J84" s="3"/>
      <c r="K84" s="3"/>
      <c r="L84" s="6"/>
      <c r="M84" s="4"/>
      <c r="N84" s="7" t="str">
        <f aca="true">IF(G84="","",TODAY()-G84)</f>
        <v/>
      </c>
      <c r="O84" s="7" t="str">
        <f aca="true">IF(OR(D84="",C84="Closed-won",C84="Closed-lost"),"",MAX(0,TODAY()-D84))</f>
        <v/>
      </c>
    </row>
    <row r="85" customFormat="false" ht="15" hidden="false" customHeight="false" outlineLevel="0" collapsed="false">
      <c r="A85" s="3"/>
      <c r="B85" s="3"/>
      <c r="C85" s="3"/>
      <c r="D85" s="4"/>
      <c r="E85" s="5" t="str">
        <f aca="true">IF(OR(D85="",C85="Closed-won",C85="Closed-lost"),"",IF(D85&lt;TODAY(),"OVERDUE",IF(D85=TODAY(),"TODAY","")))</f>
        <v/>
      </c>
      <c r="F85" s="3"/>
      <c r="G85" s="4"/>
      <c r="H85" s="6"/>
      <c r="I85" s="3"/>
      <c r="J85" s="3"/>
      <c r="K85" s="3"/>
      <c r="L85" s="6"/>
      <c r="M85" s="4"/>
      <c r="N85" s="7" t="str">
        <f aca="true">IF(G85="","",TODAY()-G85)</f>
        <v/>
      </c>
      <c r="O85" s="7" t="str">
        <f aca="true">IF(OR(D85="",C85="Closed-won",C85="Closed-lost"),"",MAX(0,TODAY()-D85))</f>
        <v/>
      </c>
    </row>
    <row r="86" customFormat="false" ht="15" hidden="false" customHeight="false" outlineLevel="0" collapsed="false">
      <c r="A86" s="3"/>
      <c r="B86" s="3"/>
      <c r="C86" s="3"/>
      <c r="D86" s="4"/>
      <c r="E86" s="5" t="str">
        <f aca="true">IF(OR(D86="",C86="Closed-won",C86="Closed-lost"),"",IF(D86&lt;TODAY(),"OVERDUE",IF(D86=TODAY(),"TODAY","")))</f>
        <v/>
      </c>
      <c r="F86" s="3"/>
      <c r="G86" s="4"/>
      <c r="H86" s="6"/>
      <c r="I86" s="3"/>
      <c r="J86" s="3"/>
      <c r="K86" s="3"/>
      <c r="L86" s="6"/>
      <c r="M86" s="4"/>
      <c r="N86" s="7" t="str">
        <f aca="true">IF(G86="","",TODAY()-G86)</f>
        <v/>
      </c>
      <c r="O86" s="7" t="str">
        <f aca="true">IF(OR(D86="",C86="Closed-won",C86="Closed-lost"),"",MAX(0,TODAY()-D86))</f>
        <v/>
      </c>
    </row>
    <row r="87" customFormat="false" ht="15" hidden="false" customHeight="false" outlineLevel="0" collapsed="false">
      <c r="A87" s="3"/>
      <c r="B87" s="3"/>
      <c r="C87" s="3"/>
      <c r="D87" s="4"/>
      <c r="E87" s="5" t="str">
        <f aca="true">IF(OR(D87="",C87="Closed-won",C87="Closed-lost"),"",IF(D87&lt;TODAY(),"OVERDUE",IF(D87=TODAY(),"TODAY","")))</f>
        <v/>
      </c>
      <c r="F87" s="3"/>
      <c r="G87" s="4"/>
      <c r="H87" s="6"/>
      <c r="I87" s="3"/>
      <c r="J87" s="3"/>
      <c r="K87" s="3"/>
      <c r="L87" s="6"/>
      <c r="M87" s="4"/>
      <c r="N87" s="7" t="str">
        <f aca="true">IF(G87="","",TODAY()-G87)</f>
        <v/>
      </c>
      <c r="O87" s="7" t="str">
        <f aca="true">IF(OR(D87="",C87="Closed-won",C87="Closed-lost"),"",MAX(0,TODAY()-D87))</f>
        <v/>
      </c>
    </row>
    <row r="88" customFormat="false" ht="15" hidden="false" customHeight="false" outlineLevel="0" collapsed="false">
      <c r="A88" s="3"/>
      <c r="B88" s="3"/>
      <c r="C88" s="3"/>
      <c r="D88" s="4"/>
      <c r="E88" s="5" t="str">
        <f aca="true">IF(OR(D88="",C88="Closed-won",C88="Closed-lost"),"",IF(D88&lt;TODAY(),"OVERDUE",IF(D88=TODAY(),"TODAY","")))</f>
        <v/>
      </c>
      <c r="F88" s="3"/>
      <c r="G88" s="4"/>
      <c r="H88" s="6"/>
      <c r="I88" s="3"/>
      <c r="J88" s="3"/>
      <c r="K88" s="3"/>
      <c r="L88" s="6"/>
      <c r="M88" s="4"/>
      <c r="N88" s="7" t="str">
        <f aca="true">IF(G88="","",TODAY()-G88)</f>
        <v/>
      </c>
      <c r="O88" s="7" t="str">
        <f aca="true">IF(OR(D88="",C88="Closed-won",C88="Closed-lost"),"",MAX(0,TODAY()-D88))</f>
        <v/>
      </c>
    </row>
    <row r="89" customFormat="false" ht="15" hidden="false" customHeight="false" outlineLevel="0" collapsed="false">
      <c r="A89" s="3"/>
      <c r="B89" s="3"/>
      <c r="C89" s="3"/>
      <c r="D89" s="4"/>
      <c r="E89" s="5" t="str">
        <f aca="true">IF(OR(D89="",C89="Closed-won",C89="Closed-lost"),"",IF(D89&lt;TODAY(),"OVERDUE",IF(D89=TODAY(),"TODAY","")))</f>
        <v/>
      </c>
      <c r="F89" s="3"/>
      <c r="G89" s="4"/>
      <c r="H89" s="6"/>
      <c r="I89" s="3"/>
      <c r="J89" s="3"/>
      <c r="K89" s="3"/>
      <c r="L89" s="6"/>
      <c r="M89" s="4"/>
      <c r="N89" s="7" t="str">
        <f aca="true">IF(G89="","",TODAY()-G89)</f>
        <v/>
      </c>
      <c r="O89" s="7" t="str">
        <f aca="true">IF(OR(D89="",C89="Closed-won",C89="Closed-lost"),"",MAX(0,TODAY()-D89))</f>
        <v/>
      </c>
    </row>
    <row r="90" customFormat="false" ht="15" hidden="false" customHeight="false" outlineLevel="0" collapsed="false">
      <c r="A90" s="3"/>
      <c r="B90" s="3"/>
      <c r="C90" s="3"/>
      <c r="D90" s="4"/>
      <c r="E90" s="5" t="str">
        <f aca="true">IF(OR(D90="",C90="Closed-won",C90="Closed-lost"),"",IF(D90&lt;TODAY(),"OVERDUE",IF(D90=TODAY(),"TODAY","")))</f>
        <v/>
      </c>
      <c r="F90" s="3"/>
      <c r="G90" s="4"/>
      <c r="H90" s="6"/>
      <c r="I90" s="3"/>
      <c r="J90" s="3"/>
      <c r="K90" s="3"/>
      <c r="L90" s="6"/>
      <c r="M90" s="4"/>
      <c r="N90" s="7" t="str">
        <f aca="true">IF(G90="","",TODAY()-G90)</f>
        <v/>
      </c>
      <c r="O90" s="7" t="str">
        <f aca="true">IF(OR(D90="",C90="Closed-won",C90="Closed-lost"),"",MAX(0,TODAY()-D90))</f>
        <v/>
      </c>
    </row>
    <row r="91" customFormat="false" ht="15" hidden="false" customHeight="false" outlineLevel="0" collapsed="false">
      <c r="A91" s="3"/>
      <c r="B91" s="3"/>
      <c r="C91" s="3"/>
      <c r="D91" s="4"/>
      <c r="E91" s="5" t="str">
        <f aca="true">IF(OR(D91="",C91="Closed-won",C91="Closed-lost"),"",IF(D91&lt;TODAY(),"OVERDUE",IF(D91=TODAY(),"TODAY","")))</f>
        <v/>
      </c>
      <c r="F91" s="3"/>
      <c r="G91" s="4"/>
      <c r="H91" s="6"/>
      <c r="I91" s="3"/>
      <c r="J91" s="3"/>
      <c r="K91" s="3"/>
      <c r="L91" s="6"/>
      <c r="M91" s="4"/>
      <c r="N91" s="7" t="str">
        <f aca="true">IF(G91="","",TODAY()-G91)</f>
        <v/>
      </c>
      <c r="O91" s="7" t="str">
        <f aca="true">IF(OR(D91="",C91="Closed-won",C91="Closed-lost"),"",MAX(0,TODAY()-D91))</f>
        <v/>
      </c>
    </row>
    <row r="92" customFormat="false" ht="15" hidden="false" customHeight="false" outlineLevel="0" collapsed="false">
      <c r="A92" s="3"/>
      <c r="B92" s="3"/>
      <c r="C92" s="3"/>
      <c r="D92" s="4"/>
      <c r="E92" s="5" t="str">
        <f aca="true">IF(OR(D92="",C92="Closed-won",C92="Closed-lost"),"",IF(D92&lt;TODAY(),"OVERDUE",IF(D92=TODAY(),"TODAY","")))</f>
        <v/>
      </c>
      <c r="F92" s="3"/>
      <c r="G92" s="4"/>
      <c r="H92" s="6"/>
      <c r="I92" s="3"/>
      <c r="J92" s="3"/>
      <c r="K92" s="3"/>
      <c r="L92" s="6"/>
      <c r="M92" s="4"/>
      <c r="N92" s="7" t="str">
        <f aca="true">IF(G92="","",TODAY()-G92)</f>
        <v/>
      </c>
      <c r="O92" s="7" t="str">
        <f aca="true">IF(OR(D92="",C92="Closed-won",C92="Closed-lost"),"",MAX(0,TODAY()-D92))</f>
        <v/>
      </c>
    </row>
    <row r="93" customFormat="false" ht="15" hidden="false" customHeight="false" outlineLevel="0" collapsed="false">
      <c r="A93" s="3"/>
      <c r="B93" s="3"/>
      <c r="C93" s="3"/>
      <c r="D93" s="4"/>
      <c r="E93" s="5" t="str">
        <f aca="true">IF(OR(D93="",C93="Closed-won",C93="Closed-lost"),"",IF(D93&lt;TODAY(),"OVERDUE",IF(D93=TODAY(),"TODAY","")))</f>
        <v/>
      </c>
      <c r="F93" s="3"/>
      <c r="G93" s="4"/>
      <c r="H93" s="6"/>
      <c r="I93" s="3"/>
      <c r="J93" s="3"/>
      <c r="K93" s="3"/>
      <c r="L93" s="6"/>
      <c r="M93" s="4"/>
      <c r="N93" s="7" t="str">
        <f aca="true">IF(G93="","",TODAY()-G93)</f>
        <v/>
      </c>
      <c r="O93" s="7" t="str">
        <f aca="true">IF(OR(D93="",C93="Closed-won",C93="Closed-lost"),"",MAX(0,TODAY()-D93))</f>
        <v/>
      </c>
    </row>
    <row r="94" customFormat="false" ht="15" hidden="false" customHeight="false" outlineLevel="0" collapsed="false">
      <c r="A94" s="3"/>
      <c r="B94" s="3"/>
      <c r="C94" s="3"/>
      <c r="D94" s="4"/>
      <c r="E94" s="5" t="str">
        <f aca="true">IF(OR(D94="",C94="Closed-won",C94="Closed-lost"),"",IF(D94&lt;TODAY(),"OVERDUE",IF(D94=TODAY(),"TODAY","")))</f>
        <v/>
      </c>
      <c r="F94" s="3"/>
      <c r="G94" s="4"/>
      <c r="H94" s="6"/>
      <c r="I94" s="3"/>
      <c r="J94" s="3"/>
      <c r="K94" s="3"/>
      <c r="L94" s="6"/>
      <c r="M94" s="4"/>
      <c r="N94" s="7" t="str">
        <f aca="true">IF(G94="","",TODAY()-G94)</f>
        <v/>
      </c>
      <c r="O94" s="7" t="str">
        <f aca="true">IF(OR(D94="",C94="Closed-won",C94="Closed-lost"),"",MAX(0,TODAY()-D94))</f>
        <v/>
      </c>
    </row>
    <row r="95" customFormat="false" ht="15" hidden="false" customHeight="false" outlineLevel="0" collapsed="false">
      <c r="A95" s="3"/>
      <c r="B95" s="3"/>
      <c r="C95" s="3"/>
      <c r="D95" s="4"/>
      <c r="E95" s="5" t="str">
        <f aca="true">IF(OR(D95="",C95="Closed-won",C95="Closed-lost"),"",IF(D95&lt;TODAY(),"OVERDUE",IF(D95=TODAY(),"TODAY","")))</f>
        <v/>
      </c>
      <c r="F95" s="3"/>
      <c r="G95" s="4"/>
      <c r="H95" s="6"/>
      <c r="I95" s="3"/>
      <c r="J95" s="3"/>
      <c r="K95" s="3"/>
      <c r="L95" s="6"/>
      <c r="M95" s="4"/>
      <c r="N95" s="7" t="str">
        <f aca="true">IF(G95="","",TODAY()-G95)</f>
        <v/>
      </c>
      <c r="O95" s="7" t="str">
        <f aca="true">IF(OR(D95="",C95="Closed-won",C95="Closed-lost"),"",MAX(0,TODAY()-D95))</f>
        <v/>
      </c>
    </row>
    <row r="96" customFormat="false" ht="15" hidden="false" customHeight="false" outlineLevel="0" collapsed="false">
      <c r="A96" s="3"/>
      <c r="B96" s="3"/>
      <c r="C96" s="3"/>
      <c r="D96" s="4"/>
      <c r="E96" s="5" t="str">
        <f aca="true">IF(OR(D96="",C96="Closed-won",C96="Closed-lost"),"",IF(D96&lt;TODAY(),"OVERDUE",IF(D96=TODAY(),"TODAY","")))</f>
        <v/>
      </c>
      <c r="F96" s="3"/>
      <c r="G96" s="4"/>
      <c r="H96" s="6"/>
      <c r="I96" s="3"/>
      <c r="J96" s="3"/>
      <c r="K96" s="3"/>
      <c r="L96" s="6"/>
      <c r="M96" s="4"/>
      <c r="N96" s="7" t="str">
        <f aca="true">IF(G96="","",TODAY()-G96)</f>
        <v/>
      </c>
      <c r="O96" s="7" t="str">
        <f aca="true">IF(OR(D96="",C96="Closed-won",C96="Closed-lost"),"",MAX(0,TODAY()-D96))</f>
        <v/>
      </c>
    </row>
    <row r="97" customFormat="false" ht="15" hidden="false" customHeight="false" outlineLevel="0" collapsed="false">
      <c r="A97" s="3"/>
      <c r="B97" s="3"/>
      <c r="C97" s="3"/>
      <c r="D97" s="4"/>
      <c r="E97" s="5" t="str">
        <f aca="true">IF(OR(D97="",C97="Closed-won",C97="Closed-lost"),"",IF(D97&lt;TODAY(),"OVERDUE",IF(D97=TODAY(),"TODAY","")))</f>
        <v/>
      </c>
      <c r="F97" s="3"/>
      <c r="G97" s="4"/>
      <c r="H97" s="6"/>
      <c r="I97" s="3"/>
      <c r="J97" s="3"/>
      <c r="K97" s="3"/>
      <c r="L97" s="6"/>
      <c r="M97" s="4"/>
      <c r="N97" s="7" t="str">
        <f aca="true">IF(G97="","",TODAY()-G97)</f>
        <v/>
      </c>
      <c r="O97" s="7" t="str">
        <f aca="true">IF(OR(D97="",C97="Closed-won",C97="Closed-lost"),"",MAX(0,TODAY()-D97))</f>
        <v/>
      </c>
    </row>
    <row r="98" customFormat="false" ht="15" hidden="false" customHeight="false" outlineLevel="0" collapsed="false">
      <c r="A98" s="3"/>
      <c r="B98" s="3"/>
      <c r="C98" s="3"/>
      <c r="D98" s="4"/>
      <c r="E98" s="5" t="str">
        <f aca="true">IF(OR(D98="",C98="Closed-won",C98="Closed-lost"),"",IF(D98&lt;TODAY(),"OVERDUE",IF(D98=TODAY(),"TODAY","")))</f>
        <v/>
      </c>
      <c r="F98" s="3"/>
      <c r="G98" s="4"/>
      <c r="H98" s="6"/>
      <c r="I98" s="3"/>
      <c r="J98" s="3"/>
      <c r="K98" s="3"/>
      <c r="L98" s="6"/>
      <c r="M98" s="4"/>
      <c r="N98" s="7" t="str">
        <f aca="true">IF(G98="","",TODAY()-G98)</f>
        <v/>
      </c>
      <c r="O98" s="7" t="str">
        <f aca="true">IF(OR(D98="",C98="Closed-won",C98="Closed-lost"),"",MAX(0,TODAY()-D98))</f>
        <v/>
      </c>
    </row>
    <row r="99" customFormat="false" ht="15" hidden="false" customHeight="false" outlineLevel="0" collapsed="false">
      <c r="A99" s="3"/>
      <c r="B99" s="3"/>
      <c r="C99" s="3"/>
      <c r="D99" s="4"/>
      <c r="E99" s="5" t="str">
        <f aca="true">IF(OR(D99="",C99="Closed-won",C99="Closed-lost"),"",IF(D99&lt;TODAY(),"OVERDUE",IF(D99=TODAY(),"TODAY","")))</f>
        <v/>
      </c>
      <c r="F99" s="3"/>
      <c r="G99" s="4"/>
      <c r="H99" s="6"/>
      <c r="I99" s="3"/>
      <c r="J99" s="3"/>
      <c r="K99" s="3"/>
      <c r="L99" s="6"/>
      <c r="M99" s="4"/>
      <c r="N99" s="7" t="str">
        <f aca="true">IF(G99="","",TODAY()-G99)</f>
        <v/>
      </c>
      <c r="O99" s="7" t="str">
        <f aca="true">IF(OR(D99="",C99="Closed-won",C99="Closed-lost"),"",MAX(0,TODAY()-D99))</f>
        <v/>
      </c>
    </row>
    <row r="100" customFormat="false" ht="15" hidden="false" customHeight="false" outlineLevel="0" collapsed="false">
      <c r="A100" s="3"/>
      <c r="B100" s="3"/>
      <c r="C100" s="3"/>
      <c r="D100" s="4"/>
      <c r="E100" s="5" t="str">
        <f aca="true">IF(OR(D100="",C100="Closed-won",C100="Closed-lost"),"",IF(D100&lt;TODAY(),"OVERDUE",IF(D100=TODAY(),"TODAY","")))</f>
        <v/>
      </c>
      <c r="F100" s="3"/>
      <c r="G100" s="4"/>
      <c r="H100" s="6"/>
      <c r="I100" s="3"/>
      <c r="J100" s="3"/>
      <c r="K100" s="3"/>
      <c r="L100" s="6"/>
      <c r="M100" s="4"/>
      <c r="N100" s="7" t="str">
        <f aca="true">IF(G100="","",TODAY()-G100)</f>
        <v/>
      </c>
      <c r="O100" s="7" t="str">
        <f aca="true">IF(OR(D100="",C100="Closed-won",C100="Closed-lost"),"",MAX(0,TODAY()-D100))</f>
        <v/>
      </c>
    </row>
    <row r="101" customFormat="false" ht="15" hidden="false" customHeight="false" outlineLevel="0" collapsed="false">
      <c r="A101" s="3"/>
      <c r="B101" s="3"/>
      <c r="C101" s="3"/>
      <c r="D101" s="4"/>
      <c r="E101" s="5" t="str">
        <f aca="true">IF(OR(D101="",C101="Closed-won",C101="Closed-lost"),"",IF(D101&lt;TODAY(),"OVERDUE",IF(D101=TODAY(),"TODAY","")))</f>
        <v/>
      </c>
      <c r="F101" s="3"/>
      <c r="G101" s="4"/>
      <c r="H101" s="6"/>
      <c r="I101" s="3"/>
      <c r="J101" s="3"/>
      <c r="K101" s="3"/>
      <c r="L101" s="6"/>
      <c r="M101" s="4"/>
      <c r="N101" s="7" t="str">
        <f aca="true">IF(G101="","",TODAY()-G101)</f>
        <v/>
      </c>
      <c r="O101" s="7" t="str">
        <f aca="true">IF(OR(D101="",C101="Closed-won",C101="Closed-lost"),"",MAX(0,TODAY()-D101))</f>
        <v/>
      </c>
    </row>
    <row r="102" customFormat="false" ht="15" hidden="false" customHeight="false" outlineLevel="0" collapsed="false">
      <c r="A102" s="3"/>
      <c r="B102" s="3"/>
      <c r="C102" s="3"/>
      <c r="D102" s="4"/>
      <c r="E102" s="5" t="str">
        <f aca="true">IF(OR(D102="",C102="Closed-won",C102="Closed-lost"),"",IF(D102&lt;TODAY(),"OVERDUE",IF(D102=TODAY(),"TODAY","")))</f>
        <v/>
      </c>
      <c r="F102" s="3"/>
      <c r="G102" s="4"/>
      <c r="H102" s="6"/>
      <c r="I102" s="3"/>
      <c r="J102" s="3"/>
      <c r="K102" s="3"/>
      <c r="L102" s="6"/>
      <c r="M102" s="4"/>
      <c r="N102" s="7" t="str">
        <f aca="true">IF(G102="","",TODAY()-G102)</f>
        <v/>
      </c>
      <c r="O102" s="7" t="str">
        <f aca="true">IF(OR(D102="",C102="Closed-won",C102="Closed-lost"),"",MAX(0,TODAY()-D102))</f>
        <v/>
      </c>
    </row>
    <row r="103" customFormat="false" ht="15" hidden="false" customHeight="false" outlineLevel="0" collapsed="false">
      <c r="A103" s="3"/>
      <c r="B103" s="3"/>
      <c r="C103" s="3"/>
      <c r="D103" s="4"/>
      <c r="E103" s="5" t="str">
        <f aca="true">IF(OR(D103="",C103="Closed-won",C103="Closed-lost"),"",IF(D103&lt;TODAY(),"OVERDUE",IF(D103=TODAY(),"TODAY","")))</f>
        <v/>
      </c>
      <c r="F103" s="3"/>
      <c r="G103" s="4"/>
      <c r="H103" s="6"/>
      <c r="I103" s="3"/>
      <c r="J103" s="3"/>
      <c r="K103" s="3"/>
      <c r="L103" s="6"/>
      <c r="M103" s="4"/>
      <c r="N103" s="7" t="str">
        <f aca="true">IF(G103="","",TODAY()-G103)</f>
        <v/>
      </c>
      <c r="O103" s="7" t="str">
        <f aca="true">IF(OR(D103="",C103="Closed-won",C103="Closed-lost"),"",MAX(0,TODAY()-D103))</f>
        <v/>
      </c>
    </row>
    <row r="104" customFormat="false" ht="15" hidden="false" customHeight="false" outlineLevel="0" collapsed="false">
      <c r="A104" s="3"/>
      <c r="B104" s="3"/>
      <c r="C104" s="3"/>
      <c r="D104" s="4"/>
      <c r="E104" s="5" t="str">
        <f aca="true">IF(OR(D104="",C104="Closed-won",C104="Closed-lost"),"",IF(D104&lt;TODAY(),"OVERDUE",IF(D104=TODAY(),"TODAY","")))</f>
        <v/>
      </c>
      <c r="F104" s="3"/>
      <c r="G104" s="4"/>
      <c r="H104" s="6"/>
      <c r="I104" s="3"/>
      <c r="J104" s="3"/>
      <c r="K104" s="3"/>
      <c r="L104" s="6"/>
      <c r="M104" s="4"/>
      <c r="N104" s="7" t="str">
        <f aca="true">IF(G104="","",TODAY()-G104)</f>
        <v/>
      </c>
      <c r="O104" s="7" t="str">
        <f aca="true">IF(OR(D104="",C104="Closed-won",C104="Closed-lost"),"",MAX(0,TODAY()-D104))</f>
        <v/>
      </c>
    </row>
    <row r="105" customFormat="false" ht="15" hidden="false" customHeight="false" outlineLevel="0" collapsed="false">
      <c r="A105" s="3"/>
      <c r="B105" s="3"/>
      <c r="C105" s="3"/>
      <c r="D105" s="4"/>
      <c r="E105" s="5" t="str">
        <f aca="true">IF(OR(D105="",C105="Closed-won",C105="Closed-lost"),"",IF(D105&lt;TODAY(),"OVERDUE",IF(D105=TODAY(),"TODAY","")))</f>
        <v/>
      </c>
      <c r="F105" s="3"/>
      <c r="G105" s="4"/>
      <c r="H105" s="6"/>
      <c r="I105" s="3"/>
      <c r="J105" s="3"/>
      <c r="K105" s="3"/>
      <c r="L105" s="6"/>
      <c r="M105" s="4"/>
      <c r="N105" s="7" t="str">
        <f aca="true">IF(G105="","",TODAY()-G105)</f>
        <v/>
      </c>
      <c r="O105" s="7" t="str">
        <f aca="true">IF(OR(D105="",C105="Closed-won",C105="Closed-lost"),"",MAX(0,TODAY()-D105))</f>
        <v/>
      </c>
    </row>
    <row r="106" customFormat="false" ht="15" hidden="false" customHeight="false" outlineLevel="0" collapsed="false">
      <c r="A106" s="3"/>
      <c r="B106" s="3"/>
      <c r="C106" s="3"/>
      <c r="D106" s="4"/>
      <c r="E106" s="5" t="str">
        <f aca="true">IF(OR(D106="",C106="Closed-won",C106="Closed-lost"),"",IF(D106&lt;TODAY(),"OVERDUE",IF(D106=TODAY(),"TODAY","")))</f>
        <v/>
      </c>
      <c r="F106" s="3"/>
      <c r="G106" s="4"/>
      <c r="H106" s="6"/>
      <c r="I106" s="3"/>
      <c r="J106" s="3"/>
      <c r="K106" s="3"/>
      <c r="L106" s="6"/>
      <c r="M106" s="4"/>
      <c r="N106" s="7" t="str">
        <f aca="true">IF(G106="","",TODAY()-G106)</f>
        <v/>
      </c>
      <c r="O106" s="7" t="str">
        <f aca="true">IF(OR(D106="",C106="Closed-won",C106="Closed-lost"),"",MAX(0,TODAY()-D106))</f>
        <v/>
      </c>
    </row>
    <row r="107" customFormat="false" ht="15" hidden="false" customHeight="false" outlineLevel="0" collapsed="false">
      <c r="A107" s="3"/>
      <c r="B107" s="3"/>
      <c r="C107" s="3"/>
      <c r="D107" s="4"/>
      <c r="E107" s="5" t="str">
        <f aca="true">IF(OR(D107="",C107="Closed-won",C107="Closed-lost"),"",IF(D107&lt;TODAY(),"OVERDUE",IF(D107=TODAY(),"TODAY","")))</f>
        <v/>
      </c>
      <c r="F107" s="3"/>
      <c r="G107" s="4"/>
      <c r="H107" s="6"/>
      <c r="I107" s="3"/>
      <c r="J107" s="3"/>
      <c r="K107" s="3"/>
      <c r="L107" s="6"/>
      <c r="M107" s="4"/>
      <c r="N107" s="7" t="str">
        <f aca="true">IF(G107="","",TODAY()-G107)</f>
        <v/>
      </c>
      <c r="O107" s="7" t="str">
        <f aca="true">IF(OR(D107="",C107="Closed-won",C107="Closed-lost"),"",MAX(0,TODAY()-D107))</f>
        <v/>
      </c>
    </row>
    <row r="108" customFormat="false" ht="15" hidden="false" customHeight="false" outlineLevel="0" collapsed="false">
      <c r="A108" s="3"/>
      <c r="B108" s="3"/>
      <c r="C108" s="3"/>
      <c r="D108" s="4"/>
      <c r="E108" s="5" t="str">
        <f aca="true">IF(OR(D108="",C108="Closed-won",C108="Closed-lost"),"",IF(D108&lt;TODAY(),"OVERDUE",IF(D108=TODAY(),"TODAY","")))</f>
        <v/>
      </c>
      <c r="F108" s="3"/>
      <c r="G108" s="4"/>
      <c r="H108" s="6"/>
      <c r="I108" s="3"/>
      <c r="J108" s="3"/>
      <c r="K108" s="3"/>
      <c r="L108" s="6"/>
      <c r="M108" s="4"/>
      <c r="N108" s="7" t="str">
        <f aca="true">IF(G108="","",TODAY()-G108)</f>
        <v/>
      </c>
      <c r="O108" s="7" t="str">
        <f aca="true">IF(OR(D108="",C108="Closed-won",C108="Closed-lost"),"",MAX(0,TODAY()-D108))</f>
        <v/>
      </c>
    </row>
    <row r="109" customFormat="false" ht="15" hidden="false" customHeight="false" outlineLevel="0" collapsed="false">
      <c r="A109" s="3"/>
      <c r="B109" s="3"/>
      <c r="C109" s="3"/>
      <c r="D109" s="4"/>
      <c r="E109" s="5" t="str">
        <f aca="true">IF(OR(D109="",C109="Closed-won",C109="Closed-lost"),"",IF(D109&lt;TODAY(),"OVERDUE",IF(D109=TODAY(),"TODAY","")))</f>
        <v/>
      </c>
      <c r="F109" s="3"/>
      <c r="G109" s="4"/>
      <c r="H109" s="6"/>
      <c r="I109" s="3"/>
      <c r="J109" s="3"/>
      <c r="K109" s="3"/>
      <c r="L109" s="6"/>
      <c r="M109" s="4"/>
      <c r="N109" s="7" t="str">
        <f aca="true">IF(G109="","",TODAY()-G109)</f>
        <v/>
      </c>
      <c r="O109" s="7" t="str">
        <f aca="true">IF(OR(D109="",C109="Closed-won",C109="Closed-lost"),"",MAX(0,TODAY()-D109))</f>
        <v/>
      </c>
    </row>
    <row r="110" customFormat="false" ht="15" hidden="false" customHeight="false" outlineLevel="0" collapsed="false">
      <c r="A110" s="3"/>
      <c r="B110" s="3"/>
      <c r="C110" s="3"/>
      <c r="D110" s="4"/>
      <c r="E110" s="5" t="str">
        <f aca="true">IF(OR(D110="",C110="Closed-won",C110="Closed-lost"),"",IF(D110&lt;TODAY(),"OVERDUE",IF(D110=TODAY(),"TODAY","")))</f>
        <v/>
      </c>
      <c r="F110" s="3"/>
      <c r="G110" s="4"/>
      <c r="H110" s="6"/>
      <c r="I110" s="3"/>
      <c r="J110" s="3"/>
      <c r="K110" s="3"/>
      <c r="L110" s="6"/>
      <c r="M110" s="4"/>
      <c r="N110" s="7" t="str">
        <f aca="true">IF(G110="","",TODAY()-G110)</f>
        <v/>
      </c>
      <c r="O110" s="7" t="str">
        <f aca="true">IF(OR(D110="",C110="Closed-won",C110="Closed-lost"),"",MAX(0,TODAY()-D110))</f>
        <v/>
      </c>
    </row>
    <row r="111" customFormat="false" ht="15" hidden="false" customHeight="false" outlineLevel="0" collapsed="false">
      <c r="A111" s="3"/>
      <c r="B111" s="3"/>
      <c r="C111" s="3"/>
      <c r="D111" s="4"/>
      <c r="E111" s="5" t="str">
        <f aca="true">IF(OR(D111="",C111="Closed-won",C111="Closed-lost"),"",IF(D111&lt;TODAY(),"OVERDUE",IF(D111=TODAY(),"TODAY","")))</f>
        <v/>
      </c>
      <c r="F111" s="3"/>
      <c r="G111" s="4"/>
      <c r="H111" s="6"/>
      <c r="I111" s="3"/>
      <c r="J111" s="3"/>
      <c r="K111" s="3"/>
      <c r="L111" s="6"/>
      <c r="M111" s="4"/>
      <c r="N111" s="7" t="str">
        <f aca="true">IF(G111="","",TODAY()-G111)</f>
        <v/>
      </c>
      <c r="O111" s="7" t="str">
        <f aca="true">IF(OR(D111="",C111="Closed-won",C111="Closed-lost"),"",MAX(0,TODAY()-D111))</f>
        <v/>
      </c>
    </row>
    <row r="112" customFormat="false" ht="15" hidden="false" customHeight="false" outlineLevel="0" collapsed="false">
      <c r="A112" s="3"/>
      <c r="B112" s="3"/>
      <c r="C112" s="3"/>
      <c r="D112" s="4"/>
      <c r="E112" s="5" t="str">
        <f aca="true">IF(OR(D112="",C112="Closed-won",C112="Closed-lost"),"",IF(D112&lt;TODAY(),"OVERDUE",IF(D112=TODAY(),"TODAY","")))</f>
        <v/>
      </c>
      <c r="F112" s="3"/>
      <c r="G112" s="4"/>
      <c r="H112" s="6"/>
      <c r="I112" s="3"/>
      <c r="J112" s="3"/>
      <c r="K112" s="3"/>
      <c r="L112" s="6"/>
      <c r="M112" s="4"/>
      <c r="N112" s="7" t="str">
        <f aca="true">IF(G112="","",TODAY()-G112)</f>
        <v/>
      </c>
      <c r="O112" s="7" t="str">
        <f aca="true">IF(OR(D112="",C112="Closed-won",C112="Closed-lost"),"",MAX(0,TODAY()-D112))</f>
        <v/>
      </c>
    </row>
    <row r="113" customFormat="false" ht="15" hidden="false" customHeight="false" outlineLevel="0" collapsed="false">
      <c r="A113" s="3"/>
      <c r="B113" s="3"/>
      <c r="C113" s="3"/>
      <c r="D113" s="4"/>
      <c r="E113" s="5" t="str">
        <f aca="true">IF(OR(D113="",C113="Closed-won",C113="Closed-lost"),"",IF(D113&lt;TODAY(),"OVERDUE",IF(D113=TODAY(),"TODAY","")))</f>
        <v/>
      </c>
      <c r="F113" s="3"/>
      <c r="G113" s="4"/>
      <c r="H113" s="6"/>
      <c r="I113" s="3"/>
      <c r="J113" s="3"/>
      <c r="K113" s="3"/>
      <c r="L113" s="6"/>
      <c r="M113" s="4"/>
      <c r="N113" s="7" t="str">
        <f aca="true">IF(G113="","",TODAY()-G113)</f>
        <v/>
      </c>
      <c r="O113" s="7" t="str">
        <f aca="true">IF(OR(D113="",C113="Closed-won",C113="Closed-lost"),"",MAX(0,TODAY()-D113))</f>
        <v/>
      </c>
    </row>
    <row r="114" customFormat="false" ht="15" hidden="false" customHeight="false" outlineLevel="0" collapsed="false">
      <c r="A114" s="3"/>
      <c r="B114" s="3"/>
      <c r="C114" s="3"/>
      <c r="D114" s="4"/>
      <c r="E114" s="5" t="str">
        <f aca="true">IF(OR(D114="",C114="Closed-won",C114="Closed-lost"),"",IF(D114&lt;TODAY(),"OVERDUE",IF(D114=TODAY(),"TODAY","")))</f>
        <v/>
      </c>
      <c r="F114" s="3"/>
      <c r="G114" s="4"/>
      <c r="H114" s="6"/>
      <c r="I114" s="3"/>
      <c r="J114" s="3"/>
      <c r="K114" s="3"/>
      <c r="L114" s="6"/>
      <c r="M114" s="4"/>
      <c r="N114" s="7" t="str">
        <f aca="true">IF(G114="","",TODAY()-G114)</f>
        <v/>
      </c>
      <c r="O114" s="7" t="str">
        <f aca="true">IF(OR(D114="",C114="Closed-won",C114="Closed-lost"),"",MAX(0,TODAY()-D114))</f>
        <v/>
      </c>
    </row>
    <row r="115" customFormat="false" ht="15" hidden="false" customHeight="false" outlineLevel="0" collapsed="false">
      <c r="A115" s="3"/>
      <c r="B115" s="3"/>
      <c r="C115" s="3"/>
      <c r="D115" s="4"/>
      <c r="E115" s="5" t="str">
        <f aca="true">IF(OR(D115="",C115="Closed-won",C115="Closed-lost"),"",IF(D115&lt;TODAY(),"OVERDUE",IF(D115=TODAY(),"TODAY","")))</f>
        <v/>
      </c>
      <c r="F115" s="3"/>
      <c r="G115" s="4"/>
      <c r="H115" s="6"/>
      <c r="I115" s="3"/>
      <c r="J115" s="3"/>
      <c r="K115" s="3"/>
      <c r="L115" s="6"/>
      <c r="M115" s="4"/>
      <c r="N115" s="7" t="str">
        <f aca="true">IF(G115="","",TODAY()-G115)</f>
        <v/>
      </c>
      <c r="O115" s="7" t="str">
        <f aca="true">IF(OR(D115="",C115="Closed-won",C115="Closed-lost"),"",MAX(0,TODAY()-D115))</f>
        <v/>
      </c>
    </row>
    <row r="116" customFormat="false" ht="15" hidden="false" customHeight="false" outlineLevel="0" collapsed="false">
      <c r="A116" s="3"/>
      <c r="B116" s="3"/>
      <c r="C116" s="3"/>
      <c r="D116" s="4"/>
      <c r="E116" s="5" t="str">
        <f aca="true">IF(OR(D116="",C116="Closed-won",C116="Closed-lost"),"",IF(D116&lt;TODAY(),"OVERDUE",IF(D116=TODAY(),"TODAY","")))</f>
        <v/>
      </c>
      <c r="F116" s="3"/>
      <c r="G116" s="4"/>
      <c r="H116" s="6"/>
      <c r="I116" s="3"/>
      <c r="J116" s="3"/>
      <c r="K116" s="3"/>
      <c r="L116" s="6"/>
      <c r="M116" s="4"/>
      <c r="N116" s="7" t="str">
        <f aca="true">IF(G116="","",TODAY()-G116)</f>
        <v/>
      </c>
      <c r="O116" s="7" t="str">
        <f aca="true">IF(OR(D116="",C116="Closed-won",C116="Closed-lost"),"",MAX(0,TODAY()-D116))</f>
        <v/>
      </c>
    </row>
    <row r="117" customFormat="false" ht="15" hidden="false" customHeight="false" outlineLevel="0" collapsed="false">
      <c r="A117" s="3"/>
      <c r="B117" s="3"/>
      <c r="C117" s="3"/>
      <c r="D117" s="4"/>
      <c r="E117" s="5" t="str">
        <f aca="true">IF(OR(D117="",C117="Closed-won",C117="Closed-lost"),"",IF(D117&lt;TODAY(),"OVERDUE",IF(D117=TODAY(),"TODAY","")))</f>
        <v/>
      </c>
      <c r="F117" s="3"/>
      <c r="G117" s="4"/>
      <c r="H117" s="6"/>
      <c r="I117" s="3"/>
      <c r="J117" s="3"/>
      <c r="K117" s="3"/>
      <c r="L117" s="6"/>
      <c r="M117" s="4"/>
      <c r="N117" s="7" t="str">
        <f aca="true">IF(G117="","",TODAY()-G117)</f>
        <v/>
      </c>
      <c r="O117" s="7" t="str">
        <f aca="true">IF(OR(D117="",C117="Closed-won",C117="Closed-lost"),"",MAX(0,TODAY()-D117))</f>
        <v/>
      </c>
    </row>
    <row r="118" customFormat="false" ht="15" hidden="false" customHeight="false" outlineLevel="0" collapsed="false">
      <c r="A118" s="3"/>
      <c r="B118" s="3"/>
      <c r="C118" s="3"/>
      <c r="D118" s="4"/>
      <c r="E118" s="5" t="str">
        <f aca="true">IF(OR(D118="",C118="Closed-won",C118="Closed-lost"),"",IF(D118&lt;TODAY(),"OVERDUE",IF(D118=TODAY(),"TODAY","")))</f>
        <v/>
      </c>
      <c r="F118" s="3"/>
      <c r="G118" s="4"/>
      <c r="H118" s="6"/>
      <c r="I118" s="3"/>
      <c r="J118" s="3"/>
      <c r="K118" s="3"/>
      <c r="L118" s="6"/>
      <c r="M118" s="4"/>
      <c r="N118" s="7" t="str">
        <f aca="true">IF(G118="","",TODAY()-G118)</f>
        <v/>
      </c>
      <c r="O118" s="7" t="str">
        <f aca="true">IF(OR(D118="",C118="Closed-won",C118="Closed-lost"),"",MAX(0,TODAY()-D118))</f>
        <v/>
      </c>
    </row>
    <row r="119" customFormat="false" ht="15" hidden="false" customHeight="false" outlineLevel="0" collapsed="false">
      <c r="A119" s="3"/>
      <c r="B119" s="3"/>
      <c r="C119" s="3"/>
      <c r="D119" s="4"/>
      <c r="E119" s="5" t="str">
        <f aca="true">IF(OR(D119="",C119="Closed-won",C119="Closed-lost"),"",IF(D119&lt;TODAY(),"OVERDUE",IF(D119=TODAY(),"TODAY","")))</f>
        <v/>
      </c>
      <c r="F119" s="3"/>
      <c r="G119" s="4"/>
      <c r="H119" s="6"/>
      <c r="I119" s="3"/>
      <c r="J119" s="3"/>
      <c r="K119" s="3"/>
      <c r="L119" s="6"/>
      <c r="M119" s="4"/>
      <c r="N119" s="7" t="str">
        <f aca="true">IF(G119="","",TODAY()-G119)</f>
        <v/>
      </c>
      <c r="O119" s="7" t="str">
        <f aca="true">IF(OR(D119="",C119="Closed-won",C119="Closed-lost"),"",MAX(0,TODAY()-D119))</f>
        <v/>
      </c>
    </row>
    <row r="120" customFormat="false" ht="15" hidden="false" customHeight="false" outlineLevel="0" collapsed="false">
      <c r="A120" s="3"/>
      <c r="B120" s="3"/>
      <c r="C120" s="3"/>
      <c r="D120" s="4"/>
      <c r="E120" s="5" t="str">
        <f aca="true">IF(OR(D120="",C120="Closed-won",C120="Closed-lost"),"",IF(D120&lt;TODAY(),"OVERDUE",IF(D120=TODAY(),"TODAY","")))</f>
        <v/>
      </c>
      <c r="F120" s="3"/>
      <c r="G120" s="4"/>
      <c r="H120" s="6"/>
      <c r="I120" s="3"/>
      <c r="J120" s="3"/>
      <c r="K120" s="3"/>
      <c r="L120" s="6"/>
      <c r="M120" s="4"/>
      <c r="N120" s="7" t="str">
        <f aca="true">IF(G120="","",TODAY()-G120)</f>
        <v/>
      </c>
      <c r="O120" s="7" t="str">
        <f aca="true">IF(OR(D120="",C120="Closed-won",C120="Closed-lost"),"",MAX(0,TODAY()-D120))</f>
        <v/>
      </c>
    </row>
    <row r="121" customFormat="false" ht="15" hidden="false" customHeight="false" outlineLevel="0" collapsed="false">
      <c r="A121" s="3"/>
      <c r="B121" s="3"/>
      <c r="C121" s="3"/>
      <c r="D121" s="4"/>
      <c r="E121" s="5" t="str">
        <f aca="true">IF(OR(D121="",C121="Closed-won",C121="Closed-lost"),"",IF(D121&lt;TODAY(),"OVERDUE",IF(D121=TODAY(),"TODAY","")))</f>
        <v/>
      </c>
      <c r="F121" s="3"/>
      <c r="G121" s="4"/>
      <c r="H121" s="6"/>
      <c r="I121" s="3"/>
      <c r="J121" s="3"/>
      <c r="K121" s="3"/>
      <c r="L121" s="6"/>
      <c r="M121" s="4"/>
      <c r="N121" s="7" t="str">
        <f aca="true">IF(G121="","",TODAY()-G121)</f>
        <v/>
      </c>
      <c r="O121" s="7" t="str">
        <f aca="true">IF(OR(D121="",C121="Closed-won",C121="Closed-lost"),"",MAX(0,TODAY()-D121))</f>
        <v/>
      </c>
    </row>
    <row r="122" customFormat="false" ht="15" hidden="false" customHeight="false" outlineLevel="0" collapsed="false">
      <c r="A122" s="3"/>
      <c r="B122" s="3"/>
      <c r="C122" s="3"/>
      <c r="D122" s="4"/>
      <c r="E122" s="5" t="str">
        <f aca="true">IF(OR(D122="",C122="Closed-won",C122="Closed-lost"),"",IF(D122&lt;TODAY(),"OVERDUE",IF(D122=TODAY(),"TODAY","")))</f>
        <v/>
      </c>
      <c r="F122" s="3"/>
      <c r="G122" s="4"/>
      <c r="H122" s="6"/>
      <c r="I122" s="3"/>
      <c r="J122" s="3"/>
      <c r="K122" s="3"/>
      <c r="L122" s="6"/>
      <c r="M122" s="4"/>
      <c r="N122" s="7" t="str">
        <f aca="true">IF(G122="","",TODAY()-G122)</f>
        <v/>
      </c>
      <c r="O122" s="7" t="str">
        <f aca="true">IF(OR(D122="",C122="Closed-won",C122="Closed-lost"),"",MAX(0,TODAY()-D122))</f>
        <v/>
      </c>
    </row>
    <row r="123" customFormat="false" ht="15" hidden="false" customHeight="false" outlineLevel="0" collapsed="false">
      <c r="A123" s="3"/>
      <c r="B123" s="3"/>
      <c r="C123" s="3"/>
      <c r="D123" s="4"/>
      <c r="E123" s="5" t="str">
        <f aca="true">IF(OR(D123="",C123="Closed-won",C123="Closed-lost"),"",IF(D123&lt;TODAY(),"OVERDUE",IF(D123=TODAY(),"TODAY","")))</f>
        <v/>
      </c>
      <c r="F123" s="3"/>
      <c r="G123" s="4"/>
      <c r="H123" s="6"/>
      <c r="I123" s="3"/>
      <c r="J123" s="3"/>
      <c r="K123" s="3"/>
      <c r="L123" s="6"/>
      <c r="M123" s="4"/>
      <c r="N123" s="7" t="str">
        <f aca="true">IF(G123="","",TODAY()-G123)</f>
        <v/>
      </c>
      <c r="O123" s="7" t="str">
        <f aca="true">IF(OR(D123="",C123="Closed-won",C123="Closed-lost"),"",MAX(0,TODAY()-D123))</f>
        <v/>
      </c>
    </row>
    <row r="124" customFormat="false" ht="15" hidden="false" customHeight="false" outlineLevel="0" collapsed="false">
      <c r="A124" s="3"/>
      <c r="B124" s="3"/>
      <c r="C124" s="3"/>
      <c r="D124" s="4"/>
      <c r="E124" s="5" t="str">
        <f aca="true">IF(OR(D124="",C124="Closed-won",C124="Closed-lost"),"",IF(D124&lt;TODAY(),"OVERDUE",IF(D124=TODAY(),"TODAY","")))</f>
        <v/>
      </c>
      <c r="F124" s="3"/>
      <c r="G124" s="4"/>
      <c r="H124" s="6"/>
      <c r="I124" s="3"/>
      <c r="J124" s="3"/>
      <c r="K124" s="3"/>
      <c r="L124" s="6"/>
      <c r="M124" s="4"/>
      <c r="N124" s="7" t="str">
        <f aca="true">IF(G124="","",TODAY()-G124)</f>
        <v/>
      </c>
      <c r="O124" s="7" t="str">
        <f aca="true">IF(OR(D124="",C124="Closed-won",C124="Closed-lost"),"",MAX(0,TODAY()-D124))</f>
        <v/>
      </c>
    </row>
    <row r="125" customFormat="false" ht="15" hidden="false" customHeight="false" outlineLevel="0" collapsed="false">
      <c r="A125" s="3"/>
      <c r="B125" s="3"/>
      <c r="C125" s="3"/>
      <c r="D125" s="4"/>
      <c r="E125" s="5" t="str">
        <f aca="true">IF(OR(D125="",C125="Closed-won",C125="Closed-lost"),"",IF(D125&lt;TODAY(),"OVERDUE",IF(D125=TODAY(),"TODAY","")))</f>
        <v/>
      </c>
      <c r="F125" s="3"/>
      <c r="G125" s="4"/>
      <c r="H125" s="6"/>
      <c r="I125" s="3"/>
      <c r="J125" s="3"/>
      <c r="K125" s="3"/>
      <c r="L125" s="6"/>
      <c r="M125" s="4"/>
      <c r="N125" s="7" t="str">
        <f aca="true">IF(G125="","",TODAY()-G125)</f>
        <v/>
      </c>
      <c r="O125" s="7" t="str">
        <f aca="true">IF(OR(D125="",C125="Closed-won",C125="Closed-lost"),"",MAX(0,TODAY()-D125))</f>
        <v/>
      </c>
    </row>
    <row r="126" customFormat="false" ht="15" hidden="false" customHeight="false" outlineLevel="0" collapsed="false">
      <c r="A126" s="3"/>
      <c r="B126" s="3"/>
      <c r="C126" s="3"/>
      <c r="D126" s="4"/>
      <c r="E126" s="5" t="str">
        <f aca="true">IF(OR(D126="",C126="Closed-won",C126="Closed-lost"),"",IF(D126&lt;TODAY(),"OVERDUE",IF(D126=TODAY(),"TODAY","")))</f>
        <v/>
      </c>
      <c r="F126" s="3"/>
      <c r="G126" s="4"/>
      <c r="H126" s="6"/>
      <c r="I126" s="3"/>
      <c r="J126" s="3"/>
      <c r="K126" s="3"/>
      <c r="L126" s="6"/>
      <c r="M126" s="4"/>
      <c r="N126" s="7" t="str">
        <f aca="true">IF(G126="","",TODAY()-G126)</f>
        <v/>
      </c>
      <c r="O126" s="7" t="str">
        <f aca="true">IF(OR(D126="",C126="Closed-won",C126="Closed-lost"),"",MAX(0,TODAY()-D126))</f>
        <v/>
      </c>
    </row>
    <row r="127" customFormat="false" ht="15" hidden="false" customHeight="false" outlineLevel="0" collapsed="false">
      <c r="A127" s="3"/>
      <c r="B127" s="3"/>
      <c r="C127" s="3"/>
      <c r="D127" s="4"/>
      <c r="E127" s="5" t="str">
        <f aca="true">IF(OR(D127="",C127="Closed-won",C127="Closed-lost"),"",IF(D127&lt;TODAY(),"OVERDUE",IF(D127=TODAY(),"TODAY","")))</f>
        <v/>
      </c>
      <c r="F127" s="3"/>
      <c r="G127" s="4"/>
      <c r="H127" s="6"/>
      <c r="I127" s="3"/>
      <c r="J127" s="3"/>
      <c r="K127" s="3"/>
      <c r="L127" s="6"/>
      <c r="M127" s="4"/>
      <c r="N127" s="7" t="str">
        <f aca="true">IF(G127="","",TODAY()-G127)</f>
        <v/>
      </c>
      <c r="O127" s="7" t="str">
        <f aca="true">IF(OR(D127="",C127="Closed-won",C127="Closed-lost"),"",MAX(0,TODAY()-D127))</f>
        <v/>
      </c>
    </row>
    <row r="128" customFormat="false" ht="15" hidden="false" customHeight="false" outlineLevel="0" collapsed="false">
      <c r="A128" s="3"/>
      <c r="B128" s="3"/>
      <c r="C128" s="3"/>
      <c r="D128" s="4"/>
      <c r="E128" s="5" t="str">
        <f aca="true">IF(OR(D128="",C128="Closed-won",C128="Closed-lost"),"",IF(D128&lt;TODAY(),"OVERDUE",IF(D128=TODAY(),"TODAY","")))</f>
        <v/>
      </c>
      <c r="F128" s="3"/>
      <c r="G128" s="4"/>
      <c r="H128" s="6"/>
      <c r="I128" s="3"/>
      <c r="J128" s="3"/>
      <c r="K128" s="3"/>
      <c r="L128" s="6"/>
      <c r="M128" s="4"/>
      <c r="N128" s="7" t="str">
        <f aca="true">IF(G128="","",TODAY()-G128)</f>
        <v/>
      </c>
      <c r="O128" s="7" t="str">
        <f aca="true">IF(OR(D128="",C128="Closed-won",C128="Closed-lost"),"",MAX(0,TODAY()-D128))</f>
        <v/>
      </c>
    </row>
    <row r="129" customFormat="false" ht="15" hidden="false" customHeight="false" outlineLevel="0" collapsed="false">
      <c r="A129" s="3"/>
      <c r="B129" s="3"/>
      <c r="C129" s="3"/>
      <c r="D129" s="4"/>
      <c r="E129" s="5" t="str">
        <f aca="true">IF(OR(D129="",C129="Closed-won",C129="Closed-lost"),"",IF(D129&lt;TODAY(),"OVERDUE",IF(D129=TODAY(),"TODAY","")))</f>
        <v/>
      </c>
      <c r="F129" s="3"/>
      <c r="G129" s="4"/>
      <c r="H129" s="6"/>
      <c r="I129" s="3"/>
      <c r="J129" s="3"/>
      <c r="K129" s="3"/>
      <c r="L129" s="6"/>
      <c r="M129" s="4"/>
      <c r="N129" s="7" t="str">
        <f aca="true">IF(G129="","",TODAY()-G129)</f>
        <v/>
      </c>
      <c r="O129" s="7" t="str">
        <f aca="true">IF(OR(D129="",C129="Closed-won",C129="Closed-lost"),"",MAX(0,TODAY()-D129))</f>
        <v/>
      </c>
    </row>
    <row r="130" customFormat="false" ht="15" hidden="false" customHeight="false" outlineLevel="0" collapsed="false">
      <c r="A130" s="3"/>
      <c r="B130" s="3"/>
      <c r="C130" s="3"/>
      <c r="D130" s="4"/>
      <c r="E130" s="5" t="str">
        <f aca="true">IF(OR(D130="",C130="Closed-won",C130="Closed-lost"),"",IF(D130&lt;TODAY(),"OVERDUE",IF(D130=TODAY(),"TODAY","")))</f>
        <v/>
      </c>
      <c r="F130" s="3"/>
      <c r="G130" s="4"/>
      <c r="H130" s="6"/>
      <c r="I130" s="3"/>
      <c r="J130" s="3"/>
      <c r="K130" s="3"/>
      <c r="L130" s="6"/>
      <c r="M130" s="4"/>
      <c r="N130" s="7" t="str">
        <f aca="true">IF(G130="","",TODAY()-G130)</f>
        <v/>
      </c>
      <c r="O130" s="7" t="str">
        <f aca="true">IF(OR(D130="",C130="Closed-won",C130="Closed-lost"),"",MAX(0,TODAY()-D130))</f>
        <v/>
      </c>
    </row>
    <row r="131" customFormat="false" ht="15" hidden="false" customHeight="false" outlineLevel="0" collapsed="false">
      <c r="A131" s="3"/>
      <c r="B131" s="3"/>
      <c r="C131" s="3"/>
      <c r="D131" s="4"/>
      <c r="E131" s="5" t="str">
        <f aca="true">IF(OR(D131="",C131="Closed-won",C131="Closed-lost"),"",IF(D131&lt;TODAY(),"OVERDUE",IF(D131=TODAY(),"TODAY","")))</f>
        <v/>
      </c>
      <c r="F131" s="3"/>
      <c r="G131" s="4"/>
      <c r="H131" s="6"/>
      <c r="I131" s="3"/>
      <c r="J131" s="3"/>
      <c r="K131" s="3"/>
      <c r="L131" s="6"/>
      <c r="M131" s="4"/>
      <c r="N131" s="7" t="str">
        <f aca="true">IF(G131="","",TODAY()-G131)</f>
        <v/>
      </c>
      <c r="O131" s="7" t="str">
        <f aca="true">IF(OR(D131="",C131="Closed-won",C131="Closed-lost"),"",MAX(0,TODAY()-D131))</f>
        <v/>
      </c>
    </row>
    <row r="132" customFormat="false" ht="15" hidden="false" customHeight="false" outlineLevel="0" collapsed="false">
      <c r="A132" s="3"/>
      <c r="B132" s="3"/>
      <c r="C132" s="3"/>
      <c r="D132" s="4"/>
      <c r="E132" s="5" t="str">
        <f aca="true">IF(OR(D132="",C132="Closed-won",C132="Closed-lost"),"",IF(D132&lt;TODAY(),"OVERDUE",IF(D132=TODAY(),"TODAY","")))</f>
        <v/>
      </c>
      <c r="F132" s="3"/>
      <c r="G132" s="4"/>
      <c r="H132" s="6"/>
      <c r="I132" s="3"/>
      <c r="J132" s="3"/>
      <c r="K132" s="3"/>
      <c r="L132" s="6"/>
      <c r="M132" s="4"/>
      <c r="N132" s="7" t="str">
        <f aca="true">IF(G132="","",TODAY()-G132)</f>
        <v/>
      </c>
      <c r="O132" s="7" t="str">
        <f aca="true">IF(OR(D132="",C132="Closed-won",C132="Closed-lost"),"",MAX(0,TODAY()-D132))</f>
        <v/>
      </c>
    </row>
    <row r="133" customFormat="false" ht="15" hidden="false" customHeight="false" outlineLevel="0" collapsed="false">
      <c r="A133" s="3"/>
      <c r="B133" s="3"/>
      <c r="C133" s="3"/>
      <c r="D133" s="4"/>
      <c r="E133" s="5" t="str">
        <f aca="true">IF(OR(D133="",C133="Closed-won",C133="Closed-lost"),"",IF(D133&lt;TODAY(),"OVERDUE",IF(D133=TODAY(),"TODAY","")))</f>
        <v/>
      </c>
      <c r="F133" s="3"/>
      <c r="G133" s="4"/>
      <c r="H133" s="6"/>
      <c r="I133" s="3"/>
      <c r="J133" s="3"/>
      <c r="K133" s="3"/>
      <c r="L133" s="6"/>
      <c r="M133" s="4"/>
      <c r="N133" s="7" t="str">
        <f aca="true">IF(G133="","",TODAY()-G133)</f>
        <v/>
      </c>
      <c r="O133" s="7" t="str">
        <f aca="true">IF(OR(D133="",C133="Closed-won",C133="Closed-lost"),"",MAX(0,TODAY()-D133))</f>
        <v/>
      </c>
    </row>
    <row r="134" customFormat="false" ht="15" hidden="false" customHeight="false" outlineLevel="0" collapsed="false">
      <c r="A134" s="3"/>
      <c r="B134" s="3"/>
      <c r="C134" s="3"/>
      <c r="D134" s="4"/>
      <c r="E134" s="5" t="str">
        <f aca="true">IF(OR(D134="",C134="Closed-won",C134="Closed-lost"),"",IF(D134&lt;TODAY(),"OVERDUE",IF(D134=TODAY(),"TODAY","")))</f>
        <v/>
      </c>
      <c r="F134" s="3"/>
      <c r="G134" s="4"/>
      <c r="H134" s="6"/>
      <c r="I134" s="3"/>
      <c r="J134" s="3"/>
      <c r="K134" s="3"/>
      <c r="L134" s="6"/>
      <c r="M134" s="4"/>
      <c r="N134" s="7" t="str">
        <f aca="true">IF(G134="","",TODAY()-G134)</f>
        <v/>
      </c>
      <c r="O134" s="7" t="str">
        <f aca="true">IF(OR(D134="",C134="Closed-won",C134="Closed-lost"),"",MAX(0,TODAY()-D134))</f>
        <v/>
      </c>
    </row>
    <row r="135" customFormat="false" ht="15" hidden="false" customHeight="false" outlineLevel="0" collapsed="false">
      <c r="A135" s="3"/>
      <c r="B135" s="3"/>
      <c r="C135" s="3"/>
      <c r="D135" s="4"/>
      <c r="E135" s="5" t="str">
        <f aca="true">IF(OR(D135="",C135="Closed-won",C135="Closed-lost"),"",IF(D135&lt;TODAY(),"OVERDUE",IF(D135=TODAY(),"TODAY","")))</f>
        <v/>
      </c>
      <c r="F135" s="3"/>
      <c r="G135" s="4"/>
      <c r="H135" s="6"/>
      <c r="I135" s="3"/>
      <c r="J135" s="3"/>
      <c r="K135" s="3"/>
      <c r="L135" s="6"/>
      <c r="M135" s="4"/>
      <c r="N135" s="7" t="str">
        <f aca="true">IF(G135="","",TODAY()-G135)</f>
        <v/>
      </c>
      <c r="O135" s="7" t="str">
        <f aca="true">IF(OR(D135="",C135="Closed-won",C135="Closed-lost"),"",MAX(0,TODAY()-D135))</f>
        <v/>
      </c>
    </row>
    <row r="136" customFormat="false" ht="15" hidden="false" customHeight="false" outlineLevel="0" collapsed="false">
      <c r="A136" s="3"/>
      <c r="B136" s="3"/>
      <c r="C136" s="3"/>
      <c r="D136" s="4"/>
      <c r="E136" s="5" t="str">
        <f aca="true">IF(OR(D136="",C136="Closed-won",C136="Closed-lost"),"",IF(D136&lt;TODAY(),"OVERDUE",IF(D136=TODAY(),"TODAY","")))</f>
        <v/>
      </c>
      <c r="F136" s="3"/>
      <c r="G136" s="4"/>
      <c r="H136" s="6"/>
      <c r="I136" s="3"/>
      <c r="J136" s="3"/>
      <c r="K136" s="3"/>
      <c r="L136" s="6"/>
      <c r="M136" s="4"/>
      <c r="N136" s="7" t="str">
        <f aca="true">IF(G136="","",TODAY()-G136)</f>
        <v/>
      </c>
      <c r="O136" s="7" t="str">
        <f aca="true">IF(OR(D136="",C136="Closed-won",C136="Closed-lost"),"",MAX(0,TODAY()-D136))</f>
        <v/>
      </c>
    </row>
    <row r="137" customFormat="false" ht="15" hidden="false" customHeight="false" outlineLevel="0" collapsed="false">
      <c r="A137" s="3"/>
      <c r="B137" s="3"/>
      <c r="C137" s="3"/>
      <c r="D137" s="4"/>
      <c r="E137" s="5" t="str">
        <f aca="true">IF(OR(D137="",C137="Closed-won",C137="Closed-lost"),"",IF(D137&lt;TODAY(),"OVERDUE",IF(D137=TODAY(),"TODAY","")))</f>
        <v/>
      </c>
      <c r="F137" s="3"/>
      <c r="G137" s="4"/>
      <c r="H137" s="6"/>
      <c r="I137" s="3"/>
      <c r="J137" s="3"/>
      <c r="K137" s="3"/>
      <c r="L137" s="6"/>
      <c r="M137" s="4"/>
      <c r="N137" s="7" t="str">
        <f aca="true">IF(G137="","",TODAY()-G137)</f>
        <v/>
      </c>
      <c r="O137" s="7" t="str">
        <f aca="true">IF(OR(D137="",C137="Closed-won",C137="Closed-lost"),"",MAX(0,TODAY()-D137))</f>
        <v/>
      </c>
    </row>
    <row r="138" customFormat="false" ht="15" hidden="false" customHeight="false" outlineLevel="0" collapsed="false">
      <c r="A138" s="3"/>
      <c r="B138" s="3"/>
      <c r="C138" s="3"/>
      <c r="D138" s="4"/>
      <c r="E138" s="5" t="str">
        <f aca="true">IF(OR(D138="",C138="Closed-won",C138="Closed-lost"),"",IF(D138&lt;TODAY(),"OVERDUE",IF(D138=TODAY(),"TODAY","")))</f>
        <v/>
      </c>
      <c r="F138" s="3"/>
      <c r="G138" s="4"/>
      <c r="H138" s="6"/>
      <c r="I138" s="3"/>
      <c r="J138" s="3"/>
      <c r="K138" s="3"/>
      <c r="L138" s="6"/>
      <c r="M138" s="4"/>
      <c r="N138" s="7" t="str">
        <f aca="true">IF(G138="","",TODAY()-G138)</f>
        <v/>
      </c>
      <c r="O138" s="7" t="str">
        <f aca="true">IF(OR(D138="",C138="Closed-won",C138="Closed-lost"),"",MAX(0,TODAY()-D138))</f>
        <v/>
      </c>
    </row>
    <row r="139" customFormat="false" ht="15" hidden="false" customHeight="false" outlineLevel="0" collapsed="false">
      <c r="A139" s="3"/>
      <c r="B139" s="3"/>
      <c r="C139" s="3"/>
      <c r="D139" s="4"/>
      <c r="E139" s="5" t="str">
        <f aca="true">IF(OR(D139="",C139="Closed-won",C139="Closed-lost"),"",IF(D139&lt;TODAY(),"OVERDUE",IF(D139=TODAY(),"TODAY","")))</f>
        <v/>
      </c>
      <c r="F139" s="3"/>
      <c r="G139" s="4"/>
      <c r="H139" s="6"/>
      <c r="I139" s="3"/>
      <c r="J139" s="3"/>
      <c r="K139" s="3"/>
      <c r="L139" s="6"/>
      <c r="M139" s="4"/>
      <c r="N139" s="7" t="str">
        <f aca="true">IF(G139="","",TODAY()-G139)</f>
        <v/>
      </c>
      <c r="O139" s="7" t="str">
        <f aca="true">IF(OR(D139="",C139="Closed-won",C139="Closed-lost"),"",MAX(0,TODAY()-D139))</f>
        <v/>
      </c>
    </row>
    <row r="140" customFormat="false" ht="15" hidden="false" customHeight="false" outlineLevel="0" collapsed="false">
      <c r="A140" s="3"/>
      <c r="B140" s="3"/>
      <c r="C140" s="3"/>
      <c r="D140" s="4"/>
      <c r="E140" s="5" t="str">
        <f aca="true">IF(OR(D140="",C140="Closed-won",C140="Closed-lost"),"",IF(D140&lt;TODAY(),"OVERDUE",IF(D140=TODAY(),"TODAY","")))</f>
        <v/>
      </c>
      <c r="F140" s="3"/>
      <c r="G140" s="4"/>
      <c r="H140" s="6"/>
      <c r="I140" s="3"/>
      <c r="J140" s="3"/>
      <c r="K140" s="3"/>
      <c r="L140" s="6"/>
      <c r="M140" s="4"/>
      <c r="N140" s="7" t="str">
        <f aca="true">IF(G140="","",TODAY()-G140)</f>
        <v/>
      </c>
      <c r="O140" s="7" t="str">
        <f aca="true">IF(OR(D140="",C140="Closed-won",C140="Closed-lost"),"",MAX(0,TODAY()-D140))</f>
        <v/>
      </c>
    </row>
    <row r="141" customFormat="false" ht="15" hidden="false" customHeight="false" outlineLevel="0" collapsed="false">
      <c r="A141" s="3"/>
      <c r="B141" s="3"/>
      <c r="C141" s="3"/>
      <c r="D141" s="4"/>
      <c r="E141" s="5" t="str">
        <f aca="true">IF(OR(D141="",C141="Closed-won",C141="Closed-lost"),"",IF(D141&lt;TODAY(),"OVERDUE",IF(D141=TODAY(),"TODAY","")))</f>
        <v/>
      </c>
      <c r="F141" s="3"/>
      <c r="G141" s="4"/>
      <c r="H141" s="6"/>
      <c r="I141" s="3"/>
      <c r="J141" s="3"/>
      <c r="K141" s="3"/>
      <c r="L141" s="6"/>
      <c r="M141" s="4"/>
      <c r="N141" s="7" t="str">
        <f aca="true">IF(G141="","",TODAY()-G141)</f>
        <v/>
      </c>
      <c r="O141" s="7" t="str">
        <f aca="true">IF(OR(D141="",C141="Closed-won",C141="Closed-lost"),"",MAX(0,TODAY()-D141))</f>
        <v/>
      </c>
    </row>
    <row r="142" customFormat="false" ht="15" hidden="false" customHeight="false" outlineLevel="0" collapsed="false">
      <c r="A142" s="3"/>
      <c r="B142" s="3"/>
      <c r="C142" s="3"/>
      <c r="D142" s="4"/>
      <c r="E142" s="5" t="str">
        <f aca="true">IF(OR(D142="",C142="Closed-won",C142="Closed-lost"),"",IF(D142&lt;TODAY(),"OVERDUE",IF(D142=TODAY(),"TODAY","")))</f>
        <v/>
      </c>
      <c r="F142" s="3"/>
      <c r="G142" s="4"/>
      <c r="H142" s="6"/>
      <c r="I142" s="3"/>
      <c r="J142" s="3"/>
      <c r="K142" s="3"/>
      <c r="L142" s="6"/>
      <c r="M142" s="4"/>
      <c r="N142" s="7" t="str">
        <f aca="true">IF(G142="","",TODAY()-G142)</f>
        <v/>
      </c>
      <c r="O142" s="7" t="str">
        <f aca="true">IF(OR(D142="",C142="Closed-won",C142="Closed-lost"),"",MAX(0,TODAY()-D142))</f>
        <v/>
      </c>
    </row>
    <row r="143" customFormat="false" ht="15" hidden="false" customHeight="false" outlineLevel="0" collapsed="false">
      <c r="A143" s="3"/>
      <c r="B143" s="3"/>
      <c r="C143" s="3"/>
      <c r="D143" s="4"/>
      <c r="E143" s="5" t="str">
        <f aca="true">IF(OR(D143="",C143="Closed-won",C143="Closed-lost"),"",IF(D143&lt;TODAY(),"OVERDUE",IF(D143=TODAY(),"TODAY","")))</f>
        <v/>
      </c>
      <c r="F143" s="3"/>
      <c r="G143" s="4"/>
      <c r="H143" s="6"/>
      <c r="I143" s="3"/>
      <c r="J143" s="3"/>
      <c r="K143" s="3"/>
      <c r="L143" s="6"/>
      <c r="M143" s="4"/>
      <c r="N143" s="7" t="str">
        <f aca="true">IF(G143="","",TODAY()-G143)</f>
        <v/>
      </c>
      <c r="O143" s="7" t="str">
        <f aca="true">IF(OR(D143="",C143="Closed-won",C143="Closed-lost"),"",MAX(0,TODAY()-D143))</f>
        <v/>
      </c>
    </row>
    <row r="144" customFormat="false" ht="15" hidden="false" customHeight="false" outlineLevel="0" collapsed="false">
      <c r="A144" s="3"/>
      <c r="B144" s="3"/>
      <c r="C144" s="3"/>
      <c r="D144" s="4"/>
      <c r="E144" s="5" t="str">
        <f aca="true">IF(OR(D144="",C144="Closed-won",C144="Closed-lost"),"",IF(D144&lt;TODAY(),"OVERDUE",IF(D144=TODAY(),"TODAY","")))</f>
        <v/>
      </c>
      <c r="F144" s="3"/>
      <c r="G144" s="4"/>
      <c r="H144" s="6"/>
      <c r="I144" s="3"/>
      <c r="J144" s="3"/>
      <c r="K144" s="3"/>
      <c r="L144" s="6"/>
      <c r="M144" s="4"/>
      <c r="N144" s="7" t="str">
        <f aca="true">IF(G144="","",TODAY()-G144)</f>
        <v/>
      </c>
      <c r="O144" s="7" t="str">
        <f aca="true">IF(OR(D144="",C144="Closed-won",C144="Closed-lost"),"",MAX(0,TODAY()-D144))</f>
        <v/>
      </c>
    </row>
    <row r="145" customFormat="false" ht="15" hidden="false" customHeight="false" outlineLevel="0" collapsed="false">
      <c r="A145" s="3"/>
      <c r="B145" s="3"/>
      <c r="C145" s="3"/>
      <c r="D145" s="4"/>
      <c r="E145" s="5" t="str">
        <f aca="true">IF(OR(D145="",C145="Closed-won",C145="Closed-lost"),"",IF(D145&lt;TODAY(),"OVERDUE",IF(D145=TODAY(),"TODAY","")))</f>
        <v/>
      </c>
      <c r="F145" s="3"/>
      <c r="G145" s="4"/>
      <c r="H145" s="6"/>
      <c r="I145" s="3"/>
      <c r="J145" s="3"/>
      <c r="K145" s="3"/>
      <c r="L145" s="6"/>
      <c r="M145" s="4"/>
      <c r="N145" s="7" t="str">
        <f aca="true">IF(G145="","",TODAY()-G145)</f>
        <v/>
      </c>
      <c r="O145" s="7" t="str">
        <f aca="true">IF(OR(D145="",C145="Closed-won",C145="Closed-lost"),"",MAX(0,TODAY()-D145))</f>
        <v/>
      </c>
    </row>
    <row r="146" customFormat="false" ht="15" hidden="false" customHeight="false" outlineLevel="0" collapsed="false">
      <c r="A146" s="3"/>
      <c r="B146" s="3"/>
      <c r="C146" s="3"/>
      <c r="D146" s="4"/>
      <c r="E146" s="5" t="str">
        <f aca="true">IF(OR(D146="",C146="Closed-won",C146="Closed-lost"),"",IF(D146&lt;TODAY(),"OVERDUE",IF(D146=TODAY(),"TODAY","")))</f>
        <v/>
      </c>
      <c r="F146" s="3"/>
      <c r="G146" s="4"/>
      <c r="H146" s="6"/>
      <c r="I146" s="3"/>
      <c r="J146" s="3"/>
      <c r="K146" s="3"/>
      <c r="L146" s="6"/>
      <c r="M146" s="4"/>
      <c r="N146" s="7" t="str">
        <f aca="true">IF(G146="","",TODAY()-G146)</f>
        <v/>
      </c>
      <c r="O146" s="7" t="str">
        <f aca="true">IF(OR(D146="",C146="Closed-won",C146="Closed-lost"),"",MAX(0,TODAY()-D146))</f>
        <v/>
      </c>
    </row>
    <row r="147" customFormat="false" ht="15" hidden="false" customHeight="false" outlineLevel="0" collapsed="false">
      <c r="A147" s="3"/>
      <c r="B147" s="3"/>
      <c r="C147" s="3"/>
      <c r="D147" s="4"/>
      <c r="E147" s="5" t="str">
        <f aca="true">IF(OR(D147="",C147="Closed-won",C147="Closed-lost"),"",IF(D147&lt;TODAY(),"OVERDUE",IF(D147=TODAY(),"TODAY","")))</f>
        <v/>
      </c>
      <c r="F147" s="3"/>
      <c r="G147" s="4"/>
      <c r="H147" s="6"/>
      <c r="I147" s="3"/>
      <c r="J147" s="3"/>
      <c r="K147" s="3"/>
      <c r="L147" s="6"/>
      <c r="M147" s="4"/>
      <c r="N147" s="7" t="str">
        <f aca="true">IF(G147="","",TODAY()-G147)</f>
        <v/>
      </c>
      <c r="O147" s="7" t="str">
        <f aca="true">IF(OR(D147="",C147="Closed-won",C147="Closed-lost"),"",MAX(0,TODAY()-D147))</f>
        <v/>
      </c>
    </row>
    <row r="148" customFormat="false" ht="15" hidden="false" customHeight="false" outlineLevel="0" collapsed="false">
      <c r="A148" s="3"/>
      <c r="B148" s="3"/>
      <c r="C148" s="3"/>
      <c r="D148" s="4"/>
      <c r="E148" s="5" t="str">
        <f aca="true">IF(OR(D148="",C148="Closed-won",C148="Closed-lost"),"",IF(D148&lt;TODAY(),"OVERDUE",IF(D148=TODAY(),"TODAY","")))</f>
        <v/>
      </c>
      <c r="F148" s="3"/>
      <c r="G148" s="4"/>
      <c r="H148" s="6"/>
      <c r="I148" s="3"/>
      <c r="J148" s="3"/>
      <c r="K148" s="3"/>
      <c r="L148" s="6"/>
      <c r="M148" s="4"/>
      <c r="N148" s="7" t="str">
        <f aca="true">IF(G148="","",TODAY()-G148)</f>
        <v/>
      </c>
      <c r="O148" s="7" t="str">
        <f aca="true">IF(OR(D148="",C148="Closed-won",C148="Closed-lost"),"",MAX(0,TODAY()-D148))</f>
        <v/>
      </c>
    </row>
    <row r="149" customFormat="false" ht="15" hidden="false" customHeight="false" outlineLevel="0" collapsed="false">
      <c r="A149" s="3"/>
      <c r="B149" s="3"/>
      <c r="C149" s="3"/>
      <c r="D149" s="4"/>
      <c r="E149" s="5" t="str">
        <f aca="true">IF(OR(D149="",C149="Closed-won",C149="Closed-lost"),"",IF(D149&lt;TODAY(),"OVERDUE",IF(D149=TODAY(),"TODAY","")))</f>
        <v/>
      </c>
      <c r="F149" s="3"/>
      <c r="G149" s="4"/>
      <c r="H149" s="6"/>
      <c r="I149" s="3"/>
      <c r="J149" s="3"/>
      <c r="K149" s="3"/>
      <c r="L149" s="6"/>
      <c r="M149" s="4"/>
      <c r="N149" s="7" t="str">
        <f aca="true">IF(G149="","",TODAY()-G149)</f>
        <v/>
      </c>
      <c r="O149" s="7" t="str">
        <f aca="true">IF(OR(D149="",C149="Closed-won",C149="Closed-lost"),"",MAX(0,TODAY()-D149))</f>
        <v/>
      </c>
    </row>
    <row r="150" customFormat="false" ht="15" hidden="false" customHeight="false" outlineLevel="0" collapsed="false">
      <c r="A150" s="3"/>
      <c r="B150" s="3"/>
      <c r="C150" s="3"/>
      <c r="D150" s="4"/>
      <c r="E150" s="5" t="str">
        <f aca="true">IF(OR(D150="",C150="Closed-won",C150="Closed-lost"),"",IF(D150&lt;TODAY(),"OVERDUE",IF(D150=TODAY(),"TODAY","")))</f>
        <v/>
      </c>
      <c r="F150" s="3"/>
      <c r="G150" s="4"/>
      <c r="H150" s="6"/>
      <c r="I150" s="3"/>
      <c r="J150" s="3"/>
      <c r="K150" s="3"/>
      <c r="L150" s="6"/>
      <c r="M150" s="4"/>
      <c r="N150" s="7" t="str">
        <f aca="true">IF(G150="","",TODAY()-G150)</f>
        <v/>
      </c>
      <c r="O150" s="7" t="str">
        <f aca="true">IF(OR(D150="",C150="Closed-won",C150="Closed-lost"),"",MAX(0,TODAY()-D150))</f>
        <v/>
      </c>
    </row>
    <row r="151" customFormat="false" ht="15" hidden="false" customHeight="false" outlineLevel="0" collapsed="false">
      <c r="A151" s="3"/>
      <c r="B151" s="3"/>
      <c r="C151" s="3"/>
      <c r="D151" s="4"/>
      <c r="E151" s="5" t="str">
        <f aca="true">IF(OR(D151="",C151="Closed-won",C151="Closed-lost"),"",IF(D151&lt;TODAY(),"OVERDUE",IF(D151=TODAY(),"TODAY","")))</f>
        <v/>
      </c>
      <c r="F151" s="3"/>
      <c r="G151" s="4"/>
      <c r="H151" s="6"/>
      <c r="I151" s="3"/>
      <c r="J151" s="3"/>
      <c r="K151" s="3"/>
      <c r="L151" s="6"/>
      <c r="M151" s="4"/>
      <c r="N151" s="7" t="str">
        <f aca="true">IF(G151="","",TODAY()-G151)</f>
        <v/>
      </c>
      <c r="O151" s="7" t="str">
        <f aca="true">IF(OR(D151="",C151="Closed-won",C151="Closed-lost"),"",MAX(0,TODAY()-D151))</f>
        <v/>
      </c>
    </row>
    <row r="152" customFormat="false" ht="15" hidden="false" customHeight="false" outlineLevel="0" collapsed="false">
      <c r="A152" s="3"/>
      <c r="B152" s="3"/>
      <c r="C152" s="3"/>
      <c r="D152" s="4"/>
      <c r="E152" s="5" t="str">
        <f aca="true">IF(OR(D152="",C152="Closed-won",C152="Closed-lost"),"",IF(D152&lt;TODAY(),"OVERDUE",IF(D152=TODAY(),"TODAY","")))</f>
        <v/>
      </c>
      <c r="F152" s="3"/>
      <c r="G152" s="4"/>
      <c r="H152" s="6"/>
      <c r="I152" s="3"/>
      <c r="J152" s="3"/>
      <c r="K152" s="3"/>
      <c r="L152" s="6"/>
      <c r="M152" s="4"/>
      <c r="N152" s="7" t="str">
        <f aca="true">IF(G152="","",TODAY()-G152)</f>
        <v/>
      </c>
      <c r="O152" s="7" t="str">
        <f aca="true">IF(OR(D152="",C152="Closed-won",C152="Closed-lost"),"",MAX(0,TODAY()-D152))</f>
        <v/>
      </c>
    </row>
    <row r="153" customFormat="false" ht="15" hidden="false" customHeight="false" outlineLevel="0" collapsed="false">
      <c r="A153" s="3"/>
      <c r="B153" s="3"/>
      <c r="C153" s="3"/>
      <c r="D153" s="4"/>
      <c r="E153" s="5" t="str">
        <f aca="true">IF(OR(D153="",C153="Closed-won",C153="Closed-lost"),"",IF(D153&lt;TODAY(),"OVERDUE",IF(D153=TODAY(),"TODAY","")))</f>
        <v/>
      </c>
      <c r="F153" s="3"/>
      <c r="G153" s="4"/>
      <c r="H153" s="6"/>
      <c r="I153" s="3"/>
      <c r="J153" s="3"/>
      <c r="K153" s="3"/>
      <c r="L153" s="6"/>
      <c r="M153" s="4"/>
      <c r="N153" s="7" t="str">
        <f aca="true">IF(G153="","",TODAY()-G153)</f>
        <v/>
      </c>
      <c r="O153" s="7" t="str">
        <f aca="true">IF(OR(D153="",C153="Closed-won",C153="Closed-lost"),"",MAX(0,TODAY()-D153))</f>
        <v/>
      </c>
    </row>
    <row r="154" customFormat="false" ht="15" hidden="false" customHeight="false" outlineLevel="0" collapsed="false">
      <c r="A154" s="3"/>
      <c r="B154" s="3"/>
      <c r="C154" s="3"/>
      <c r="D154" s="4"/>
      <c r="E154" s="5" t="str">
        <f aca="true">IF(OR(D154="",C154="Closed-won",C154="Closed-lost"),"",IF(D154&lt;TODAY(),"OVERDUE",IF(D154=TODAY(),"TODAY","")))</f>
        <v/>
      </c>
      <c r="F154" s="3"/>
      <c r="G154" s="4"/>
      <c r="H154" s="6"/>
      <c r="I154" s="3"/>
      <c r="J154" s="3"/>
      <c r="K154" s="3"/>
      <c r="L154" s="6"/>
      <c r="M154" s="4"/>
      <c r="N154" s="7" t="str">
        <f aca="true">IF(G154="","",TODAY()-G154)</f>
        <v/>
      </c>
      <c r="O154" s="7" t="str">
        <f aca="true">IF(OR(D154="",C154="Closed-won",C154="Closed-lost"),"",MAX(0,TODAY()-D154))</f>
        <v/>
      </c>
    </row>
    <row r="155" customFormat="false" ht="15" hidden="false" customHeight="false" outlineLevel="0" collapsed="false">
      <c r="A155" s="3"/>
      <c r="B155" s="3"/>
      <c r="C155" s="3"/>
      <c r="D155" s="4"/>
      <c r="E155" s="5" t="str">
        <f aca="true">IF(OR(D155="",C155="Closed-won",C155="Closed-lost"),"",IF(D155&lt;TODAY(),"OVERDUE",IF(D155=TODAY(),"TODAY","")))</f>
        <v/>
      </c>
      <c r="F155" s="3"/>
      <c r="G155" s="4"/>
      <c r="H155" s="6"/>
      <c r="I155" s="3"/>
      <c r="J155" s="3"/>
      <c r="K155" s="3"/>
      <c r="L155" s="6"/>
      <c r="M155" s="4"/>
      <c r="N155" s="7" t="str">
        <f aca="true">IF(G155="","",TODAY()-G155)</f>
        <v/>
      </c>
      <c r="O155" s="7" t="str">
        <f aca="true">IF(OR(D155="",C155="Closed-won",C155="Closed-lost"),"",MAX(0,TODAY()-D155))</f>
        <v/>
      </c>
    </row>
    <row r="156" customFormat="false" ht="15" hidden="false" customHeight="false" outlineLevel="0" collapsed="false">
      <c r="A156" s="3"/>
      <c r="B156" s="3"/>
      <c r="C156" s="3"/>
      <c r="D156" s="4"/>
      <c r="E156" s="5" t="str">
        <f aca="true">IF(OR(D156="",C156="Closed-won",C156="Closed-lost"),"",IF(D156&lt;TODAY(),"OVERDUE",IF(D156=TODAY(),"TODAY","")))</f>
        <v/>
      </c>
      <c r="F156" s="3"/>
      <c r="G156" s="4"/>
      <c r="H156" s="6"/>
      <c r="I156" s="3"/>
      <c r="J156" s="3"/>
      <c r="K156" s="3"/>
      <c r="L156" s="6"/>
      <c r="M156" s="4"/>
      <c r="N156" s="7" t="str">
        <f aca="true">IF(G156="","",TODAY()-G156)</f>
        <v/>
      </c>
      <c r="O156" s="7" t="str">
        <f aca="true">IF(OR(D156="",C156="Closed-won",C156="Closed-lost"),"",MAX(0,TODAY()-D156))</f>
        <v/>
      </c>
    </row>
    <row r="157" customFormat="false" ht="15" hidden="false" customHeight="false" outlineLevel="0" collapsed="false">
      <c r="A157" s="3"/>
      <c r="B157" s="3"/>
      <c r="C157" s="3"/>
      <c r="D157" s="4"/>
      <c r="E157" s="5" t="str">
        <f aca="true">IF(OR(D157="",C157="Closed-won",C157="Closed-lost"),"",IF(D157&lt;TODAY(),"OVERDUE",IF(D157=TODAY(),"TODAY","")))</f>
        <v/>
      </c>
      <c r="F157" s="3"/>
      <c r="G157" s="4"/>
      <c r="H157" s="6"/>
      <c r="I157" s="3"/>
      <c r="J157" s="3"/>
      <c r="K157" s="3"/>
      <c r="L157" s="6"/>
      <c r="M157" s="4"/>
      <c r="N157" s="7" t="str">
        <f aca="true">IF(G157="","",TODAY()-G157)</f>
        <v/>
      </c>
      <c r="O157" s="7" t="str">
        <f aca="true">IF(OR(D157="",C157="Closed-won",C157="Closed-lost"),"",MAX(0,TODAY()-D157))</f>
        <v/>
      </c>
    </row>
    <row r="158" customFormat="false" ht="15" hidden="false" customHeight="false" outlineLevel="0" collapsed="false">
      <c r="A158" s="3"/>
      <c r="B158" s="3"/>
      <c r="C158" s="3"/>
      <c r="D158" s="4"/>
      <c r="E158" s="5" t="str">
        <f aca="true">IF(OR(D158="",C158="Closed-won",C158="Closed-lost"),"",IF(D158&lt;TODAY(),"OVERDUE",IF(D158=TODAY(),"TODAY","")))</f>
        <v/>
      </c>
      <c r="F158" s="3"/>
      <c r="G158" s="4"/>
      <c r="H158" s="6"/>
      <c r="I158" s="3"/>
      <c r="J158" s="3"/>
      <c r="K158" s="3"/>
      <c r="L158" s="6"/>
      <c r="M158" s="4"/>
      <c r="N158" s="7" t="str">
        <f aca="true">IF(G158="","",TODAY()-G158)</f>
        <v/>
      </c>
      <c r="O158" s="7" t="str">
        <f aca="true">IF(OR(D158="",C158="Closed-won",C158="Closed-lost"),"",MAX(0,TODAY()-D158))</f>
        <v/>
      </c>
    </row>
    <row r="159" customFormat="false" ht="15" hidden="false" customHeight="false" outlineLevel="0" collapsed="false">
      <c r="A159" s="3"/>
      <c r="B159" s="3"/>
      <c r="C159" s="3"/>
      <c r="D159" s="4"/>
      <c r="E159" s="5" t="str">
        <f aca="true">IF(OR(D159="",C159="Closed-won",C159="Closed-lost"),"",IF(D159&lt;TODAY(),"OVERDUE",IF(D159=TODAY(),"TODAY","")))</f>
        <v/>
      </c>
      <c r="F159" s="3"/>
      <c r="G159" s="4"/>
      <c r="H159" s="6"/>
      <c r="I159" s="3"/>
      <c r="J159" s="3"/>
      <c r="K159" s="3"/>
      <c r="L159" s="6"/>
      <c r="M159" s="4"/>
      <c r="N159" s="7" t="str">
        <f aca="true">IF(G159="","",TODAY()-G159)</f>
        <v/>
      </c>
      <c r="O159" s="7" t="str">
        <f aca="true">IF(OR(D159="",C159="Closed-won",C159="Closed-lost"),"",MAX(0,TODAY()-D159))</f>
        <v/>
      </c>
    </row>
    <row r="160" customFormat="false" ht="15" hidden="false" customHeight="false" outlineLevel="0" collapsed="false">
      <c r="A160" s="3"/>
      <c r="B160" s="3"/>
      <c r="C160" s="3"/>
      <c r="D160" s="4"/>
      <c r="E160" s="5" t="str">
        <f aca="true">IF(OR(D160="",C160="Closed-won",C160="Closed-lost"),"",IF(D160&lt;TODAY(),"OVERDUE",IF(D160=TODAY(),"TODAY","")))</f>
        <v/>
      </c>
      <c r="F160" s="3"/>
      <c r="G160" s="4"/>
      <c r="H160" s="6"/>
      <c r="I160" s="3"/>
      <c r="J160" s="3"/>
      <c r="K160" s="3"/>
      <c r="L160" s="6"/>
      <c r="M160" s="4"/>
      <c r="N160" s="7" t="str">
        <f aca="true">IF(G160="","",TODAY()-G160)</f>
        <v/>
      </c>
      <c r="O160" s="7" t="str">
        <f aca="true">IF(OR(D160="",C160="Closed-won",C160="Closed-lost"),"",MAX(0,TODAY()-D160))</f>
        <v/>
      </c>
    </row>
    <row r="161" customFormat="false" ht="15" hidden="false" customHeight="false" outlineLevel="0" collapsed="false">
      <c r="A161" s="3"/>
      <c r="B161" s="3"/>
      <c r="C161" s="3"/>
      <c r="D161" s="4"/>
      <c r="E161" s="5" t="str">
        <f aca="true">IF(OR(D161="",C161="Closed-won",C161="Closed-lost"),"",IF(D161&lt;TODAY(),"OVERDUE",IF(D161=TODAY(),"TODAY","")))</f>
        <v/>
      </c>
      <c r="F161" s="3"/>
      <c r="G161" s="4"/>
      <c r="H161" s="6"/>
      <c r="I161" s="3"/>
      <c r="J161" s="3"/>
      <c r="K161" s="3"/>
      <c r="L161" s="6"/>
      <c r="M161" s="4"/>
      <c r="N161" s="7" t="str">
        <f aca="true">IF(G161="","",TODAY()-G161)</f>
        <v/>
      </c>
      <c r="O161" s="7" t="str">
        <f aca="true">IF(OR(D161="",C161="Closed-won",C161="Closed-lost"),"",MAX(0,TODAY()-D161))</f>
        <v/>
      </c>
    </row>
    <row r="162" customFormat="false" ht="15" hidden="false" customHeight="false" outlineLevel="0" collapsed="false">
      <c r="A162" s="3"/>
      <c r="B162" s="3"/>
      <c r="C162" s="3"/>
      <c r="D162" s="4"/>
      <c r="E162" s="5" t="str">
        <f aca="true">IF(OR(D162="",C162="Closed-won",C162="Closed-lost"),"",IF(D162&lt;TODAY(),"OVERDUE",IF(D162=TODAY(),"TODAY","")))</f>
        <v/>
      </c>
      <c r="F162" s="3"/>
      <c r="G162" s="4"/>
      <c r="H162" s="6"/>
      <c r="I162" s="3"/>
      <c r="J162" s="3"/>
      <c r="K162" s="3"/>
      <c r="L162" s="6"/>
      <c r="M162" s="4"/>
      <c r="N162" s="7" t="str">
        <f aca="true">IF(G162="","",TODAY()-G162)</f>
        <v/>
      </c>
      <c r="O162" s="7" t="str">
        <f aca="true">IF(OR(D162="",C162="Closed-won",C162="Closed-lost"),"",MAX(0,TODAY()-D162))</f>
        <v/>
      </c>
    </row>
    <row r="163" customFormat="false" ht="15" hidden="false" customHeight="false" outlineLevel="0" collapsed="false">
      <c r="A163" s="3"/>
      <c r="B163" s="3"/>
      <c r="C163" s="3"/>
      <c r="D163" s="4"/>
      <c r="E163" s="5" t="str">
        <f aca="true">IF(OR(D163="",C163="Closed-won",C163="Closed-lost"),"",IF(D163&lt;TODAY(),"OVERDUE",IF(D163=TODAY(),"TODAY","")))</f>
        <v/>
      </c>
      <c r="F163" s="3"/>
      <c r="G163" s="4"/>
      <c r="H163" s="6"/>
      <c r="I163" s="3"/>
      <c r="J163" s="3"/>
      <c r="K163" s="3"/>
      <c r="L163" s="6"/>
      <c r="M163" s="4"/>
      <c r="N163" s="7" t="str">
        <f aca="true">IF(G163="","",TODAY()-G163)</f>
        <v/>
      </c>
      <c r="O163" s="7" t="str">
        <f aca="true">IF(OR(D163="",C163="Closed-won",C163="Closed-lost"),"",MAX(0,TODAY()-D163))</f>
        <v/>
      </c>
    </row>
    <row r="164" customFormat="false" ht="15" hidden="false" customHeight="false" outlineLevel="0" collapsed="false">
      <c r="A164" s="3"/>
      <c r="B164" s="3"/>
      <c r="C164" s="3"/>
      <c r="D164" s="4"/>
      <c r="E164" s="5" t="str">
        <f aca="true">IF(OR(D164="",C164="Closed-won",C164="Closed-lost"),"",IF(D164&lt;TODAY(),"OVERDUE",IF(D164=TODAY(),"TODAY","")))</f>
        <v/>
      </c>
      <c r="F164" s="3"/>
      <c r="G164" s="4"/>
      <c r="H164" s="6"/>
      <c r="I164" s="3"/>
      <c r="J164" s="3"/>
      <c r="K164" s="3"/>
      <c r="L164" s="6"/>
      <c r="M164" s="4"/>
      <c r="N164" s="7" t="str">
        <f aca="true">IF(G164="","",TODAY()-G164)</f>
        <v/>
      </c>
      <c r="O164" s="7" t="str">
        <f aca="true">IF(OR(D164="",C164="Closed-won",C164="Closed-lost"),"",MAX(0,TODAY()-D164))</f>
        <v/>
      </c>
    </row>
    <row r="165" customFormat="false" ht="15" hidden="false" customHeight="false" outlineLevel="0" collapsed="false">
      <c r="A165" s="3"/>
      <c r="B165" s="3"/>
      <c r="C165" s="3"/>
      <c r="D165" s="4"/>
      <c r="E165" s="5" t="str">
        <f aca="true">IF(OR(D165="",C165="Closed-won",C165="Closed-lost"),"",IF(D165&lt;TODAY(),"OVERDUE",IF(D165=TODAY(),"TODAY","")))</f>
        <v/>
      </c>
      <c r="F165" s="3"/>
      <c r="G165" s="4"/>
      <c r="H165" s="6"/>
      <c r="I165" s="3"/>
      <c r="J165" s="3"/>
      <c r="K165" s="3"/>
      <c r="L165" s="6"/>
      <c r="M165" s="4"/>
      <c r="N165" s="7" t="str">
        <f aca="true">IF(G165="","",TODAY()-G165)</f>
        <v/>
      </c>
      <c r="O165" s="7" t="str">
        <f aca="true">IF(OR(D165="",C165="Closed-won",C165="Closed-lost"),"",MAX(0,TODAY()-D165))</f>
        <v/>
      </c>
    </row>
    <row r="166" customFormat="false" ht="15" hidden="false" customHeight="false" outlineLevel="0" collapsed="false">
      <c r="A166" s="3"/>
      <c r="B166" s="3"/>
      <c r="C166" s="3"/>
      <c r="D166" s="4"/>
      <c r="E166" s="5" t="str">
        <f aca="true">IF(OR(D166="",C166="Closed-won",C166="Closed-lost"),"",IF(D166&lt;TODAY(),"OVERDUE",IF(D166=TODAY(),"TODAY","")))</f>
        <v/>
      </c>
      <c r="F166" s="3"/>
      <c r="G166" s="4"/>
      <c r="H166" s="6"/>
      <c r="I166" s="3"/>
      <c r="J166" s="3"/>
      <c r="K166" s="3"/>
      <c r="L166" s="6"/>
      <c r="M166" s="4"/>
      <c r="N166" s="7" t="str">
        <f aca="true">IF(G166="","",TODAY()-G166)</f>
        <v/>
      </c>
      <c r="O166" s="7" t="str">
        <f aca="true">IF(OR(D166="",C166="Closed-won",C166="Closed-lost"),"",MAX(0,TODAY()-D166))</f>
        <v/>
      </c>
    </row>
    <row r="167" customFormat="false" ht="15" hidden="false" customHeight="false" outlineLevel="0" collapsed="false">
      <c r="A167" s="3"/>
      <c r="B167" s="3"/>
      <c r="C167" s="3"/>
      <c r="D167" s="4"/>
      <c r="E167" s="5" t="str">
        <f aca="true">IF(OR(D167="",C167="Closed-won",C167="Closed-lost"),"",IF(D167&lt;TODAY(),"OVERDUE",IF(D167=TODAY(),"TODAY","")))</f>
        <v/>
      </c>
      <c r="F167" s="3"/>
      <c r="G167" s="4"/>
      <c r="H167" s="6"/>
      <c r="I167" s="3"/>
      <c r="J167" s="3"/>
      <c r="K167" s="3"/>
      <c r="L167" s="6"/>
      <c r="M167" s="4"/>
      <c r="N167" s="7" t="str">
        <f aca="true">IF(G167="","",TODAY()-G167)</f>
        <v/>
      </c>
      <c r="O167" s="7" t="str">
        <f aca="true">IF(OR(D167="",C167="Closed-won",C167="Closed-lost"),"",MAX(0,TODAY()-D167))</f>
        <v/>
      </c>
    </row>
    <row r="168" customFormat="false" ht="15" hidden="false" customHeight="false" outlineLevel="0" collapsed="false">
      <c r="A168" s="3"/>
      <c r="B168" s="3"/>
      <c r="C168" s="3"/>
      <c r="D168" s="4"/>
      <c r="E168" s="5" t="str">
        <f aca="true">IF(OR(D168="",C168="Closed-won",C168="Closed-lost"),"",IF(D168&lt;TODAY(),"OVERDUE",IF(D168=TODAY(),"TODAY","")))</f>
        <v/>
      </c>
      <c r="F168" s="3"/>
      <c r="G168" s="4"/>
      <c r="H168" s="6"/>
      <c r="I168" s="3"/>
      <c r="J168" s="3"/>
      <c r="K168" s="3"/>
      <c r="L168" s="6"/>
      <c r="M168" s="4"/>
      <c r="N168" s="7" t="str">
        <f aca="true">IF(G168="","",TODAY()-G168)</f>
        <v/>
      </c>
      <c r="O168" s="7" t="str">
        <f aca="true">IF(OR(D168="",C168="Closed-won",C168="Closed-lost"),"",MAX(0,TODAY()-D168))</f>
        <v/>
      </c>
    </row>
    <row r="169" customFormat="false" ht="15" hidden="false" customHeight="false" outlineLevel="0" collapsed="false">
      <c r="A169" s="3"/>
      <c r="B169" s="3"/>
      <c r="C169" s="3"/>
      <c r="D169" s="4"/>
      <c r="E169" s="5" t="str">
        <f aca="true">IF(OR(D169="",C169="Closed-won",C169="Closed-lost"),"",IF(D169&lt;TODAY(),"OVERDUE",IF(D169=TODAY(),"TODAY","")))</f>
        <v/>
      </c>
      <c r="F169" s="3"/>
      <c r="G169" s="4"/>
      <c r="H169" s="6"/>
      <c r="I169" s="3"/>
      <c r="J169" s="3"/>
      <c r="K169" s="3"/>
      <c r="L169" s="6"/>
      <c r="M169" s="4"/>
      <c r="N169" s="7" t="str">
        <f aca="true">IF(G169="","",TODAY()-G169)</f>
        <v/>
      </c>
      <c r="O169" s="7" t="str">
        <f aca="true">IF(OR(D169="",C169="Closed-won",C169="Closed-lost"),"",MAX(0,TODAY()-D169))</f>
        <v/>
      </c>
    </row>
    <row r="170" customFormat="false" ht="15" hidden="false" customHeight="false" outlineLevel="0" collapsed="false">
      <c r="A170" s="3"/>
      <c r="B170" s="3"/>
      <c r="C170" s="3"/>
      <c r="D170" s="4"/>
      <c r="E170" s="5" t="str">
        <f aca="true">IF(OR(D170="",C170="Closed-won",C170="Closed-lost"),"",IF(D170&lt;TODAY(),"OVERDUE",IF(D170=TODAY(),"TODAY","")))</f>
        <v/>
      </c>
      <c r="F170" s="3"/>
      <c r="G170" s="4"/>
      <c r="H170" s="6"/>
      <c r="I170" s="3"/>
      <c r="J170" s="3"/>
      <c r="K170" s="3"/>
      <c r="L170" s="6"/>
      <c r="M170" s="4"/>
      <c r="N170" s="7" t="str">
        <f aca="true">IF(G170="","",TODAY()-G170)</f>
        <v/>
      </c>
      <c r="O170" s="7" t="str">
        <f aca="true">IF(OR(D170="",C170="Closed-won",C170="Closed-lost"),"",MAX(0,TODAY()-D170))</f>
        <v/>
      </c>
    </row>
    <row r="171" customFormat="false" ht="15" hidden="false" customHeight="false" outlineLevel="0" collapsed="false">
      <c r="A171" s="3"/>
      <c r="B171" s="3"/>
      <c r="C171" s="3"/>
      <c r="D171" s="4"/>
      <c r="E171" s="5" t="str">
        <f aca="true">IF(OR(D171="",C171="Closed-won",C171="Closed-lost"),"",IF(D171&lt;TODAY(),"OVERDUE",IF(D171=TODAY(),"TODAY","")))</f>
        <v/>
      </c>
      <c r="F171" s="3"/>
      <c r="G171" s="4"/>
      <c r="H171" s="6"/>
      <c r="I171" s="3"/>
      <c r="J171" s="3"/>
      <c r="K171" s="3"/>
      <c r="L171" s="6"/>
      <c r="M171" s="4"/>
      <c r="N171" s="7" t="str">
        <f aca="true">IF(G171="","",TODAY()-G171)</f>
        <v/>
      </c>
      <c r="O171" s="7" t="str">
        <f aca="true">IF(OR(D171="",C171="Closed-won",C171="Closed-lost"),"",MAX(0,TODAY()-D171))</f>
        <v/>
      </c>
    </row>
    <row r="172" customFormat="false" ht="15" hidden="false" customHeight="false" outlineLevel="0" collapsed="false">
      <c r="A172" s="3"/>
      <c r="B172" s="3"/>
      <c r="C172" s="3"/>
      <c r="D172" s="4"/>
      <c r="E172" s="5" t="str">
        <f aca="true">IF(OR(D172="",C172="Closed-won",C172="Closed-lost"),"",IF(D172&lt;TODAY(),"OVERDUE",IF(D172=TODAY(),"TODAY","")))</f>
        <v/>
      </c>
      <c r="F172" s="3"/>
      <c r="G172" s="4"/>
      <c r="H172" s="6"/>
      <c r="I172" s="3"/>
      <c r="J172" s="3"/>
      <c r="K172" s="3"/>
      <c r="L172" s="6"/>
      <c r="M172" s="4"/>
      <c r="N172" s="7" t="str">
        <f aca="true">IF(G172="","",TODAY()-G172)</f>
        <v/>
      </c>
      <c r="O172" s="7" t="str">
        <f aca="true">IF(OR(D172="",C172="Closed-won",C172="Closed-lost"),"",MAX(0,TODAY()-D172))</f>
        <v/>
      </c>
    </row>
    <row r="173" customFormat="false" ht="15" hidden="false" customHeight="false" outlineLevel="0" collapsed="false">
      <c r="A173" s="3"/>
      <c r="B173" s="3"/>
      <c r="C173" s="3"/>
      <c r="D173" s="4"/>
      <c r="E173" s="5" t="str">
        <f aca="true">IF(OR(D173="",C173="Closed-won",C173="Closed-lost"),"",IF(D173&lt;TODAY(),"OVERDUE",IF(D173=TODAY(),"TODAY","")))</f>
        <v/>
      </c>
      <c r="F173" s="3"/>
      <c r="G173" s="4"/>
      <c r="H173" s="6"/>
      <c r="I173" s="3"/>
      <c r="J173" s="3"/>
      <c r="K173" s="3"/>
      <c r="L173" s="6"/>
      <c r="M173" s="4"/>
      <c r="N173" s="7" t="str">
        <f aca="true">IF(G173="","",TODAY()-G173)</f>
        <v/>
      </c>
      <c r="O173" s="7" t="str">
        <f aca="true">IF(OR(D173="",C173="Closed-won",C173="Closed-lost"),"",MAX(0,TODAY()-D173))</f>
        <v/>
      </c>
    </row>
    <row r="174" customFormat="false" ht="15" hidden="false" customHeight="false" outlineLevel="0" collapsed="false">
      <c r="A174" s="3"/>
      <c r="B174" s="3"/>
      <c r="C174" s="3"/>
      <c r="D174" s="4"/>
      <c r="E174" s="5" t="str">
        <f aca="true">IF(OR(D174="",C174="Closed-won",C174="Closed-lost"),"",IF(D174&lt;TODAY(),"OVERDUE",IF(D174=TODAY(),"TODAY","")))</f>
        <v/>
      </c>
      <c r="F174" s="3"/>
      <c r="G174" s="4"/>
      <c r="H174" s="6"/>
      <c r="I174" s="3"/>
      <c r="J174" s="3"/>
      <c r="K174" s="3"/>
      <c r="L174" s="6"/>
      <c r="M174" s="4"/>
      <c r="N174" s="7" t="str">
        <f aca="true">IF(G174="","",TODAY()-G174)</f>
        <v/>
      </c>
      <c r="O174" s="7" t="str">
        <f aca="true">IF(OR(D174="",C174="Closed-won",C174="Closed-lost"),"",MAX(0,TODAY()-D174))</f>
        <v/>
      </c>
    </row>
    <row r="175" customFormat="false" ht="15" hidden="false" customHeight="false" outlineLevel="0" collapsed="false">
      <c r="A175" s="3"/>
      <c r="B175" s="3"/>
      <c r="C175" s="3"/>
      <c r="D175" s="4"/>
      <c r="E175" s="5" t="str">
        <f aca="true">IF(OR(D175="",C175="Closed-won",C175="Closed-lost"),"",IF(D175&lt;TODAY(),"OVERDUE",IF(D175=TODAY(),"TODAY","")))</f>
        <v/>
      </c>
      <c r="F175" s="3"/>
      <c r="G175" s="4"/>
      <c r="H175" s="6"/>
      <c r="I175" s="3"/>
      <c r="J175" s="3"/>
      <c r="K175" s="3"/>
      <c r="L175" s="6"/>
      <c r="M175" s="4"/>
      <c r="N175" s="7" t="str">
        <f aca="true">IF(G175="","",TODAY()-G175)</f>
        <v/>
      </c>
      <c r="O175" s="7" t="str">
        <f aca="true">IF(OR(D175="",C175="Closed-won",C175="Closed-lost"),"",MAX(0,TODAY()-D175))</f>
        <v/>
      </c>
    </row>
    <row r="176" customFormat="false" ht="15" hidden="false" customHeight="false" outlineLevel="0" collapsed="false">
      <c r="A176" s="3"/>
      <c r="B176" s="3"/>
      <c r="C176" s="3"/>
      <c r="D176" s="4"/>
      <c r="E176" s="5" t="str">
        <f aca="true">IF(OR(D176="",C176="Closed-won",C176="Closed-lost"),"",IF(D176&lt;TODAY(),"OVERDUE",IF(D176=TODAY(),"TODAY","")))</f>
        <v/>
      </c>
      <c r="F176" s="3"/>
      <c r="G176" s="4"/>
      <c r="H176" s="6"/>
      <c r="I176" s="3"/>
      <c r="J176" s="3"/>
      <c r="K176" s="3"/>
      <c r="L176" s="6"/>
      <c r="M176" s="4"/>
      <c r="N176" s="7" t="str">
        <f aca="true">IF(G176="","",TODAY()-G176)</f>
        <v/>
      </c>
      <c r="O176" s="7" t="str">
        <f aca="true">IF(OR(D176="",C176="Closed-won",C176="Closed-lost"),"",MAX(0,TODAY()-D176))</f>
        <v/>
      </c>
    </row>
    <row r="177" customFormat="false" ht="15" hidden="false" customHeight="false" outlineLevel="0" collapsed="false">
      <c r="A177" s="3"/>
      <c r="B177" s="3"/>
      <c r="C177" s="3"/>
      <c r="D177" s="4"/>
      <c r="E177" s="5" t="str">
        <f aca="true">IF(OR(D177="",C177="Closed-won",C177="Closed-lost"),"",IF(D177&lt;TODAY(),"OVERDUE",IF(D177=TODAY(),"TODAY","")))</f>
        <v/>
      </c>
      <c r="F177" s="3"/>
      <c r="G177" s="4"/>
      <c r="H177" s="6"/>
      <c r="I177" s="3"/>
      <c r="J177" s="3"/>
      <c r="K177" s="3"/>
      <c r="L177" s="6"/>
      <c r="M177" s="4"/>
      <c r="N177" s="7" t="str">
        <f aca="true">IF(G177="","",TODAY()-G177)</f>
        <v/>
      </c>
      <c r="O177" s="7" t="str">
        <f aca="true">IF(OR(D177="",C177="Closed-won",C177="Closed-lost"),"",MAX(0,TODAY()-D177))</f>
        <v/>
      </c>
    </row>
    <row r="178" customFormat="false" ht="15" hidden="false" customHeight="false" outlineLevel="0" collapsed="false">
      <c r="A178" s="3"/>
      <c r="B178" s="3"/>
      <c r="C178" s="3"/>
      <c r="D178" s="4"/>
      <c r="E178" s="5" t="str">
        <f aca="true">IF(OR(D178="",C178="Closed-won",C178="Closed-lost"),"",IF(D178&lt;TODAY(),"OVERDUE",IF(D178=TODAY(),"TODAY","")))</f>
        <v/>
      </c>
      <c r="F178" s="3"/>
      <c r="G178" s="4"/>
      <c r="H178" s="6"/>
      <c r="I178" s="3"/>
      <c r="J178" s="3"/>
      <c r="K178" s="3"/>
      <c r="L178" s="6"/>
      <c r="M178" s="4"/>
      <c r="N178" s="7" t="str">
        <f aca="true">IF(G178="","",TODAY()-G178)</f>
        <v/>
      </c>
      <c r="O178" s="7" t="str">
        <f aca="true">IF(OR(D178="",C178="Closed-won",C178="Closed-lost"),"",MAX(0,TODAY()-D178))</f>
        <v/>
      </c>
    </row>
    <row r="179" customFormat="false" ht="15" hidden="false" customHeight="false" outlineLevel="0" collapsed="false">
      <c r="A179" s="3"/>
      <c r="B179" s="3"/>
      <c r="C179" s="3"/>
      <c r="D179" s="4"/>
      <c r="E179" s="5" t="str">
        <f aca="true">IF(OR(D179="",C179="Closed-won",C179="Closed-lost"),"",IF(D179&lt;TODAY(),"OVERDUE",IF(D179=TODAY(),"TODAY","")))</f>
        <v/>
      </c>
      <c r="F179" s="3"/>
      <c r="G179" s="4"/>
      <c r="H179" s="6"/>
      <c r="I179" s="3"/>
      <c r="J179" s="3"/>
      <c r="K179" s="3"/>
      <c r="L179" s="6"/>
      <c r="M179" s="4"/>
      <c r="N179" s="7" t="str">
        <f aca="true">IF(G179="","",TODAY()-G179)</f>
        <v/>
      </c>
      <c r="O179" s="7" t="str">
        <f aca="true">IF(OR(D179="",C179="Closed-won",C179="Closed-lost"),"",MAX(0,TODAY()-D179))</f>
        <v/>
      </c>
    </row>
    <row r="180" customFormat="false" ht="15" hidden="false" customHeight="false" outlineLevel="0" collapsed="false">
      <c r="A180" s="3"/>
      <c r="B180" s="3"/>
      <c r="C180" s="3"/>
      <c r="D180" s="4"/>
      <c r="E180" s="5" t="str">
        <f aca="true">IF(OR(D180="",C180="Closed-won",C180="Closed-lost"),"",IF(D180&lt;TODAY(),"OVERDUE",IF(D180=TODAY(),"TODAY","")))</f>
        <v/>
      </c>
      <c r="F180" s="3"/>
      <c r="G180" s="4"/>
      <c r="H180" s="6"/>
      <c r="I180" s="3"/>
      <c r="J180" s="3"/>
      <c r="K180" s="3"/>
      <c r="L180" s="6"/>
      <c r="M180" s="4"/>
      <c r="N180" s="7" t="str">
        <f aca="true">IF(G180="","",TODAY()-G180)</f>
        <v/>
      </c>
      <c r="O180" s="7" t="str">
        <f aca="true">IF(OR(D180="",C180="Closed-won",C180="Closed-lost"),"",MAX(0,TODAY()-D180))</f>
        <v/>
      </c>
    </row>
    <row r="181" customFormat="false" ht="15" hidden="false" customHeight="false" outlineLevel="0" collapsed="false">
      <c r="A181" s="3"/>
      <c r="B181" s="3"/>
      <c r="C181" s="3"/>
      <c r="D181" s="4"/>
      <c r="E181" s="5" t="str">
        <f aca="true">IF(OR(D181="",C181="Closed-won",C181="Closed-lost"),"",IF(D181&lt;TODAY(),"OVERDUE",IF(D181=TODAY(),"TODAY","")))</f>
        <v/>
      </c>
      <c r="F181" s="3"/>
      <c r="G181" s="4"/>
      <c r="H181" s="6"/>
      <c r="I181" s="3"/>
      <c r="J181" s="3"/>
      <c r="K181" s="3"/>
      <c r="L181" s="6"/>
      <c r="M181" s="4"/>
      <c r="N181" s="7" t="str">
        <f aca="true">IF(G181="","",TODAY()-G181)</f>
        <v/>
      </c>
      <c r="O181" s="7" t="str">
        <f aca="true">IF(OR(D181="",C181="Closed-won",C181="Closed-lost"),"",MAX(0,TODAY()-D181))</f>
        <v/>
      </c>
    </row>
    <row r="182" customFormat="false" ht="15" hidden="false" customHeight="false" outlineLevel="0" collapsed="false">
      <c r="A182" s="3"/>
      <c r="B182" s="3"/>
      <c r="C182" s="3"/>
      <c r="D182" s="4"/>
      <c r="E182" s="5" t="str">
        <f aca="true">IF(OR(D182="",C182="Closed-won",C182="Closed-lost"),"",IF(D182&lt;TODAY(),"OVERDUE",IF(D182=TODAY(),"TODAY","")))</f>
        <v/>
      </c>
      <c r="F182" s="3"/>
      <c r="G182" s="4"/>
      <c r="H182" s="6"/>
      <c r="I182" s="3"/>
      <c r="J182" s="3"/>
      <c r="K182" s="3"/>
      <c r="L182" s="6"/>
      <c r="M182" s="4"/>
      <c r="N182" s="7" t="str">
        <f aca="true">IF(G182="","",TODAY()-G182)</f>
        <v/>
      </c>
      <c r="O182" s="7" t="str">
        <f aca="true">IF(OR(D182="",C182="Closed-won",C182="Closed-lost"),"",MAX(0,TODAY()-D182))</f>
        <v/>
      </c>
    </row>
    <row r="183" customFormat="false" ht="15" hidden="false" customHeight="false" outlineLevel="0" collapsed="false">
      <c r="A183" s="3"/>
      <c r="B183" s="3"/>
      <c r="C183" s="3"/>
      <c r="D183" s="4"/>
      <c r="E183" s="5" t="str">
        <f aca="true">IF(OR(D183="",C183="Closed-won",C183="Closed-lost"),"",IF(D183&lt;TODAY(),"OVERDUE",IF(D183=TODAY(),"TODAY","")))</f>
        <v/>
      </c>
      <c r="F183" s="3"/>
      <c r="G183" s="4"/>
      <c r="H183" s="6"/>
      <c r="I183" s="3"/>
      <c r="J183" s="3"/>
      <c r="K183" s="3"/>
      <c r="L183" s="6"/>
      <c r="M183" s="4"/>
      <c r="N183" s="7" t="str">
        <f aca="true">IF(G183="","",TODAY()-G183)</f>
        <v/>
      </c>
      <c r="O183" s="7" t="str">
        <f aca="true">IF(OR(D183="",C183="Closed-won",C183="Closed-lost"),"",MAX(0,TODAY()-D183))</f>
        <v/>
      </c>
    </row>
    <row r="184" customFormat="false" ht="15" hidden="false" customHeight="false" outlineLevel="0" collapsed="false">
      <c r="A184" s="3"/>
      <c r="B184" s="3"/>
      <c r="C184" s="3"/>
      <c r="D184" s="4"/>
      <c r="E184" s="5" t="str">
        <f aca="true">IF(OR(D184="",C184="Closed-won",C184="Closed-lost"),"",IF(D184&lt;TODAY(),"OVERDUE",IF(D184=TODAY(),"TODAY","")))</f>
        <v/>
      </c>
      <c r="F184" s="3"/>
      <c r="G184" s="4"/>
      <c r="H184" s="6"/>
      <c r="I184" s="3"/>
      <c r="J184" s="3"/>
      <c r="K184" s="3"/>
      <c r="L184" s="6"/>
      <c r="M184" s="4"/>
      <c r="N184" s="7" t="str">
        <f aca="true">IF(G184="","",TODAY()-G184)</f>
        <v/>
      </c>
      <c r="O184" s="7" t="str">
        <f aca="true">IF(OR(D184="",C184="Closed-won",C184="Closed-lost"),"",MAX(0,TODAY()-D184))</f>
        <v/>
      </c>
    </row>
    <row r="185" customFormat="false" ht="15" hidden="false" customHeight="false" outlineLevel="0" collapsed="false">
      <c r="A185" s="3"/>
      <c r="B185" s="3"/>
      <c r="C185" s="3"/>
      <c r="D185" s="4"/>
      <c r="E185" s="5" t="str">
        <f aca="true">IF(OR(D185="",C185="Closed-won",C185="Closed-lost"),"",IF(D185&lt;TODAY(),"OVERDUE",IF(D185=TODAY(),"TODAY","")))</f>
        <v/>
      </c>
      <c r="F185" s="3"/>
      <c r="G185" s="4"/>
      <c r="H185" s="6"/>
      <c r="I185" s="3"/>
      <c r="J185" s="3"/>
      <c r="K185" s="3"/>
      <c r="L185" s="6"/>
      <c r="M185" s="4"/>
      <c r="N185" s="7" t="str">
        <f aca="true">IF(G185="","",TODAY()-G185)</f>
        <v/>
      </c>
      <c r="O185" s="7" t="str">
        <f aca="true">IF(OR(D185="",C185="Closed-won",C185="Closed-lost"),"",MAX(0,TODAY()-D185))</f>
        <v/>
      </c>
    </row>
    <row r="186" customFormat="false" ht="15" hidden="false" customHeight="false" outlineLevel="0" collapsed="false">
      <c r="A186" s="3"/>
      <c r="B186" s="3"/>
      <c r="C186" s="3"/>
      <c r="D186" s="4"/>
      <c r="E186" s="5" t="str">
        <f aca="true">IF(OR(D186="",C186="Closed-won",C186="Closed-lost"),"",IF(D186&lt;TODAY(),"OVERDUE",IF(D186=TODAY(),"TODAY","")))</f>
        <v/>
      </c>
      <c r="F186" s="3"/>
      <c r="G186" s="4"/>
      <c r="H186" s="6"/>
      <c r="I186" s="3"/>
      <c r="J186" s="3"/>
      <c r="K186" s="3"/>
      <c r="L186" s="6"/>
      <c r="M186" s="4"/>
      <c r="N186" s="7" t="str">
        <f aca="true">IF(G186="","",TODAY()-G186)</f>
        <v/>
      </c>
      <c r="O186" s="7" t="str">
        <f aca="true">IF(OR(D186="",C186="Closed-won",C186="Closed-lost"),"",MAX(0,TODAY()-D186))</f>
        <v/>
      </c>
    </row>
    <row r="187" customFormat="false" ht="15" hidden="false" customHeight="false" outlineLevel="0" collapsed="false">
      <c r="A187" s="3"/>
      <c r="B187" s="3"/>
      <c r="C187" s="3"/>
      <c r="D187" s="4"/>
      <c r="E187" s="5" t="str">
        <f aca="true">IF(OR(D187="",C187="Closed-won",C187="Closed-lost"),"",IF(D187&lt;TODAY(),"OVERDUE",IF(D187=TODAY(),"TODAY","")))</f>
        <v/>
      </c>
      <c r="F187" s="3"/>
      <c r="G187" s="4"/>
      <c r="H187" s="6"/>
      <c r="I187" s="3"/>
      <c r="J187" s="3"/>
      <c r="K187" s="3"/>
      <c r="L187" s="6"/>
      <c r="M187" s="4"/>
      <c r="N187" s="7" t="str">
        <f aca="true">IF(G187="","",TODAY()-G187)</f>
        <v/>
      </c>
      <c r="O187" s="7" t="str">
        <f aca="true">IF(OR(D187="",C187="Closed-won",C187="Closed-lost"),"",MAX(0,TODAY()-D187))</f>
        <v/>
      </c>
    </row>
    <row r="188" customFormat="false" ht="15" hidden="false" customHeight="false" outlineLevel="0" collapsed="false">
      <c r="A188" s="3"/>
      <c r="B188" s="3"/>
      <c r="C188" s="3"/>
      <c r="D188" s="4"/>
      <c r="E188" s="5" t="str">
        <f aca="true">IF(OR(D188="",C188="Closed-won",C188="Closed-lost"),"",IF(D188&lt;TODAY(),"OVERDUE",IF(D188=TODAY(),"TODAY","")))</f>
        <v/>
      </c>
      <c r="F188" s="3"/>
      <c r="G188" s="4"/>
      <c r="H188" s="6"/>
      <c r="I188" s="3"/>
      <c r="J188" s="3"/>
      <c r="K188" s="3"/>
      <c r="L188" s="6"/>
      <c r="M188" s="4"/>
      <c r="N188" s="7" t="str">
        <f aca="true">IF(G188="","",TODAY()-G188)</f>
        <v/>
      </c>
      <c r="O188" s="7" t="str">
        <f aca="true">IF(OR(D188="",C188="Closed-won",C188="Closed-lost"),"",MAX(0,TODAY()-D188))</f>
        <v/>
      </c>
    </row>
    <row r="189" customFormat="false" ht="15" hidden="false" customHeight="false" outlineLevel="0" collapsed="false">
      <c r="A189" s="3"/>
      <c r="B189" s="3"/>
      <c r="C189" s="3"/>
      <c r="D189" s="4"/>
      <c r="E189" s="5" t="str">
        <f aca="true">IF(OR(D189="",C189="Closed-won",C189="Closed-lost"),"",IF(D189&lt;TODAY(),"OVERDUE",IF(D189=TODAY(),"TODAY","")))</f>
        <v/>
      </c>
      <c r="F189" s="3"/>
      <c r="G189" s="4"/>
      <c r="H189" s="6"/>
      <c r="I189" s="3"/>
      <c r="J189" s="3"/>
      <c r="K189" s="3"/>
      <c r="L189" s="6"/>
      <c r="M189" s="4"/>
      <c r="N189" s="7" t="str">
        <f aca="true">IF(G189="","",TODAY()-G189)</f>
        <v/>
      </c>
      <c r="O189" s="7" t="str">
        <f aca="true">IF(OR(D189="",C189="Closed-won",C189="Closed-lost"),"",MAX(0,TODAY()-D189))</f>
        <v/>
      </c>
    </row>
    <row r="190" customFormat="false" ht="15" hidden="false" customHeight="false" outlineLevel="0" collapsed="false">
      <c r="A190" s="3"/>
      <c r="B190" s="3"/>
      <c r="C190" s="3"/>
      <c r="D190" s="4"/>
      <c r="E190" s="5" t="str">
        <f aca="true">IF(OR(D190="",C190="Closed-won",C190="Closed-lost"),"",IF(D190&lt;TODAY(),"OVERDUE",IF(D190=TODAY(),"TODAY","")))</f>
        <v/>
      </c>
      <c r="F190" s="3"/>
      <c r="G190" s="4"/>
      <c r="H190" s="6"/>
      <c r="I190" s="3"/>
      <c r="J190" s="3"/>
      <c r="K190" s="3"/>
      <c r="L190" s="6"/>
      <c r="M190" s="4"/>
      <c r="N190" s="7" t="str">
        <f aca="true">IF(G190="","",TODAY()-G190)</f>
        <v/>
      </c>
      <c r="O190" s="7" t="str">
        <f aca="true">IF(OR(D190="",C190="Closed-won",C190="Closed-lost"),"",MAX(0,TODAY()-D190))</f>
        <v/>
      </c>
    </row>
    <row r="191" customFormat="false" ht="15" hidden="false" customHeight="false" outlineLevel="0" collapsed="false">
      <c r="A191" s="3"/>
      <c r="B191" s="3"/>
      <c r="C191" s="3"/>
      <c r="D191" s="4"/>
      <c r="E191" s="5" t="str">
        <f aca="true">IF(OR(D191="",C191="Closed-won",C191="Closed-lost"),"",IF(D191&lt;TODAY(),"OVERDUE",IF(D191=TODAY(),"TODAY","")))</f>
        <v/>
      </c>
      <c r="F191" s="3"/>
      <c r="G191" s="4"/>
      <c r="H191" s="6"/>
      <c r="I191" s="3"/>
      <c r="J191" s="3"/>
      <c r="K191" s="3"/>
      <c r="L191" s="6"/>
      <c r="M191" s="4"/>
      <c r="N191" s="7" t="str">
        <f aca="true">IF(G191="","",TODAY()-G191)</f>
        <v/>
      </c>
      <c r="O191" s="7" t="str">
        <f aca="true">IF(OR(D191="",C191="Closed-won",C191="Closed-lost"),"",MAX(0,TODAY()-D191))</f>
        <v/>
      </c>
    </row>
    <row r="192" customFormat="false" ht="15" hidden="false" customHeight="false" outlineLevel="0" collapsed="false">
      <c r="A192" s="3"/>
      <c r="B192" s="3"/>
      <c r="C192" s="3"/>
      <c r="D192" s="4"/>
      <c r="E192" s="5" t="str">
        <f aca="true">IF(OR(D192="",C192="Closed-won",C192="Closed-lost"),"",IF(D192&lt;TODAY(),"OVERDUE",IF(D192=TODAY(),"TODAY","")))</f>
        <v/>
      </c>
      <c r="F192" s="3"/>
      <c r="G192" s="4"/>
      <c r="H192" s="6"/>
      <c r="I192" s="3"/>
      <c r="J192" s="3"/>
      <c r="K192" s="3"/>
      <c r="L192" s="6"/>
      <c r="M192" s="4"/>
      <c r="N192" s="7" t="str">
        <f aca="true">IF(G192="","",TODAY()-G192)</f>
        <v/>
      </c>
      <c r="O192" s="7" t="str">
        <f aca="true">IF(OR(D192="",C192="Closed-won",C192="Closed-lost"),"",MAX(0,TODAY()-D192))</f>
        <v/>
      </c>
    </row>
    <row r="193" customFormat="false" ht="15" hidden="false" customHeight="false" outlineLevel="0" collapsed="false">
      <c r="A193" s="3"/>
      <c r="B193" s="3"/>
      <c r="C193" s="3"/>
      <c r="D193" s="4"/>
      <c r="E193" s="5" t="str">
        <f aca="true">IF(OR(D193="",C193="Closed-won",C193="Closed-lost"),"",IF(D193&lt;TODAY(),"OVERDUE",IF(D193=TODAY(),"TODAY","")))</f>
        <v/>
      </c>
      <c r="F193" s="3"/>
      <c r="G193" s="4"/>
      <c r="H193" s="6"/>
      <c r="I193" s="3"/>
      <c r="J193" s="3"/>
      <c r="K193" s="3"/>
      <c r="L193" s="6"/>
      <c r="M193" s="4"/>
      <c r="N193" s="7" t="str">
        <f aca="true">IF(G193="","",TODAY()-G193)</f>
        <v/>
      </c>
      <c r="O193" s="7" t="str">
        <f aca="true">IF(OR(D193="",C193="Closed-won",C193="Closed-lost"),"",MAX(0,TODAY()-D193))</f>
        <v/>
      </c>
    </row>
    <row r="194" customFormat="false" ht="15" hidden="false" customHeight="false" outlineLevel="0" collapsed="false">
      <c r="A194" s="3"/>
      <c r="B194" s="3"/>
      <c r="C194" s="3"/>
      <c r="D194" s="4"/>
      <c r="E194" s="5" t="str">
        <f aca="true">IF(OR(D194="",C194="Closed-won",C194="Closed-lost"),"",IF(D194&lt;TODAY(),"OVERDUE",IF(D194=TODAY(),"TODAY","")))</f>
        <v/>
      </c>
      <c r="F194" s="3"/>
      <c r="G194" s="4"/>
      <c r="H194" s="6"/>
      <c r="I194" s="3"/>
      <c r="J194" s="3"/>
      <c r="K194" s="3"/>
      <c r="L194" s="6"/>
      <c r="M194" s="4"/>
      <c r="N194" s="7" t="str">
        <f aca="true">IF(G194="","",TODAY()-G194)</f>
        <v/>
      </c>
      <c r="O194" s="7" t="str">
        <f aca="true">IF(OR(D194="",C194="Closed-won",C194="Closed-lost"),"",MAX(0,TODAY()-D194))</f>
        <v/>
      </c>
    </row>
    <row r="195" customFormat="false" ht="15" hidden="false" customHeight="false" outlineLevel="0" collapsed="false">
      <c r="A195" s="3"/>
      <c r="B195" s="3"/>
      <c r="C195" s="3"/>
      <c r="D195" s="4"/>
      <c r="E195" s="5" t="str">
        <f aca="true">IF(OR(D195="",C195="Closed-won",C195="Closed-lost"),"",IF(D195&lt;TODAY(),"OVERDUE",IF(D195=TODAY(),"TODAY","")))</f>
        <v/>
      </c>
      <c r="F195" s="3"/>
      <c r="G195" s="4"/>
      <c r="H195" s="6"/>
      <c r="I195" s="3"/>
      <c r="J195" s="3"/>
      <c r="K195" s="3"/>
      <c r="L195" s="6"/>
      <c r="M195" s="4"/>
      <c r="N195" s="7" t="str">
        <f aca="true">IF(G195="","",TODAY()-G195)</f>
        <v/>
      </c>
      <c r="O195" s="7" t="str">
        <f aca="true">IF(OR(D195="",C195="Closed-won",C195="Closed-lost"),"",MAX(0,TODAY()-D195))</f>
        <v/>
      </c>
    </row>
    <row r="196" customFormat="false" ht="15" hidden="false" customHeight="false" outlineLevel="0" collapsed="false">
      <c r="A196" s="3"/>
      <c r="B196" s="3"/>
      <c r="C196" s="3"/>
      <c r="D196" s="4"/>
      <c r="E196" s="5" t="str">
        <f aca="true">IF(OR(D196="",C196="Closed-won",C196="Closed-lost"),"",IF(D196&lt;TODAY(),"OVERDUE",IF(D196=TODAY(),"TODAY","")))</f>
        <v/>
      </c>
      <c r="F196" s="3"/>
      <c r="G196" s="4"/>
      <c r="H196" s="6"/>
      <c r="I196" s="3"/>
      <c r="J196" s="3"/>
      <c r="K196" s="3"/>
      <c r="L196" s="6"/>
      <c r="M196" s="4"/>
      <c r="N196" s="7" t="str">
        <f aca="true">IF(G196="","",TODAY()-G196)</f>
        <v/>
      </c>
      <c r="O196" s="7" t="str">
        <f aca="true">IF(OR(D196="",C196="Closed-won",C196="Closed-lost"),"",MAX(0,TODAY()-D196))</f>
        <v/>
      </c>
    </row>
    <row r="197" customFormat="false" ht="15" hidden="false" customHeight="false" outlineLevel="0" collapsed="false">
      <c r="A197" s="3"/>
      <c r="B197" s="3"/>
      <c r="C197" s="3"/>
      <c r="D197" s="4"/>
      <c r="E197" s="5" t="str">
        <f aca="true">IF(OR(D197="",C197="Closed-won",C197="Closed-lost"),"",IF(D197&lt;TODAY(),"OVERDUE",IF(D197=TODAY(),"TODAY","")))</f>
        <v/>
      </c>
      <c r="F197" s="3"/>
      <c r="G197" s="4"/>
      <c r="H197" s="6"/>
      <c r="I197" s="3"/>
      <c r="J197" s="3"/>
      <c r="K197" s="3"/>
      <c r="L197" s="6"/>
      <c r="M197" s="4"/>
      <c r="N197" s="7" t="str">
        <f aca="true">IF(G197="","",TODAY()-G197)</f>
        <v/>
      </c>
      <c r="O197" s="7" t="str">
        <f aca="true">IF(OR(D197="",C197="Closed-won",C197="Closed-lost"),"",MAX(0,TODAY()-D197))</f>
        <v/>
      </c>
    </row>
    <row r="198" customFormat="false" ht="15" hidden="false" customHeight="false" outlineLevel="0" collapsed="false">
      <c r="A198" s="3"/>
      <c r="B198" s="3"/>
      <c r="C198" s="3"/>
      <c r="D198" s="4"/>
      <c r="E198" s="5" t="str">
        <f aca="true">IF(OR(D198="",C198="Closed-won",C198="Closed-lost"),"",IF(D198&lt;TODAY(),"OVERDUE",IF(D198=TODAY(),"TODAY","")))</f>
        <v/>
      </c>
      <c r="F198" s="3"/>
      <c r="G198" s="4"/>
      <c r="H198" s="6"/>
      <c r="I198" s="3"/>
      <c r="J198" s="3"/>
      <c r="K198" s="3"/>
      <c r="L198" s="6"/>
      <c r="M198" s="4"/>
      <c r="N198" s="7" t="str">
        <f aca="true">IF(G198="","",TODAY()-G198)</f>
        <v/>
      </c>
      <c r="O198" s="7" t="str">
        <f aca="true">IF(OR(D198="",C198="Closed-won",C198="Closed-lost"),"",MAX(0,TODAY()-D198))</f>
        <v/>
      </c>
    </row>
    <row r="199" customFormat="false" ht="15" hidden="false" customHeight="false" outlineLevel="0" collapsed="false">
      <c r="A199" s="3"/>
      <c r="B199" s="3"/>
      <c r="C199" s="3"/>
      <c r="D199" s="4"/>
      <c r="E199" s="5" t="str">
        <f aca="true">IF(OR(D199="",C199="Closed-won",C199="Closed-lost"),"",IF(D199&lt;TODAY(),"OVERDUE",IF(D199=TODAY(),"TODAY","")))</f>
        <v/>
      </c>
      <c r="F199" s="3"/>
      <c r="G199" s="4"/>
      <c r="H199" s="6"/>
      <c r="I199" s="3"/>
      <c r="J199" s="3"/>
      <c r="K199" s="3"/>
      <c r="L199" s="6"/>
      <c r="M199" s="4"/>
      <c r="N199" s="7" t="str">
        <f aca="true">IF(G199="","",TODAY()-G199)</f>
        <v/>
      </c>
      <c r="O199" s="7" t="str">
        <f aca="true">IF(OR(D199="",C199="Closed-won",C199="Closed-lost"),"",MAX(0,TODAY()-D199))</f>
        <v/>
      </c>
    </row>
    <row r="200" customFormat="false" ht="15" hidden="false" customHeight="false" outlineLevel="0" collapsed="false">
      <c r="A200" s="3"/>
      <c r="B200" s="3"/>
      <c r="C200" s="3"/>
      <c r="D200" s="4"/>
      <c r="E200" s="5" t="str">
        <f aca="true">IF(OR(D200="",C200="Closed-won",C200="Closed-lost"),"",IF(D200&lt;TODAY(),"OVERDUE",IF(D200=TODAY(),"TODAY","")))</f>
        <v/>
      </c>
      <c r="F200" s="3"/>
      <c r="G200" s="4"/>
      <c r="H200" s="6"/>
      <c r="I200" s="3"/>
      <c r="J200" s="3"/>
      <c r="K200" s="3"/>
      <c r="L200" s="6"/>
      <c r="M200" s="4"/>
      <c r="N200" s="7" t="str">
        <f aca="true">IF(G200="","",TODAY()-G200)</f>
        <v/>
      </c>
      <c r="O200" s="7" t="str">
        <f aca="true">IF(OR(D200="",C200="Closed-won",C200="Closed-lost"),"",MAX(0,TODAY()-D200))</f>
        <v/>
      </c>
    </row>
    <row r="201" customFormat="false" ht="15" hidden="false" customHeight="false" outlineLevel="0" collapsed="false">
      <c r="A201" s="3"/>
      <c r="B201" s="3"/>
      <c r="C201" s="3"/>
      <c r="D201" s="4"/>
      <c r="E201" s="5" t="str">
        <f aca="true">IF(OR(D201="",C201="Closed-won",C201="Closed-lost"),"",IF(D201&lt;TODAY(),"OVERDUE",IF(D201=TODAY(),"TODAY","")))</f>
        <v/>
      </c>
      <c r="F201" s="3"/>
      <c r="G201" s="4"/>
      <c r="H201" s="6"/>
      <c r="I201" s="3"/>
      <c r="J201" s="3"/>
      <c r="K201" s="3"/>
      <c r="L201" s="6"/>
      <c r="M201" s="4"/>
      <c r="N201" s="7" t="str">
        <f aca="true">IF(G201="","",TODAY()-G201)</f>
        <v/>
      </c>
      <c r="O201" s="7" t="str">
        <f aca="true">IF(OR(D201="",C201="Closed-won",C201="Closed-lost"),"",MAX(0,TODAY()-D201))</f>
        <v/>
      </c>
    </row>
    <row r="202" customFormat="false" ht="15" hidden="false" customHeight="false" outlineLevel="0" collapsed="false">
      <c r="A202" s="3"/>
      <c r="B202" s="3"/>
      <c r="C202" s="3"/>
      <c r="D202" s="4"/>
      <c r="E202" s="5" t="str">
        <f aca="true">IF(OR(D202="",C202="Closed-won",C202="Closed-lost"),"",IF(D202&lt;TODAY(),"OVERDUE",IF(D202=TODAY(),"TODAY","")))</f>
        <v/>
      </c>
      <c r="F202" s="3"/>
      <c r="G202" s="4"/>
      <c r="H202" s="6"/>
      <c r="I202" s="3"/>
      <c r="J202" s="3"/>
      <c r="K202" s="3"/>
      <c r="L202" s="6"/>
      <c r="M202" s="4"/>
      <c r="N202" s="7" t="str">
        <f aca="true">IF(G202="","",TODAY()-G202)</f>
        <v/>
      </c>
      <c r="O202" s="7" t="str">
        <f aca="true">IF(OR(D202="",C202="Closed-won",C202="Closed-lost"),"",MAX(0,TODAY()-D202))</f>
        <v/>
      </c>
    </row>
    <row r="203" customFormat="false" ht="15" hidden="false" customHeight="false" outlineLevel="0" collapsed="false">
      <c r="A203" s="3"/>
      <c r="B203" s="3"/>
      <c r="C203" s="3"/>
      <c r="D203" s="4"/>
      <c r="E203" s="5" t="str">
        <f aca="true">IF(OR(D203="",C203="Closed-won",C203="Closed-lost"),"",IF(D203&lt;TODAY(),"OVERDUE",IF(D203=TODAY(),"TODAY","")))</f>
        <v/>
      </c>
      <c r="F203" s="3"/>
      <c r="G203" s="4"/>
      <c r="H203" s="6"/>
      <c r="I203" s="3"/>
      <c r="J203" s="3"/>
      <c r="K203" s="3"/>
      <c r="L203" s="6"/>
      <c r="M203" s="4"/>
      <c r="N203" s="7" t="str">
        <f aca="true">IF(G203="","",TODAY()-G203)</f>
        <v/>
      </c>
      <c r="O203" s="7" t="str">
        <f aca="true">IF(OR(D203="",C203="Closed-won",C203="Closed-lost"),"",MAX(0,TODAY()-D203))</f>
        <v/>
      </c>
    </row>
    <row r="204" customFormat="false" ht="15" hidden="false" customHeight="false" outlineLevel="0" collapsed="false">
      <c r="A204" s="3"/>
      <c r="B204" s="3"/>
      <c r="C204" s="3"/>
      <c r="D204" s="4"/>
      <c r="E204" s="5" t="str">
        <f aca="true">IF(OR(D204="",C204="Closed-won",C204="Closed-lost"),"",IF(D204&lt;TODAY(),"OVERDUE",IF(D204=TODAY(),"TODAY","")))</f>
        <v/>
      </c>
      <c r="F204" s="3"/>
      <c r="G204" s="4"/>
      <c r="H204" s="6"/>
      <c r="I204" s="3"/>
      <c r="J204" s="3"/>
      <c r="K204" s="3"/>
      <c r="L204" s="6"/>
      <c r="M204" s="4"/>
      <c r="N204" s="7" t="str">
        <f aca="true">IF(G204="","",TODAY()-G204)</f>
        <v/>
      </c>
      <c r="O204" s="7" t="str">
        <f aca="true">IF(OR(D204="",C204="Closed-won",C204="Closed-lost"),"",MAX(0,TODAY()-D204))</f>
        <v/>
      </c>
    </row>
    <row r="205" customFormat="false" ht="15" hidden="false" customHeight="false" outlineLevel="0" collapsed="false">
      <c r="A205" s="3"/>
      <c r="B205" s="3"/>
      <c r="C205" s="3"/>
      <c r="D205" s="4"/>
      <c r="E205" s="5" t="str">
        <f aca="true">IF(OR(D205="",C205="Closed-won",C205="Closed-lost"),"",IF(D205&lt;TODAY(),"OVERDUE",IF(D205=TODAY(),"TODAY","")))</f>
        <v/>
      </c>
      <c r="F205" s="3"/>
      <c r="G205" s="4"/>
      <c r="H205" s="6"/>
      <c r="I205" s="3"/>
      <c r="J205" s="3"/>
      <c r="K205" s="3"/>
      <c r="L205" s="6"/>
      <c r="M205" s="4"/>
      <c r="N205" s="7" t="str">
        <f aca="true">IF(G205="","",TODAY()-G205)</f>
        <v/>
      </c>
      <c r="O205" s="7" t="str">
        <f aca="true">IF(OR(D205="",C205="Closed-won",C205="Closed-lost"),"",MAX(0,TODAY()-D205))</f>
        <v/>
      </c>
    </row>
    <row r="206" customFormat="false" ht="15" hidden="false" customHeight="false" outlineLevel="0" collapsed="false">
      <c r="A206" s="3"/>
      <c r="B206" s="3"/>
      <c r="C206" s="3"/>
      <c r="D206" s="4"/>
      <c r="E206" s="5" t="str">
        <f aca="true">IF(OR(D206="",C206="Closed-won",C206="Closed-lost"),"",IF(D206&lt;TODAY(),"OVERDUE",IF(D206=TODAY(),"TODAY","")))</f>
        <v/>
      </c>
      <c r="F206" s="3"/>
      <c r="G206" s="4"/>
      <c r="H206" s="6"/>
      <c r="I206" s="3"/>
      <c r="J206" s="3"/>
      <c r="K206" s="3"/>
      <c r="L206" s="6"/>
      <c r="M206" s="4"/>
      <c r="N206" s="7" t="str">
        <f aca="true">IF(G206="","",TODAY()-G206)</f>
        <v/>
      </c>
      <c r="O206" s="7" t="str">
        <f aca="true">IF(OR(D206="",C206="Closed-won",C206="Closed-lost"),"",MAX(0,TODAY()-D206))</f>
        <v/>
      </c>
    </row>
    <row r="207" customFormat="false" ht="15" hidden="false" customHeight="false" outlineLevel="0" collapsed="false">
      <c r="A207" s="3"/>
      <c r="B207" s="3"/>
      <c r="C207" s="3"/>
      <c r="D207" s="4"/>
      <c r="E207" s="5" t="str">
        <f aca="true">IF(OR(D207="",C207="Closed-won",C207="Closed-lost"),"",IF(D207&lt;TODAY(),"OVERDUE",IF(D207=TODAY(),"TODAY","")))</f>
        <v/>
      </c>
      <c r="F207" s="3"/>
      <c r="G207" s="4"/>
      <c r="H207" s="6"/>
      <c r="I207" s="3"/>
      <c r="J207" s="3"/>
      <c r="K207" s="3"/>
      <c r="L207" s="6"/>
      <c r="M207" s="4"/>
      <c r="N207" s="7" t="str">
        <f aca="true">IF(G207="","",TODAY()-G207)</f>
        <v/>
      </c>
      <c r="O207" s="7" t="str">
        <f aca="true">IF(OR(D207="",C207="Closed-won",C207="Closed-lost"),"",MAX(0,TODAY()-D207))</f>
        <v/>
      </c>
    </row>
    <row r="208" customFormat="false" ht="15" hidden="false" customHeight="false" outlineLevel="0" collapsed="false">
      <c r="A208" s="3"/>
      <c r="B208" s="3"/>
      <c r="C208" s="3"/>
      <c r="D208" s="4"/>
      <c r="E208" s="5" t="str">
        <f aca="true">IF(OR(D208="",C208="Closed-won",C208="Closed-lost"),"",IF(D208&lt;TODAY(),"OVERDUE",IF(D208=TODAY(),"TODAY","")))</f>
        <v/>
      </c>
      <c r="F208" s="3"/>
      <c r="G208" s="4"/>
      <c r="H208" s="6"/>
      <c r="I208" s="3"/>
      <c r="J208" s="3"/>
      <c r="K208" s="3"/>
      <c r="L208" s="6"/>
      <c r="M208" s="4"/>
      <c r="N208" s="7" t="str">
        <f aca="true">IF(G208="","",TODAY()-G208)</f>
        <v/>
      </c>
      <c r="O208" s="7" t="str">
        <f aca="true">IF(OR(D208="",C208="Closed-won",C208="Closed-lost"),"",MAX(0,TODAY()-D208))</f>
        <v/>
      </c>
    </row>
    <row r="209" customFormat="false" ht="15" hidden="false" customHeight="false" outlineLevel="0" collapsed="false">
      <c r="A209" s="3"/>
      <c r="B209" s="3"/>
      <c r="C209" s="3"/>
      <c r="D209" s="4"/>
      <c r="E209" s="5" t="str">
        <f aca="true">IF(OR(D209="",C209="Closed-won",C209="Closed-lost"),"",IF(D209&lt;TODAY(),"OVERDUE",IF(D209=TODAY(),"TODAY","")))</f>
        <v/>
      </c>
      <c r="F209" s="3"/>
      <c r="G209" s="4"/>
      <c r="H209" s="6"/>
      <c r="I209" s="3"/>
      <c r="J209" s="3"/>
      <c r="K209" s="3"/>
      <c r="L209" s="6"/>
      <c r="M209" s="4"/>
      <c r="N209" s="7" t="str">
        <f aca="true">IF(G209="","",TODAY()-G209)</f>
        <v/>
      </c>
      <c r="O209" s="7" t="str">
        <f aca="true">IF(OR(D209="",C209="Closed-won",C209="Closed-lost"),"",MAX(0,TODAY()-D209))</f>
        <v/>
      </c>
    </row>
    <row r="210" customFormat="false" ht="15" hidden="false" customHeight="false" outlineLevel="0" collapsed="false">
      <c r="A210" s="3"/>
      <c r="B210" s="3"/>
      <c r="C210" s="3"/>
      <c r="D210" s="4"/>
      <c r="E210" s="5" t="str">
        <f aca="true">IF(OR(D210="",C210="Closed-won",C210="Closed-lost"),"",IF(D210&lt;TODAY(),"OVERDUE",IF(D210=TODAY(),"TODAY","")))</f>
        <v/>
      </c>
      <c r="F210" s="3"/>
      <c r="G210" s="4"/>
      <c r="H210" s="6"/>
      <c r="I210" s="3"/>
      <c r="J210" s="3"/>
      <c r="K210" s="3"/>
      <c r="L210" s="6"/>
      <c r="M210" s="4"/>
      <c r="N210" s="7" t="str">
        <f aca="true">IF(G210="","",TODAY()-G210)</f>
        <v/>
      </c>
      <c r="O210" s="7" t="str">
        <f aca="true">IF(OR(D210="",C210="Closed-won",C210="Closed-lost"),"",MAX(0,TODAY()-D210))</f>
        <v/>
      </c>
    </row>
    <row r="211" customFormat="false" ht="15" hidden="false" customHeight="false" outlineLevel="0" collapsed="false">
      <c r="A211" s="3"/>
      <c r="B211" s="3"/>
      <c r="C211" s="3"/>
      <c r="D211" s="4"/>
      <c r="E211" s="5" t="str">
        <f aca="true">IF(OR(D211="",C211="Closed-won",C211="Closed-lost"),"",IF(D211&lt;TODAY(),"OVERDUE",IF(D211=TODAY(),"TODAY","")))</f>
        <v/>
      </c>
      <c r="F211" s="3"/>
      <c r="G211" s="4"/>
      <c r="H211" s="6"/>
      <c r="I211" s="3"/>
      <c r="J211" s="3"/>
      <c r="K211" s="3"/>
      <c r="L211" s="6"/>
      <c r="M211" s="4"/>
      <c r="N211" s="7" t="str">
        <f aca="true">IF(G211="","",TODAY()-G211)</f>
        <v/>
      </c>
      <c r="O211" s="7" t="str">
        <f aca="true">IF(OR(D211="",C211="Closed-won",C211="Closed-lost"),"",MAX(0,TODAY()-D211))</f>
        <v/>
      </c>
    </row>
    <row r="212" customFormat="false" ht="15" hidden="false" customHeight="false" outlineLevel="0" collapsed="false">
      <c r="A212" s="3"/>
      <c r="B212" s="3"/>
      <c r="C212" s="3"/>
      <c r="D212" s="4"/>
      <c r="E212" s="5" t="str">
        <f aca="true">IF(OR(D212="",C212="Closed-won",C212="Closed-lost"),"",IF(D212&lt;TODAY(),"OVERDUE",IF(D212=TODAY(),"TODAY","")))</f>
        <v/>
      </c>
      <c r="F212" s="3"/>
      <c r="G212" s="4"/>
      <c r="H212" s="6"/>
      <c r="I212" s="3"/>
      <c r="J212" s="3"/>
      <c r="K212" s="3"/>
      <c r="L212" s="6"/>
      <c r="M212" s="4"/>
      <c r="N212" s="7" t="str">
        <f aca="true">IF(G212="","",TODAY()-G212)</f>
        <v/>
      </c>
      <c r="O212" s="7" t="str">
        <f aca="true">IF(OR(D212="",C212="Closed-won",C212="Closed-lost"),"",MAX(0,TODAY()-D212))</f>
        <v/>
      </c>
    </row>
    <row r="213" customFormat="false" ht="15" hidden="false" customHeight="false" outlineLevel="0" collapsed="false">
      <c r="A213" s="3"/>
      <c r="B213" s="3"/>
      <c r="C213" s="3"/>
      <c r="D213" s="4"/>
      <c r="E213" s="5" t="str">
        <f aca="true">IF(OR(D213="",C213="Closed-won",C213="Closed-lost"),"",IF(D213&lt;TODAY(),"OVERDUE",IF(D213=TODAY(),"TODAY","")))</f>
        <v/>
      </c>
      <c r="F213" s="3"/>
      <c r="G213" s="4"/>
      <c r="H213" s="6"/>
      <c r="I213" s="3"/>
      <c r="J213" s="3"/>
      <c r="K213" s="3"/>
      <c r="L213" s="6"/>
      <c r="M213" s="4"/>
      <c r="N213" s="7" t="str">
        <f aca="true">IF(G213="","",TODAY()-G213)</f>
        <v/>
      </c>
      <c r="O213" s="7" t="str">
        <f aca="true">IF(OR(D213="",C213="Closed-won",C213="Closed-lost"),"",MAX(0,TODAY()-D213))</f>
        <v/>
      </c>
    </row>
    <row r="214" customFormat="false" ht="15" hidden="false" customHeight="false" outlineLevel="0" collapsed="false">
      <c r="A214" s="3"/>
      <c r="B214" s="3"/>
      <c r="C214" s="3"/>
      <c r="D214" s="4"/>
      <c r="E214" s="5" t="str">
        <f aca="true">IF(OR(D214="",C214="Closed-won",C214="Closed-lost"),"",IF(D214&lt;TODAY(),"OVERDUE",IF(D214=TODAY(),"TODAY","")))</f>
        <v/>
      </c>
      <c r="F214" s="3"/>
      <c r="G214" s="4"/>
      <c r="H214" s="6"/>
      <c r="I214" s="3"/>
      <c r="J214" s="3"/>
      <c r="K214" s="3"/>
      <c r="L214" s="6"/>
      <c r="M214" s="4"/>
      <c r="N214" s="7" t="str">
        <f aca="true">IF(G214="","",TODAY()-G214)</f>
        <v/>
      </c>
      <c r="O214" s="7" t="str">
        <f aca="true">IF(OR(D214="",C214="Closed-won",C214="Closed-lost"),"",MAX(0,TODAY()-D214))</f>
        <v/>
      </c>
    </row>
    <row r="215" customFormat="false" ht="15" hidden="false" customHeight="false" outlineLevel="0" collapsed="false">
      <c r="A215" s="3"/>
      <c r="B215" s="3"/>
      <c r="C215" s="3"/>
      <c r="D215" s="4"/>
      <c r="E215" s="5" t="str">
        <f aca="true">IF(OR(D215="",C215="Closed-won",C215="Closed-lost"),"",IF(D215&lt;TODAY(),"OVERDUE",IF(D215=TODAY(),"TODAY","")))</f>
        <v/>
      </c>
      <c r="F215" s="3"/>
      <c r="G215" s="4"/>
      <c r="H215" s="6"/>
      <c r="I215" s="3"/>
      <c r="J215" s="3"/>
      <c r="K215" s="3"/>
      <c r="L215" s="6"/>
      <c r="M215" s="4"/>
      <c r="N215" s="7" t="str">
        <f aca="true">IF(G215="","",TODAY()-G215)</f>
        <v/>
      </c>
      <c r="O215" s="7" t="str">
        <f aca="true">IF(OR(D215="",C215="Closed-won",C215="Closed-lost"),"",MAX(0,TODAY()-D215))</f>
        <v/>
      </c>
    </row>
    <row r="216" customFormat="false" ht="15" hidden="false" customHeight="false" outlineLevel="0" collapsed="false">
      <c r="A216" s="3"/>
      <c r="B216" s="3"/>
      <c r="C216" s="3"/>
      <c r="D216" s="4"/>
      <c r="E216" s="5" t="str">
        <f aca="true">IF(OR(D216="",C216="Closed-won",C216="Closed-lost"),"",IF(D216&lt;TODAY(),"OVERDUE",IF(D216=TODAY(),"TODAY","")))</f>
        <v/>
      </c>
      <c r="F216" s="3"/>
      <c r="G216" s="4"/>
      <c r="H216" s="6"/>
      <c r="I216" s="3"/>
      <c r="J216" s="3"/>
      <c r="K216" s="3"/>
      <c r="L216" s="6"/>
      <c r="M216" s="4"/>
      <c r="N216" s="7" t="str">
        <f aca="true">IF(G216="","",TODAY()-G216)</f>
        <v/>
      </c>
      <c r="O216" s="7" t="str">
        <f aca="true">IF(OR(D216="",C216="Closed-won",C216="Closed-lost"),"",MAX(0,TODAY()-D216))</f>
        <v/>
      </c>
    </row>
    <row r="217" customFormat="false" ht="15" hidden="false" customHeight="false" outlineLevel="0" collapsed="false">
      <c r="A217" s="3"/>
      <c r="B217" s="3"/>
      <c r="C217" s="3"/>
      <c r="D217" s="4"/>
      <c r="E217" s="5" t="str">
        <f aca="true">IF(OR(D217="",C217="Closed-won",C217="Closed-lost"),"",IF(D217&lt;TODAY(),"OVERDUE",IF(D217=TODAY(),"TODAY","")))</f>
        <v/>
      </c>
      <c r="F217" s="3"/>
      <c r="G217" s="4"/>
      <c r="H217" s="6"/>
      <c r="I217" s="3"/>
      <c r="J217" s="3"/>
      <c r="K217" s="3"/>
      <c r="L217" s="6"/>
      <c r="M217" s="4"/>
      <c r="N217" s="7" t="str">
        <f aca="true">IF(G217="","",TODAY()-G217)</f>
        <v/>
      </c>
      <c r="O217" s="7" t="str">
        <f aca="true">IF(OR(D217="",C217="Closed-won",C217="Closed-lost"),"",MAX(0,TODAY()-D217))</f>
        <v/>
      </c>
    </row>
    <row r="218" customFormat="false" ht="15" hidden="false" customHeight="false" outlineLevel="0" collapsed="false">
      <c r="A218" s="3"/>
      <c r="B218" s="3"/>
      <c r="C218" s="3"/>
      <c r="D218" s="4"/>
      <c r="E218" s="5" t="str">
        <f aca="true">IF(OR(D218="",C218="Closed-won",C218="Closed-lost"),"",IF(D218&lt;TODAY(),"OVERDUE",IF(D218=TODAY(),"TODAY","")))</f>
        <v/>
      </c>
      <c r="F218" s="3"/>
      <c r="G218" s="4"/>
      <c r="H218" s="6"/>
      <c r="I218" s="3"/>
      <c r="J218" s="3"/>
      <c r="K218" s="3"/>
      <c r="L218" s="6"/>
      <c r="M218" s="4"/>
      <c r="N218" s="7" t="str">
        <f aca="true">IF(G218="","",TODAY()-G218)</f>
        <v/>
      </c>
      <c r="O218" s="7" t="str">
        <f aca="true">IF(OR(D218="",C218="Closed-won",C218="Closed-lost"),"",MAX(0,TODAY()-D218))</f>
        <v/>
      </c>
    </row>
    <row r="219" customFormat="false" ht="15" hidden="false" customHeight="false" outlineLevel="0" collapsed="false">
      <c r="A219" s="3"/>
      <c r="B219" s="3"/>
      <c r="C219" s="3"/>
      <c r="D219" s="4"/>
      <c r="E219" s="5" t="str">
        <f aca="true">IF(OR(D219="",C219="Closed-won",C219="Closed-lost"),"",IF(D219&lt;TODAY(),"OVERDUE",IF(D219=TODAY(),"TODAY","")))</f>
        <v/>
      </c>
      <c r="F219" s="3"/>
      <c r="G219" s="4"/>
      <c r="H219" s="6"/>
      <c r="I219" s="3"/>
      <c r="J219" s="3"/>
      <c r="K219" s="3"/>
      <c r="L219" s="6"/>
      <c r="M219" s="4"/>
      <c r="N219" s="7" t="str">
        <f aca="true">IF(G219="","",TODAY()-G219)</f>
        <v/>
      </c>
      <c r="O219" s="7" t="str">
        <f aca="true">IF(OR(D219="",C219="Closed-won",C219="Closed-lost"),"",MAX(0,TODAY()-D219))</f>
        <v/>
      </c>
    </row>
    <row r="220" customFormat="false" ht="15" hidden="false" customHeight="false" outlineLevel="0" collapsed="false">
      <c r="A220" s="3"/>
      <c r="B220" s="3"/>
      <c r="C220" s="3"/>
      <c r="D220" s="4"/>
      <c r="E220" s="5" t="str">
        <f aca="true">IF(OR(D220="",C220="Closed-won",C220="Closed-lost"),"",IF(D220&lt;TODAY(),"OVERDUE",IF(D220=TODAY(),"TODAY","")))</f>
        <v/>
      </c>
      <c r="F220" s="3"/>
      <c r="G220" s="4"/>
      <c r="H220" s="6"/>
      <c r="I220" s="3"/>
      <c r="J220" s="3"/>
      <c r="K220" s="3"/>
      <c r="L220" s="6"/>
      <c r="M220" s="4"/>
      <c r="N220" s="7" t="str">
        <f aca="true">IF(G220="","",TODAY()-G220)</f>
        <v/>
      </c>
      <c r="O220" s="7" t="str">
        <f aca="true">IF(OR(D220="",C220="Closed-won",C220="Closed-lost"),"",MAX(0,TODAY()-D220))</f>
        <v/>
      </c>
    </row>
    <row r="221" customFormat="false" ht="15" hidden="false" customHeight="false" outlineLevel="0" collapsed="false">
      <c r="A221" s="3"/>
      <c r="B221" s="3"/>
      <c r="C221" s="3"/>
      <c r="D221" s="4"/>
      <c r="E221" s="5" t="str">
        <f aca="true">IF(OR(D221="",C221="Closed-won",C221="Closed-lost"),"",IF(D221&lt;TODAY(),"OVERDUE",IF(D221=TODAY(),"TODAY","")))</f>
        <v/>
      </c>
      <c r="F221" s="3"/>
      <c r="G221" s="4"/>
      <c r="H221" s="6"/>
      <c r="I221" s="3"/>
      <c r="J221" s="3"/>
      <c r="K221" s="3"/>
      <c r="L221" s="6"/>
      <c r="M221" s="4"/>
      <c r="N221" s="7" t="str">
        <f aca="true">IF(G221="","",TODAY()-G221)</f>
        <v/>
      </c>
      <c r="O221" s="7" t="str">
        <f aca="true">IF(OR(D221="",C221="Closed-won",C221="Closed-lost"),"",MAX(0,TODAY()-D221))</f>
        <v/>
      </c>
    </row>
    <row r="222" customFormat="false" ht="15" hidden="false" customHeight="false" outlineLevel="0" collapsed="false">
      <c r="A222" s="3"/>
      <c r="B222" s="3"/>
      <c r="C222" s="3"/>
      <c r="D222" s="4"/>
      <c r="E222" s="5" t="str">
        <f aca="true">IF(OR(D222="",C222="Closed-won",C222="Closed-lost"),"",IF(D222&lt;TODAY(),"OVERDUE",IF(D222=TODAY(),"TODAY","")))</f>
        <v/>
      </c>
      <c r="F222" s="3"/>
      <c r="G222" s="4"/>
      <c r="H222" s="6"/>
      <c r="I222" s="3"/>
      <c r="J222" s="3"/>
      <c r="K222" s="3"/>
      <c r="L222" s="6"/>
      <c r="M222" s="4"/>
      <c r="N222" s="7" t="str">
        <f aca="true">IF(G222="","",TODAY()-G222)</f>
        <v/>
      </c>
      <c r="O222" s="7" t="str">
        <f aca="true">IF(OR(D222="",C222="Closed-won",C222="Closed-lost"),"",MAX(0,TODAY()-D222))</f>
        <v/>
      </c>
    </row>
    <row r="223" customFormat="false" ht="15" hidden="false" customHeight="false" outlineLevel="0" collapsed="false">
      <c r="A223" s="3"/>
      <c r="B223" s="3"/>
      <c r="C223" s="3"/>
      <c r="D223" s="4"/>
      <c r="E223" s="5" t="str">
        <f aca="true">IF(OR(D223="",C223="Closed-won",C223="Closed-lost"),"",IF(D223&lt;TODAY(),"OVERDUE",IF(D223=TODAY(),"TODAY","")))</f>
        <v/>
      </c>
      <c r="F223" s="3"/>
      <c r="G223" s="4"/>
      <c r="H223" s="6"/>
      <c r="I223" s="3"/>
      <c r="J223" s="3"/>
      <c r="K223" s="3"/>
      <c r="L223" s="6"/>
      <c r="M223" s="4"/>
      <c r="N223" s="7" t="str">
        <f aca="true">IF(G223="","",TODAY()-G223)</f>
        <v/>
      </c>
      <c r="O223" s="7" t="str">
        <f aca="true">IF(OR(D223="",C223="Closed-won",C223="Closed-lost"),"",MAX(0,TODAY()-D223))</f>
        <v/>
      </c>
    </row>
    <row r="224" customFormat="false" ht="15" hidden="false" customHeight="false" outlineLevel="0" collapsed="false">
      <c r="A224" s="3"/>
      <c r="B224" s="3"/>
      <c r="C224" s="3"/>
      <c r="D224" s="4"/>
      <c r="E224" s="5" t="str">
        <f aca="true">IF(OR(D224="",C224="Closed-won",C224="Closed-lost"),"",IF(D224&lt;TODAY(),"OVERDUE",IF(D224=TODAY(),"TODAY","")))</f>
        <v/>
      </c>
      <c r="F224" s="3"/>
      <c r="G224" s="4"/>
      <c r="H224" s="6"/>
      <c r="I224" s="3"/>
      <c r="J224" s="3"/>
      <c r="K224" s="3"/>
      <c r="L224" s="6"/>
      <c r="M224" s="4"/>
      <c r="N224" s="7" t="str">
        <f aca="true">IF(G224="","",TODAY()-G224)</f>
        <v/>
      </c>
      <c r="O224" s="7" t="str">
        <f aca="true">IF(OR(D224="",C224="Closed-won",C224="Closed-lost"),"",MAX(0,TODAY()-D224))</f>
        <v/>
      </c>
    </row>
    <row r="225" customFormat="false" ht="15" hidden="false" customHeight="false" outlineLevel="0" collapsed="false">
      <c r="A225" s="3"/>
      <c r="B225" s="3"/>
      <c r="C225" s="3"/>
      <c r="D225" s="4"/>
      <c r="E225" s="5" t="str">
        <f aca="true">IF(OR(D225="",C225="Closed-won",C225="Closed-lost"),"",IF(D225&lt;TODAY(),"OVERDUE",IF(D225=TODAY(),"TODAY","")))</f>
        <v/>
      </c>
      <c r="F225" s="3"/>
      <c r="G225" s="4"/>
      <c r="H225" s="6"/>
      <c r="I225" s="3"/>
      <c r="J225" s="3"/>
      <c r="K225" s="3"/>
      <c r="L225" s="6"/>
      <c r="M225" s="4"/>
      <c r="N225" s="7" t="str">
        <f aca="true">IF(G225="","",TODAY()-G225)</f>
        <v/>
      </c>
      <c r="O225" s="7" t="str">
        <f aca="true">IF(OR(D225="",C225="Closed-won",C225="Closed-lost"),"",MAX(0,TODAY()-D225))</f>
        <v/>
      </c>
    </row>
    <row r="226" customFormat="false" ht="15" hidden="false" customHeight="false" outlineLevel="0" collapsed="false">
      <c r="A226" s="3"/>
      <c r="B226" s="3"/>
      <c r="C226" s="3"/>
      <c r="D226" s="4"/>
      <c r="E226" s="5" t="str">
        <f aca="true">IF(OR(D226="",C226="Closed-won",C226="Closed-lost"),"",IF(D226&lt;TODAY(),"OVERDUE",IF(D226=TODAY(),"TODAY","")))</f>
        <v/>
      </c>
      <c r="F226" s="3"/>
      <c r="G226" s="4"/>
      <c r="H226" s="6"/>
      <c r="I226" s="3"/>
      <c r="J226" s="3"/>
      <c r="K226" s="3"/>
      <c r="L226" s="6"/>
      <c r="M226" s="4"/>
      <c r="N226" s="7" t="str">
        <f aca="true">IF(G226="","",TODAY()-G226)</f>
        <v/>
      </c>
      <c r="O226" s="7" t="str">
        <f aca="true">IF(OR(D226="",C226="Closed-won",C226="Closed-lost"),"",MAX(0,TODAY()-D226))</f>
        <v/>
      </c>
    </row>
    <row r="227" customFormat="false" ht="15" hidden="false" customHeight="false" outlineLevel="0" collapsed="false">
      <c r="A227" s="3"/>
      <c r="B227" s="3"/>
      <c r="C227" s="3"/>
      <c r="D227" s="4"/>
      <c r="E227" s="5" t="str">
        <f aca="true">IF(OR(D227="",C227="Closed-won",C227="Closed-lost"),"",IF(D227&lt;TODAY(),"OVERDUE",IF(D227=TODAY(),"TODAY","")))</f>
        <v/>
      </c>
      <c r="F227" s="3"/>
      <c r="G227" s="4"/>
      <c r="H227" s="6"/>
      <c r="I227" s="3"/>
      <c r="J227" s="3"/>
      <c r="K227" s="3"/>
      <c r="L227" s="6"/>
      <c r="M227" s="4"/>
      <c r="N227" s="7" t="str">
        <f aca="true">IF(G227="","",TODAY()-G227)</f>
        <v/>
      </c>
      <c r="O227" s="7" t="str">
        <f aca="true">IF(OR(D227="",C227="Closed-won",C227="Closed-lost"),"",MAX(0,TODAY()-D227))</f>
        <v/>
      </c>
    </row>
    <row r="228" customFormat="false" ht="15" hidden="false" customHeight="false" outlineLevel="0" collapsed="false">
      <c r="A228" s="3"/>
      <c r="B228" s="3"/>
      <c r="C228" s="3"/>
      <c r="D228" s="4"/>
      <c r="E228" s="5" t="str">
        <f aca="true">IF(OR(D228="",C228="Closed-won",C228="Closed-lost"),"",IF(D228&lt;TODAY(),"OVERDUE",IF(D228=TODAY(),"TODAY","")))</f>
        <v/>
      </c>
      <c r="F228" s="3"/>
      <c r="G228" s="4"/>
      <c r="H228" s="6"/>
      <c r="I228" s="3"/>
      <c r="J228" s="3"/>
      <c r="K228" s="3"/>
      <c r="L228" s="6"/>
      <c r="M228" s="4"/>
      <c r="N228" s="7" t="str">
        <f aca="true">IF(G228="","",TODAY()-G228)</f>
        <v/>
      </c>
      <c r="O228" s="7" t="str">
        <f aca="true">IF(OR(D228="",C228="Closed-won",C228="Closed-lost"),"",MAX(0,TODAY()-D228))</f>
        <v/>
      </c>
    </row>
    <row r="229" customFormat="false" ht="15" hidden="false" customHeight="false" outlineLevel="0" collapsed="false">
      <c r="A229" s="3"/>
      <c r="B229" s="3"/>
      <c r="C229" s="3"/>
      <c r="D229" s="4"/>
      <c r="E229" s="5" t="str">
        <f aca="true">IF(OR(D229="",C229="Closed-won",C229="Closed-lost"),"",IF(D229&lt;TODAY(),"OVERDUE",IF(D229=TODAY(),"TODAY","")))</f>
        <v/>
      </c>
      <c r="F229" s="3"/>
      <c r="G229" s="4"/>
      <c r="H229" s="6"/>
      <c r="I229" s="3"/>
      <c r="J229" s="3"/>
      <c r="K229" s="3"/>
      <c r="L229" s="6"/>
      <c r="M229" s="4"/>
      <c r="N229" s="7" t="str">
        <f aca="true">IF(G229="","",TODAY()-G229)</f>
        <v/>
      </c>
      <c r="O229" s="7" t="str">
        <f aca="true">IF(OR(D229="",C229="Closed-won",C229="Closed-lost"),"",MAX(0,TODAY()-D229))</f>
        <v/>
      </c>
    </row>
    <row r="230" customFormat="false" ht="15" hidden="false" customHeight="false" outlineLevel="0" collapsed="false">
      <c r="A230" s="3"/>
      <c r="B230" s="3"/>
      <c r="C230" s="3"/>
      <c r="D230" s="4"/>
      <c r="E230" s="5" t="str">
        <f aca="true">IF(OR(D230="",C230="Closed-won",C230="Closed-lost"),"",IF(D230&lt;TODAY(),"OVERDUE",IF(D230=TODAY(),"TODAY","")))</f>
        <v/>
      </c>
      <c r="F230" s="3"/>
      <c r="G230" s="4"/>
      <c r="H230" s="6"/>
      <c r="I230" s="3"/>
      <c r="J230" s="3"/>
      <c r="K230" s="3"/>
      <c r="L230" s="6"/>
      <c r="M230" s="4"/>
      <c r="N230" s="7" t="str">
        <f aca="true">IF(G230="","",TODAY()-G230)</f>
        <v/>
      </c>
      <c r="O230" s="7" t="str">
        <f aca="true">IF(OR(D230="",C230="Closed-won",C230="Closed-lost"),"",MAX(0,TODAY()-D230))</f>
        <v/>
      </c>
    </row>
    <row r="231" customFormat="false" ht="15" hidden="false" customHeight="false" outlineLevel="0" collapsed="false">
      <c r="A231" s="3"/>
      <c r="B231" s="3"/>
      <c r="C231" s="3"/>
      <c r="D231" s="4"/>
      <c r="E231" s="5" t="str">
        <f aca="true">IF(OR(D231="",C231="Closed-won",C231="Closed-lost"),"",IF(D231&lt;TODAY(),"OVERDUE",IF(D231=TODAY(),"TODAY","")))</f>
        <v/>
      </c>
      <c r="F231" s="3"/>
      <c r="G231" s="4"/>
      <c r="H231" s="6"/>
      <c r="I231" s="3"/>
      <c r="J231" s="3"/>
      <c r="K231" s="3"/>
      <c r="L231" s="6"/>
      <c r="M231" s="4"/>
      <c r="N231" s="7" t="str">
        <f aca="true">IF(G231="","",TODAY()-G231)</f>
        <v/>
      </c>
      <c r="O231" s="7" t="str">
        <f aca="true">IF(OR(D231="",C231="Closed-won",C231="Closed-lost"),"",MAX(0,TODAY()-D231))</f>
        <v/>
      </c>
    </row>
    <row r="232" customFormat="false" ht="15" hidden="false" customHeight="false" outlineLevel="0" collapsed="false">
      <c r="A232" s="3"/>
      <c r="B232" s="3"/>
      <c r="C232" s="3"/>
      <c r="D232" s="4"/>
      <c r="E232" s="5" t="str">
        <f aca="true">IF(OR(D232="",C232="Closed-won",C232="Closed-lost"),"",IF(D232&lt;TODAY(),"OVERDUE",IF(D232=TODAY(),"TODAY","")))</f>
        <v/>
      </c>
      <c r="F232" s="3"/>
      <c r="G232" s="4"/>
      <c r="H232" s="6"/>
      <c r="I232" s="3"/>
      <c r="J232" s="3"/>
      <c r="K232" s="3"/>
      <c r="L232" s="6"/>
      <c r="M232" s="4"/>
      <c r="N232" s="7" t="str">
        <f aca="true">IF(G232="","",TODAY()-G232)</f>
        <v/>
      </c>
      <c r="O232" s="7" t="str">
        <f aca="true">IF(OR(D232="",C232="Closed-won",C232="Closed-lost"),"",MAX(0,TODAY()-D232))</f>
        <v/>
      </c>
    </row>
    <row r="233" customFormat="false" ht="15" hidden="false" customHeight="false" outlineLevel="0" collapsed="false">
      <c r="A233" s="3"/>
      <c r="B233" s="3"/>
      <c r="C233" s="3"/>
      <c r="D233" s="4"/>
      <c r="E233" s="5" t="str">
        <f aca="true">IF(OR(D233="",C233="Closed-won",C233="Closed-lost"),"",IF(D233&lt;TODAY(),"OVERDUE",IF(D233=TODAY(),"TODAY","")))</f>
        <v/>
      </c>
      <c r="F233" s="3"/>
      <c r="G233" s="4"/>
      <c r="H233" s="6"/>
      <c r="I233" s="3"/>
      <c r="J233" s="3"/>
      <c r="K233" s="3"/>
      <c r="L233" s="6"/>
      <c r="M233" s="4"/>
      <c r="N233" s="7" t="str">
        <f aca="true">IF(G233="","",TODAY()-G233)</f>
        <v/>
      </c>
      <c r="O233" s="7" t="str">
        <f aca="true">IF(OR(D233="",C233="Closed-won",C233="Closed-lost"),"",MAX(0,TODAY()-D233))</f>
        <v/>
      </c>
    </row>
    <row r="234" customFormat="false" ht="15" hidden="false" customHeight="false" outlineLevel="0" collapsed="false">
      <c r="A234" s="3"/>
      <c r="B234" s="3"/>
      <c r="C234" s="3"/>
      <c r="D234" s="4"/>
      <c r="E234" s="5" t="str">
        <f aca="true">IF(OR(D234="",C234="Closed-won",C234="Closed-lost"),"",IF(D234&lt;TODAY(),"OVERDUE",IF(D234=TODAY(),"TODAY","")))</f>
        <v/>
      </c>
      <c r="F234" s="3"/>
      <c r="G234" s="4"/>
      <c r="H234" s="6"/>
      <c r="I234" s="3"/>
      <c r="J234" s="3"/>
      <c r="K234" s="3"/>
      <c r="L234" s="6"/>
      <c r="M234" s="4"/>
      <c r="N234" s="7" t="str">
        <f aca="true">IF(G234="","",TODAY()-G234)</f>
        <v/>
      </c>
      <c r="O234" s="7" t="str">
        <f aca="true">IF(OR(D234="",C234="Closed-won",C234="Closed-lost"),"",MAX(0,TODAY()-D234))</f>
        <v/>
      </c>
    </row>
    <row r="235" customFormat="false" ht="15" hidden="false" customHeight="false" outlineLevel="0" collapsed="false">
      <c r="A235" s="3"/>
      <c r="B235" s="3"/>
      <c r="C235" s="3"/>
      <c r="D235" s="4"/>
      <c r="E235" s="5" t="str">
        <f aca="true">IF(OR(D235="",C235="Closed-won",C235="Closed-lost"),"",IF(D235&lt;TODAY(),"OVERDUE",IF(D235=TODAY(),"TODAY","")))</f>
        <v/>
      </c>
      <c r="F235" s="3"/>
      <c r="G235" s="4"/>
      <c r="H235" s="6"/>
      <c r="I235" s="3"/>
      <c r="J235" s="3"/>
      <c r="K235" s="3"/>
      <c r="L235" s="6"/>
      <c r="M235" s="4"/>
      <c r="N235" s="7" t="str">
        <f aca="true">IF(G235="","",TODAY()-G235)</f>
        <v/>
      </c>
      <c r="O235" s="7" t="str">
        <f aca="true">IF(OR(D235="",C235="Closed-won",C235="Closed-lost"),"",MAX(0,TODAY()-D235))</f>
        <v/>
      </c>
    </row>
    <row r="236" customFormat="false" ht="15" hidden="false" customHeight="false" outlineLevel="0" collapsed="false">
      <c r="A236" s="3"/>
      <c r="B236" s="3"/>
      <c r="C236" s="3"/>
      <c r="D236" s="4"/>
      <c r="E236" s="5" t="str">
        <f aca="true">IF(OR(D236="",C236="Closed-won",C236="Closed-lost"),"",IF(D236&lt;TODAY(),"OVERDUE",IF(D236=TODAY(),"TODAY","")))</f>
        <v/>
      </c>
      <c r="F236" s="3"/>
      <c r="G236" s="4"/>
      <c r="H236" s="6"/>
      <c r="I236" s="3"/>
      <c r="J236" s="3"/>
      <c r="K236" s="3"/>
      <c r="L236" s="6"/>
      <c r="M236" s="4"/>
      <c r="N236" s="7" t="str">
        <f aca="true">IF(G236="","",TODAY()-G236)</f>
        <v/>
      </c>
      <c r="O236" s="7" t="str">
        <f aca="true">IF(OR(D236="",C236="Closed-won",C236="Closed-lost"),"",MAX(0,TODAY()-D236))</f>
        <v/>
      </c>
    </row>
    <row r="237" customFormat="false" ht="15" hidden="false" customHeight="false" outlineLevel="0" collapsed="false">
      <c r="A237" s="3"/>
      <c r="B237" s="3"/>
      <c r="C237" s="3"/>
      <c r="D237" s="4"/>
      <c r="E237" s="5" t="str">
        <f aca="true">IF(OR(D237="",C237="Closed-won",C237="Closed-lost"),"",IF(D237&lt;TODAY(),"OVERDUE",IF(D237=TODAY(),"TODAY","")))</f>
        <v/>
      </c>
      <c r="F237" s="3"/>
      <c r="G237" s="4"/>
      <c r="H237" s="6"/>
      <c r="I237" s="3"/>
      <c r="J237" s="3"/>
      <c r="K237" s="3"/>
      <c r="L237" s="6"/>
      <c r="M237" s="4"/>
      <c r="N237" s="7" t="str">
        <f aca="true">IF(G237="","",TODAY()-G237)</f>
        <v/>
      </c>
      <c r="O237" s="7" t="str">
        <f aca="true">IF(OR(D237="",C237="Closed-won",C237="Closed-lost"),"",MAX(0,TODAY()-D237))</f>
        <v/>
      </c>
    </row>
    <row r="238" customFormat="false" ht="15" hidden="false" customHeight="false" outlineLevel="0" collapsed="false">
      <c r="A238" s="3"/>
      <c r="B238" s="3"/>
      <c r="C238" s="3"/>
      <c r="D238" s="4"/>
      <c r="E238" s="5" t="str">
        <f aca="true">IF(OR(D238="",C238="Closed-won",C238="Closed-lost"),"",IF(D238&lt;TODAY(),"OVERDUE",IF(D238=TODAY(),"TODAY","")))</f>
        <v/>
      </c>
      <c r="F238" s="3"/>
      <c r="G238" s="4"/>
      <c r="H238" s="6"/>
      <c r="I238" s="3"/>
      <c r="J238" s="3"/>
      <c r="K238" s="3"/>
      <c r="L238" s="6"/>
      <c r="M238" s="4"/>
      <c r="N238" s="7" t="str">
        <f aca="true">IF(G238="","",TODAY()-G238)</f>
        <v/>
      </c>
      <c r="O238" s="7" t="str">
        <f aca="true">IF(OR(D238="",C238="Closed-won",C238="Closed-lost"),"",MAX(0,TODAY()-D238))</f>
        <v/>
      </c>
    </row>
    <row r="239" customFormat="false" ht="15" hidden="false" customHeight="false" outlineLevel="0" collapsed="false">
      <c r="A239" s="3"/>
      <c r="B239" s="3"/>
      <c r="C239" s="3"/>
      <c r="D239" s="4"/>
      <c r="E239" s="5" t="str">
        <f aca="true">IF(OR(D239="",C239="Closed-won",C239="Closed-lost"),"",IF(D239&lt;TODAY(),"OVERDUE",IF(D239=TODAY(),"TODAY","")))</f>
        <v/>
      </c>
      <c r="F239" s="3"/>
      <c r="G239" s="4"/>
      <c r="H239" s="6"/>
      <c r="I239" s="3"/>
      <c r="J239" s="3"/>
      <c r="K239" s="3"/>
      <c r="L239" s="6"/>
      <c r="M239" s="4"/>
      <c r="N239" s="7" t="str">
        <f aca="true">IF(G239="","",TODAY()-G239)</f>
        <v/>
      </c>
      <c r="O239" s="7" t="str">
        <f aca="true">IF(OR(D239="",C239="Closed-won",C239="Closed-lost"),"",MAX(0,TODAY()-D239))</f>
        <v/>
      </c>
    </row>
    <row r="240" customFormat="false" ht="15" hidden="false" customHeight="false" outlineLevel="0" collapsed="false">
      <c r="A240" s="3"/>
      <c r="B240" s="3"/>
      <c r="C240" s="3"/>
      <c r="D240" s="4"/>
      <c r="E240" s="5" t="str">
        <f aca="true">IF(OR(D240="",C240="Closed-won",C240="Closed-lost"),"",IF(D240&lt;TODAY(),"OVERDUE",IF(D240=TODAY(),"TODAY","")))</f>
        <v/>
      </c>
      <c r="F240" s="3"/>
      <c r="G240" s="4"/>
      <c r="H240" s="6"/>
      <c r="I240" s="3"/>
      <c r="J240" s="3"/>
      <c r="K240" s="3"/>
      <c r="L240" s="6"/>
      <c r="M240" s="4"/>
      <c r="N240" s="7" t="str">
        <f aca="true">IF(G240="","",TODAY()-G240)</f>
        <v/>
      </c>
      <c r="O240" s="7" t="str">
        <f aca="true">IF(OR(D240="",C240="Closed-won",C240="Closed-lost"),"",MAX(0,TODAY()-D240))</f>
        <v/>
      </c>
    </row>
    <row r="241" customFormat="false" ht="15" hidden="false" customHeight="false" outlineLevel="0" collapsed="false">
      <c r="A241" s="3"/>
      <c r="B241" s="3"/>
      <c r="C241" s="3"/>
      <c r="D241" s="4"/>
      <c r="E241" s="5" t="str">
        <f aca="true">IF(OR(D241="",C241="Closed-won",C241="Closed-lost"),"",IF(D241&lt;TODAY(),"OVERDUE",IF(D241=TODAY(),"TODAY","")))</f>
        <v/>
      </c>
      <c r="F241" s="3"/>
      <c r="G241" s="4"/>
      <c r="H241" s="6"/>
      <c r="I241" s="3"/>
      <c r="J241" s="3"/>
      <c r="K241" s="3"/>
      <c r="L241" s="6"/>
      <c r="M241" s="4"/>
      <c r="N241" s="7" t="str">
        <f aca="true">IF(G241="","",TODAY()-G241)</f>
        <v/>
      </c>
      <c r="O241" s="7" t="str">
        <f aca="true">IF(OR(D241="",C241="Closed-won",C241="Closed-lost"),"",MAX(0,TODAY()-D241))</f>
        <v/>
      </c>
    </row>
    <row r="242" customFormat="false" ht="15" hidden="false" customHeight="false" outlineLevel="0" collapsed="false">
      <c r="A242" s="3"/>
      <c r="B242" s="3"/>
      <c r="C242" s="3"/>
      <c r="D242" s="4"/>
      <c r="E242" s="5" t="str">
        <f aca="true">IF(OR(D242="",C242="Closed-won",C242="Closed-lost"),"",IF(D242&lt;TODAY(),"OVERDUE",IF(D242=TODAY(),"TODAY","")))</f>
        <v/>
      </c>
      <c r="F242" s="3"/>
      <c r="G242" s="4"/>
      <c r="H242" s="6"/>
      <c r="I242" s="3"/>
      <c r="J242" s="3"/>
      <c r="K242" s="3"/>
      <c r="L242" s="6"/>
      <c r="M242" s="4"/>
      <c r="N242" s="7" t="str">
        <f aca="true">IF(G242="","",TODAY()-G242)</f>
        <v/>
      </c>
      <c r="O242" s="7" t="str">
        <f aca="true">IF(OR(D242="",C242="Closed-won",C242="Closed-lost"),"",MAX(0,TODAY()-D242))</f>
        <v/>
      </c>
    </row>
    <row r="243" customFormat="false" ht="15" hidden="false" customHeight="false" outlineLevel="0" collapsed="false">
      <c r="A243" s="3"/>
      <c r="B243" s="3"/>
      <c r="C243" s="3"/>
      <c r="D243" s="4"/>
      <c r="E243" s="5" t="str">
        <f aca="true">IF(OR(D243="",C243="Closed-won",C243="Closed-lost"),"",IF(D243&lt;TODAY(),"OVERDUE",IF(D243=TODAY(),"TODAY","")))</f>
        <v/>
      </c>
      <c r="F243" s="3"/>
      <c r="G243" s="4"/>
      <c r="H243" s="6"/>
      <c r="I243" s="3"/>
      <c r="J243" s="3"/>
      <c r="K243" s="3"/>
      <c r="L243" s="6"/>
      <c r="M243" s="4"/>
      <c r="N243" s="7" t="str">
        <f aca="true">IF(G243="","",TODAY()-G243)</f>
        <v/>
      </c>
      <c r="O243" s="7" t="str">
        <f aca="true">IF(OR(D243="",C243="Closed-won",C243="Closed-lost"),"",MAX(0,TODAY()-D243))</f>
        <v/>
      </c>
    </row>
    <row r="244" customFormat="false" ht="15" hidden="false" customHeight="false" outlineLevel="0" collapsed="false">
      <c r="A244" s="3"/>
      <c r="B244" s="3"/>
      <c r="C244" s="3"/>
      <c r="D244" s="4"/>
      <c r="E244" s="5" t="str">
        <f aca="true">IF(OR(D244="",C244="Closed-won",C244="Closed-lost"),"",IF(D244&lt;TODAY(),"OVERDUE",IF(D244=TODAY(),"TODAY","")))</f>
        <v/>
      </c>
      <c r="F244" s="3"/>
      <c r="G244" s="4"/>
      <c r="H244" s="6"/>
      <c r="I244" s="3"/>
      <c r="J244" s="3"/>
      <c r="K244" s="3"/>
      <c r="L244" s="6"/>
      <c r="M244" s="4"/>
      <c r="N244" s="7" t="str">
        <f aca="true">IF(G244="","",TODAY()-G244)</f>
        <v/>
      </c>
      <c r="O244" s="7" t="str">
        <f aca="true">IF(OR(D244="",C244="Closed-won",C244="Closed-lost"),"",MAX(0,TODAY()-D244))</f>
        <v/>
      </c>
    </row>
    <row r="245" customFormat="false" ht="15" hidden="false" customHeight="false" outlineLevel="0" collapsed="false">
      <c r="A245" s="3"/>
      <c r="B245" s="3"/>
      <c r="C245" s="3"/>
      <c r="D245" s="4"/>
      <c r="E245" s="5" t="str">
        <f aca="true">IF(OR(D245="",C245="Closed-won",C245="Closed-lost"),"",IF(D245&lt;TODAY(),"OVERDUE",IF(D245=TODAY(),"TODAY","")))</f>
        <v/>
      </c>
      <c r="F245" s="3"/>
      <c r="G245" s="4"/>
      <c r="H245" s="6"/>
      <c r="I245" s="3"/>
      <c r="J245" s="3"/>
      <c r="K245" s="3"/>
      <c r="L245" s="6"/>
      <c r="M245" s="4"/>
      <c r="N245" s="7" t="str">
        <f aca="true">IF(G245="","",TODAY()-G245)</f>
        <v/>
      </c>
      <c r="O245" s="7" t="str">
        <f aca="true">IF(OR(D245="",C245="Closed-won",C245="Closed-lost"),"",MAX(0,TODAY()-D245))</f>
        <v/>
      </c>
    </row>
    <row r="246" customFormat="false" ht="15" hidden="false" customHeight="false" outlineLevel="0" collapsed="false">
      <c r="A246" s="3"/>
      <c r="B246" s="3"/>
      <c r="C246" s="3"/>
      <c r="D246" s="4"/>
      <c r="E246" s="5" t="str">
        <f aca="true">IF(OR(D246="",C246="Closed-won",C246="Closed-lost"),"",IF(D246&lt;TODAY(),"OVERDUE",IF(D246=TODAY(),"TODAY","")))</f>
        <v/>
      </c>
      <c r="F246" s="3"/>
      <c r="G246" s="4"/>
      <c r="H246" s="6"/>
      <c r="I246" s="3"/>
      <c r="J246" s="3"/>
      <c r="K246" s="3"/>
      <c r="L246" s="6"/>
      <c r="M246" s="4"/>
      <c r="N246" s="7" t="str">
        <f aca="true">IF(G246="","",TODAY()-G246)</f>
        <v/>
      </c>
      <c r="O246" s="7" t="str">
        <f aca="true">IF(OR(D246="",C246="Closed-won",C246="Closed-lost"),"",MAX(0,TODAY()-D246))</f>
        <v/>
      </c>
    </row>
    <row r="247" customFormat="false" ht="15" hidden="false" customHeight="false" outlineLevel="0" collapsed="false">
      <c r="A247" s="3"/>
      <c r="B247" s="3"/>
      <c r="C247" s="3"/>
      <c r="D247" s="4"/>
      <c r="E247" s="5" t="str">
        <f aca="true">IF(OR(D247="",C247="Closed-won",C247="Closed-lost"),"",IF(D247&lt;TODAY(),"OVERDUE",IF(D247=TODAY(),"TODAY","")))</f>
        <v/>
      </c>
      <c r="F247" s="3"/>
      <c r="G247" s="4"/>
      <c r="H247" s="6"/>
      <c r="I247" s="3"/>
      <c r="J247" s="3"/>
      <c r="K247" s="3"/>
      <c r="L247" s="6"/>
      <c r="M247" s="4"/>
      <c r="N247" s="7" t="str">
        <f aca="true">IF(G247="","",TODAY()-G247)</f>
        <v/>
      </c>
      <c r="O247" s="7" t="str">
        <f aca="true">IF(OR(D247="",C247="Closed-won",C247="Closed-lost"),"",MAX(0,TODAY()-D247))</f>
        <v/>
      </c>
    </row>
    <row r="248" customFormat="false" ht="15" hidden="false" customHeight="false" outlineLevel="0" collapsed="false">
      <c r="A248" s="3"/>
      <c r="B248" s="3"/>
      <c r="C248" s="3"/>
      <c r="D248" s="4"/>
      <c r="E248" s="5" t="str">
        <f aca="true">IF(OR(D248="",C248="Closed-won",C248="Closed-lost"),"",IF(D248&lt;TODAY(),"OVERDUE",IF(D248=TODAY(),"TODAY","")))</f>
        <v/>
      </c>
      <c r="F248" s="3"/>
      <c r="G248" s="4"/>
      <c r="H248" s="6"/>
      <c r="I248" s="3"/>
      <c r="J248" s="3"/>
      <c r="K248" s="3"/>
      <c r="L248" s="6"/>
      <c r="M248" s="4"/>
      <c r="N248" s="7" t="str">
        <f aca="true">IF(G248="","",TODAY()-G248)</f>
        <v/>
      </c>
      <c r="O248" s="7" t="str">
        <f aca="true">IF(OR(D248="",C248="Closed-won",C248="Closed-lost"),"",MAX(0,TODAY()-D248))</f>
        <v/>
      </c>
    </row>
    <row r="249" customFormat="false" ht="15" hidden="false" customHeight="false" outlineLevel="0" collapsed="false">
      <c r="A249" s="3"/>
      <c r="B249" s="3"/>
      <c r="C249" s="3"/>
      <c r="D249" s="4"/>
      <c r="E249" s="5" t="str">
        <f aca="true">IF(OR(D249="",C249="Closed-won",C249="Closed-lost"),"",IF(D249&lt;TODAY(),"OVERDUE",IF(D249=TODAY(),"TODAY","")))</f>
        <v/>
      </c>
      <c r="F249" s="3"/>
      <c r="G249" s="4"/>
      <c r="H249" s="6"/>
      <c r="I249" s="3"/>
      <c r="J249" s="3"/>
      <c r="K249" s="3"/>
      <c r="L249" s="6"/>
      <c r="M249" s="4"/>
      <c r="N249" s="7" t="str">
        <f aca="true">IF(G249="","",TODAY()-G249)</f>
        <v/>
      </c>
      <c r="O249" s="7" t="str">
        <f aca="true">IF(OR(D249="",C249="Closed-won",C249="Closed-lost"),"",MAX(0,TODAY()-D249))</f>
        <v/>
      </c>
    </row>
    <row r="250" customFormat="false" ht="15" hidden="false" customHeight="false" outlineLevel="0" collapsed="false">
      <c r="A250" s="3"/>
      <c r="B250" s="3"/>
      <c r="C250" s="3"/>
      <c r="D250" s="4"/>
      <c r="E250" s="5" t="str">
        <f aca="true">IF(OR(D250="",C250="Closed-won",C250="Closed-lost"),"",IF(D250&lt;TODAY(),"OVERDUE",IF(D250=TODAY(),"TODAY","")))</f>
        <v/>
      </c>
      <c r="F250" s="3"/>
      <c r="G250" s="4"/>
      <c r="H250" s="6"/>
      <c r="I250" s="3"/>
      <c r="J250" s="3"/>
      <c r="K250" s="3"/>
      <c r="L250" s="6"/>
      <c r="M250" s="4"/>
      <c r="N250" s="7" t="str">
        <f aca="true">IF(G250="","",TODAY()-G250)</f>
        <v/>
      </c>
      <c r="O250" s="7" t="str">
        <f aca="true">IF(OR(D250="",C250="Closed-won",C250="Closed-lost"),"",MAX(0,TODAY()-D250))</f>
        <v/>
      </c>
    </row>
    <row r="251" customFormat="false" ht="15" hidden="false" customHeight="false" outlineLevel="0" collapsed="false">
      <c r="A251" s="3"/>
      <c r="B251" s="3"/>
      <c r="C251" s="3"/>
      <c r="D251" s="4"/>
      <c r="E251" s="5" t="str">
        <f aca="true">IF(OR(D251="",C251="Closed-won",C251="Closed-lost"),"",IF(D251&lt;TODAY(),"OVERDUE",IF(D251=TODAY(),"TODAY","")))</f>
        <v/>
      </c>
      <c r="F251" s="3"/>
      <c r="G251" s="4"/>
      <c r="H251" s="6"/>
      <c r="I251" s="3"/>
      <c r="J251" s="3"/>
      <c r="K251" s="3"/>
      <c r="L251" s="6"/>
      <c r="M251" s="4"/>
      <c r="N251" s="7" t="str">
        <f aca="true">IF(G251="","",TODAY()-G251)</f>
        <v/>
      </c>
      <c r="O251" s="7" t="str">
        <f aca="true">IF(OR(D251="",C251="Closed-won",C251="Closed-lost"),"",MAX(0,TODAY()-D251))</f>
        <v/>
      </c>
    </row>
    <row r="252" customFormat="false" ht="15" hidden="false" customHeight="false" outlineLevel="0" collapsed="false">
      <c r="A252" s="3"/>
      <c r="B252" s="3"/>
      <c r="C252" s="3"/>
      <c r="D252" s="4"/>
      <c r="E252" s="5" t="str">
        <f aca="true">IF(OR(D252="",C252="Closed-won",C252="Closed-lost"),"",IF(D252&lt;TODAY(),"OVERDUE",IF(D252=TODAY(),"TODAY","")))</f>
        <v/>
      </c>
      <c r="F252" s="3"/>
      <c r="G252" s="4"/>
      <c r="H252" s="6"/>
      <c r="I252" s="3"/>
      <c r="J252" s="3"/>
      <c r="K252" s="3"/>
      <c r="L252" s="6"/>
      <c r="M252" s="4"/>
      <c r="N252" s="7" t="str">
        <f aca="true">IF(G252="","",TODAY()-G252)</f>
        <v/>
      </c>
      <c r="O252" s="7" t="str">
        <f aca="true">IF(OR(D252="",C252="Closed-won",C252="Closed-lost"),"",MAX(0,TODAY()-D252))</f>
        <v/>
      </c>
    </row>
    <row r="253" customFormat="false" ht="15" hidden="false" customHeight="false" outlineLevel="0" collapsed="false">
      <c r="A253" s="3"/>
      <c r="B253" s="3"/>
      <c r="C253" s="3"/>
      <c r="D253" s="4"/>
      <c r="E253" s="5" t="str">
        <f aca="true">IF(OR(D253="",C253="Closed-won",C253="Closed-lost"),"",IF(D253&lt;TODAY(),"OVERDUE",IF(D253=TODAY(),"TODAY","")))</f>
        <v/>
      </c>
      <c r="F253" s="3"/>
      <c r="G253" s="4"/>
      <c r="H253" s="6"/>
      <c r="I253" s="3"/>
      <c r="J253" s="3"/>
      <c r="K253" s="3"/>
      <c r="L253" s="6"/>
      <c r="M253" s="4"/>
      <c r="N253" s="7" t="str">
        <f aca="true">IF(G253="","",TODAY()-G253)</f>
        <v/>
      </c>
      <c r="O253" s="7" t="str">
        <f aca="true">IF(OR(D253="",C253="Closed-won",C253="Closed-lost"),"",MAX(0,TODAY()-D253))</f>
        <v/>
      </c>
    </row>
    <row r="254" customFormat="false" ht="15" hidden="false" customHeight="false" outlineLevel="0" collapsed="false">
      <c r="A254" s="3"/>
      <c r="B254" s="3"/>
      <c r="C254" s="3"/>
      <c r="D254" s="4"/>
      <c r="E254" s="5" t="str">
        <f aca="true">IF(OR(D254="",C254="Closed-won",C254="Closed-lost"),"",IF(D254&lt;TODAY(),"OVERDUE",IF(D254=TODAY(),"TODAY","")))</f>
        <v/>
      </c>
      <c r="F254" s="3"/>
      <c r="G254" s="4"/>
      <c r="H254" s="6"/>
      <c r="I254" s="3"/>
      <c r="J254" s="3"/>
      <c r="K254" s="3"/>
      <c r="L254" s="6"/>
      <c r="M254" s="4"/>
      <c r="N254" s="7" t="str">
        <f aca="true">IF(G254="","",TODAY()-G254)</f>
        <v/>
      </c>
      <c r="O254" s="7" t="str">
        <f aca="true">IF(OR(D254="",C254="Closed-won",C254="Closed-lost"),"",MAX(0,TODAY()-D254))</f>
        <v/>
      </c>
    </row>
    <row r="255" customFormat="false" ht="15" hidden="false" customHeight="false" outlineLevel="0" collapsed="false">
      <c r="A255" s="3"/>
      <c r="B255" s="3"/>
      <c r="C255" s="3"/>
      <c r="D255" s="4"/>
      <c r="E255" s="5" t="str">
        <f aca="true">IF(OR(D255="",C255="Closed-won",C255="Closed-lost"),"",IF(D255&lt;TODAY(),"OVERDUE",IF(D255=TODAY(),"TODAY","")))</f>
        <v/>
      </c>
      <c r="F255" s="3"/>
      <c r="G255" s="4"/>
      <c r="H255" s="6"/>
      <c r="I255" s="3"/>
      <c r="J255" s="3"/>
      <c r="K255" s="3"/>
      <c r="L255" s="6"/>
      <c r="M255" s="4"/>
      <c r="N255" s="7" t="str">
        <f aca="true">IF(G255="","",TODAY()-G255)</f>
        <v/>
      </c>
      <c r="O255" s="7" t="str">
        <f aca="true">IF(OR(D255="",C255="Closed-won",C255="Closed-lost"),"",MAX(0,TODAY()-D255))</f>
        <v/>
      </c>
    </row>
    <row r="256" customFormat="false" ht="15" hidden="false" customHeight="false" outlineLevel="0" collapsed="false">
      <c r="A256" s="3"/>
      <c r="B256" s="3"/>
      <c r="C256" s="3"/>
      <c r="D256" s="4"/>
      <c r="E256" s="5" t="str">
        <f aca="true">IF(OR(D256="",C256="Closed-won",C256="Closed-lost"),"",IF(D256&lt;TODAY(),"OVERDUE",IF(D256=TODAY(),"TODAY","")))</f>
        <v/>
      </c>
      <c r="F256" s="3"/>
      <c r="G256" s="4"/>
      <c r="H256" s="6"/>
      <c r="I256" s="3"/>
      <c r="J256" s="3"/>
      <c r="K256" s="3"/>
      <c r="L256" s="6"/>
      <c r="M256" s="4"/>
      <c r="N256" s="7" t="str">
        <f aca="true">IF(G256="","",TODAY()-G256)</f>
        <v/>
      </c>
      <c r="O256" s="7" t="str">
        <f aca="true">IF(OR(D256="",C256="Closed-won",C256="Closed-lost"),"",MAX(0,TODAY()-D256))</f>
        <v/>
      </c>
    </row>
    <row r="257" customFormat="false" ht="15" hidden="false" customHeight="false" outlineLevel="0" collapsed="false">
      <c r="A257" s="3"/>
      <c r="B257" s="3"/>
      <c r="C257" s="3"/>
      <c r="D257" s="4"/>
      <c r="E257" s="5" t="str">
        <f aca="true">IF(OR(D257="",C257="Closed-won",C257="Closed-lost"),"",IF(D257&lt;TODAY(),"OVERDUE",IF(D257=TODAY(),"TODAY","")))</f>
        <v/>
      </c>
      <c r="F257" s="3"/>
      <c r="G257" s="4"/>
      <c r="H257" s="6"/>
      <c r="I257" s="3"/>
      <c r="J257" s="3"/>
      <c r="K257" s="3"/>
      <c r="L257" s="6"/>
      <c r="M257" s="4"/>
      <c r="N257" s="7" t="str">
        <f aca="true">IF(G257="","",TODAY()-G257)</f>
        <v/>
      </c>
      <c r="O257" s="7" t="str">
        <f aca="true">IF(OR(D257="",C257="Closed-won",C257="Closed-lost"),"",MAX(0,TODAY()-D257))</f>
        <v/>
      </c>
    </row>
    <row r="258" customFormat="false" ht="15" hidden="false" customHeight="false" outlineLevel="0" collapsed="false">
      <c r="A258" s="3"/>
      <c r="B258" s="3"/>
      <c r="C258" s="3"/>
      <c r="D258" s="4"/>
      <c r="E258" s="5" t="str">
        <f aca="true">IF(OR(D258="",C258="Closed-won",C258="Closed-lost"),"",IF(D258&lt;TODAY(),"OVERDUE",IF(D258=TODAY(),"TODAY","")))</f>
        <v/>
      </c>
      <c r="F258" s="3"/>
      <c r="G258" s="4"/>
      <c r="H258" s="6"/>
      <c r="I258" s="3"/>
      <c r="J258" s="3"/>
      <c r="K258" s="3"/>
      <c r="L258" s="6"/>
      <c r="M258" s="4"/>
      <c r="N258" s="7" t="str">
        <f aca="true">IF(G258="","",TODAY()-G258)</f>
        <v/>
      </c>
      <c r="O258" s="7" t="str">
        <f aca="true">IF(OR(D258="",C258="Closed-won",C258="Closed-lost"),"",MAX(0,TODAY()-D258))</f>
        <v/>
      </c>
    </row>
    <row r="259" customFormat="false" ht="15" hidden="false" customHeight="false" outlineLevel="0" collapsed="false">
      <c r="A259" s="3"/>
      <c r="B259" s="3"/>
      <c r="C259" s="3"/>
      <c r="D259" s="4"/>
      <c r="E259" s="5" t="str">
        <f aca="true">IF(OR(D259="",C259="Closed-won",C259="Closed-lost"),"",IF(D259&lt;TODAY(),"OVERDUE",IF(D259=TODAY(),"TODAY","")))</f>
        <v/>
      </c>
      <c r="F259" s="3"/>
      <c r="G259" s="4"/>
      <c r="H259" s="6"/>
      <c r="I259" s="3"/>
      <c r="J259" s="3"/>
      <c r="K259" s="3"/>
      <c r="L259" s="6"/>
      <c r="M259" s="4"/>
      <c r="N259" s="7" t="str">
        <f aca="true">IF(G259="","",TODAY()-G259)</f>
        <v/>
      </c>
      <c r="O259" s="7" t="str">
        <f aca="true">IF(OR(D259="",C259="Closed-won",C259="Closed-lost"),"",MAX(0,TODAY()-D259))</f>
        <v/>
      </c>
    </row>
    <row r="260" customFormat="false" ht="15" hidden="false" customHeight="false" outlineLevel="0" collapsed="false">
      <c r="A260" s="3"/>
      <c r="B260" s="3"/>
      <c r="C260" s="3"/>
      <c r="D260" s="4"/>
      <c r="E260" s="5" t="str">
        <f aca="true">IF(OR(D260="",C260="Closed-won",C260="Closed-lost"),"",IF(D260&lt;TODAY(),"OVERDUE",IF(D260=TODAY(),"TODAY","")))</f>
        <v/>
      </c>
      <c r="F260" s="3"/>
      <c r="G260" s="4"/>
      <c r="H260" s="6"/>
      <c r="I260" s="3"/>
      <c r="J260" s="3"/>
      <c r="K260" s="3"/>
      <c r="L260" s="6"/>
      <c r="M260" s="4"/>
      <c r="N260" s="7" t="str">
        <f aca="true">IF(G260="","",TODAY()-G260)</f>
        <v/>
      </c>
      <c r="O260" s="7" t="str">
        <f aca="true">IF(OR(D260="",C260="Closed-won",C260="Closed-lost"),"",MAX(0,TODAY()-D260))</f>
        <v/>
      </c>
    </row>
    <row r="261" customFormat="false" ht="15" hidden="false" customHeight="false" outlineLevel="0" collapsed="false">
      <c r="A261" s="3"/>
      <c r="B261" s="3"/>
      <c r="C261" s="3"/>
      <c r="D261" s="4"/>
      <c r="E261" s="5" t="str">
        <f aca="true">IF(OR(D261="",C261="Closed-won",C261="Closed-lost"),"",IF(D261&lt;TODAY(),"OVERDUE",IF(D261=TODAY(),"TODAY","")))</f>
        <v/>
      </c>
      <c r="F261" s="3"/>
      <c r="G261" s="4"/>
      <c r="H261" s="6"/>
      <c r="I261" s="3"/>
      <c r="J261" s="3"/>
      <c r="K261" s="3"/>
      <c r="L261" s="6"/>
      <c r="M261" s="4"/>
      <c r="N261" s="7" t="str">
        <f aca="true">IF(G261="","",TODAY()-G261)</f>
        <v/>
      </c>
      <c r="O261" s="7" t="str">
        <f aca="true">IF(OR(D261="",C261="Closed-won",C261="Closed-lost"),"",MAX(0,TODAY()-D261))</f>
        <v/>
      </c>
    </row>
    <row r="262" customFormat="false" ht="15" hidden="false" customHeight="false" outlineLevel="0" collapsed="false">
      <c r="A262" s="3"/>
      <c r="B262" s="3"/>
      <c r="C262" s="3"/>
      <c r="D262" s="4"/>
      <c r="E262" s="5" t="str">
        <f aca="true">IF(OR(D262="",C262="Closed-won",C262="Closed-lost"),"",IF(D262&lt;TODAY(),"OVERDUE",IF(D262=TODAY(),"TODAY","")))</f>
        <v/>
      </c>
      <c r="F262" s="3"/>
      <c r="G262" s="4"/>
      <c r="H262" s="6"/>
      <c r="I262" s="3"/>
      <c r="J262" s="3"/>
      <c r="K262" s="3"/>
      <c r="L262" s="6"/>
      <c r="M262" s="4"/>
      <c r="N262" s="7" t="str">
        <f aca="true">IF(G262="","",TODAY()-G262)</f>
        <v/>
      </c>
      <c r="O262" s="7" t="str">
        <f aca="true">IF(OR(D262="",C262="Closed-won",C262="Closed-lost"),"",MAX(0,TODAY()-D262))</f>
        <v/>
      </c>
    </row>
    <row r="263" customFormat="false" ht="15" hidden="false" customHeight="false" outlineLevel="0" collapsed="false">
      <c r="A263" s="3"/>
      <c r="B263" s="3"/>
      <c r="C263" s="3"/>
      <c r="D263" s="4"/>
      <c r="E263" s="5" t="str">
        <f aca="true">IF(OR(D263="",C263="Closed-won",C263="Closed-lost"),"",IF(D263&lt;TODAY(),"OVERDUE",IF(D263=TODAY(),"TODAY","")))</f>
        <v/>
      </c>
      <c r="F263" s="3"/>
      <c r="G263" s="4"/>
      <c r="H263" s="6"/>
      <c r="I263" s="3"/>
      <c r="J263" s="3"/>
      <c r="K263" s="3"/>
      <c r="L263" s="6"/>
      <c r="M263" s="4"/>
      <c r="N263" s="7" t="str">
        <f aca="true">IF(G263="","",TODAY()-G263)</f>
        <v/>
      </c>
      <c r="O263" s="7" t="str">
        <f aca="true">IF(OR(D263="",C263="Closed-won",C263="Closed-lost"),"",MAX(0,TODAY()-D263))</f>
        <v/>
      </c>
    </row>
    <row r="264" customFormat="false" ht="15" hidden="false" customHeight="false" outlineLevel="0" collapsed="false">
      <c r="A264" s="3"/>
      <c r="B264" s="3"/>
      <c r="C264" s="3"/>
      <c r="D264" s="4"/>
      <c r="E264" s="5" t="str">
        <f aca="true">IF(OR(D264="",C264="Closed-won",C264="Closed-lost"),"",IF(D264&lt;TODAY(),"OVERDUE",IF(D264=TODAY(),"TODAY","")))</f>
        <v/>
      </c>
      <c r="F264" s="3"/>
      <c r="G264" s="4"/>
      <c r="H264" s="6"/>
      <c r="I264" s="3"/>
      <c r="J264" s="3"/>
      <c r="K264" s="3"/>
      <c r="L264" s="6"/>
      <c r="M264" s="4"/>
      <c r="N264" s="7" t="str">
        <f aca="true">IF(G264="","",TODAY()-G264)</f>
        <v/>
      </c>
      <c r="O264" s="7" t="str">
        <f aca="true">IF(OR(D264="",C264="Closed-won",C264="Closed-lost"),"",MAX(0,TODAY()-D264))</f>
        <v/>
      </c>
    </row>
    <row r="265" customFormat="false" ht="15" hidden="false" customHeight="false" outlineLevel="0" collapsed="false">
      <c r="A265" s="3"/>
      <c r="B265" s="3"/>
      <c r="C265" s="3"/>
      <c r="D265" s="4"/>
      <c r="E265" s="5" t="str">
        <f aca="true">IF(OR(D265="",C265="Closed-won",C265="Closed-lost"),"",IF(D265&lt;TODAY(),"OVERDUE",IF(D265=TODAY(),"TODAY","")))</f>
        <v/>
      </c>
      <c r="F265" s="3"/>
      <c r="G265" s="4"/>
      <c r="H265" s="6"/>
      <c r="I265" s="3"/>
      <c r="J265" s="3"/>
      <c r="K265" s="3"/>
      <c r="L265" s="6"/>
      <c r="M265" s="4"/>
      <c r="N265" s="7" t="str">
        <f aca="true">IF(G265="","",TODAY()-G265)</f>
        <v/>
      </c>
      <c r="O265" s="7" t="str">
        <f aca="true">IF(OR(D265="",C265="Closed-won",C265="Closed-lost"),"",MAX(0,TODAY()-D265))</f>
        <v/>
      </c>
    </row>
    <row r="266" customFormat="false" ht="15" hidden="false" customHeight="false" outlineLevel="0" collapsed="false">
      <c r="A266" s="3"/>
      <c r="B266" s="3"/>
      <c r="C266" s="3"/>
      <c r="D266" s="4"/>
      <c r="E266" s="5" t="str">
        <f aca="true">IF(OR(D266="",C266="Closed-won",C266="Closed-lost"),"",IF(D266&lt;TODAY(),"OVERDUE",IF(D266=TODAY(),"TODAY","")))</f>
        <v/>
      </c>
      <c r="F266" s="3"/>
      <c r="G266" s="4"/>
      <c r="H266" s="6"/>
      <c r="I266" s="3"/>
      <c r="J266" s="3"/>
      <c r="K266" s="3"/>
      <c r="L266" s="6"/>
      <c r="M266" s="4"/>
      <c r="N266" s="7" t="str">
        <f aca="true">IF(G266="","",TODAY()-G266)</f>
        <v/>
      </c>
      <c r="O266" s="7" t="str">
        <f aca="true">IF(OR(D266="",C266="Closed-won",C266="Closed-lost"),"",MAX(0,TODAY()-D266))</f>
        <v/>
      </c>
    </row>
    <row r="267" customFormat="false" ht="15" hidden="false" customHeight="false" outlineLevel="0" collapsed="false">
      <c r="A267" s="3"/>
      <c r="B267" s="3"/>
      <c r="C267" s="3"/>
      <c r="D267" s="4"/>
      <c r="E267" s="5" t="str">
        <f aca="true">IF(OR(D267="",C267="Closed-won",C267="Closed-lost"),"",IF(D267&lt;TODAY(),"OVERDUE",IF(D267=TODAY(),"TODAY","")))</f>
        <v/>
      </c>
      <c r="F267" s="3"/>
      <c r="G267" s="4"/>
      <c r="H267" s="6"/>
      <c r="I267" s="3"/>
      <c r="J267" s="3"/>
      <c r="K267" s="3"/>
      <c r="L267" s="6"/>
      <c r="M267" s="4"/>
      <c r="N267" s="7" t="str">
        <f aca="true">IF(G267="","",TODAY()-G267)</f>
        <v/>
      </c>
      <c r="O267" s="7" t="str">
        <f aca="true">IF(OR(D267="",C267="Closed-won",C267="Closed-lost"),"",MAX(0,TODAY()-D267))</f>
        <v/>
      </c>
    </row>
    <row r="268" customFormat="false" ht="15" hidden="false" customHeight="false" outlineLevel="0" collapsed="false">
      <c r="A268" s="3"/>
      <c r="B268" s="3"/>
      <c r="C268" s="3"/>
      <c r="D268" s="4"/>
      <c r="E268" s="5" t="str">
        <f aca="true">IF(OR(D268="",C268="Closed-won",C268="Closed-lost"),"",IF(D268&lt;TODAY(),"OVERDUE",IF(D268=TODAY(),"TODAY","")))</f>
        <v/>
      </c>
      <c r="F268" s="3"/>
      <c r="G268" s="4"/>
      <c r="H268" s="6"/>
      <c r="I268" s="3"/>
      <c r="J268" s="3"/>
      <c r="K268" s="3"/>
      <c r="L268" s="6"/>
      <c r="M268" s="4"/>
      <c r="N268" s="7" t="str">
        <f aca="true">IF(G268="","",TODAY()-G268)</f>
        <v/>
      </c>
      <c r="O268" s="7" t="str">
        <f aca="true">IF(OR(D268="",C268="Closed-won",C268="Closed-lost"),"",MAX(0,TODAY()-D268))</f>
        <v/>
      </c>
    </row>
    <row r="269" customFormat="false" ht="15" hidden="false" customHeight="false" outlineLevel="0" collapsed="false">
      <c r="A269" s="3"/>
      <c r="B269" s="3"/>
      <c r="C269" s="3"/>
      <c r="D269" s="4"/>
      <c r="E269" s="5" t="str">
        <f aca="true">IF(OR(D269="",C269="Closed-won",C269="Closed-lost"),"",IF(D269&lt;TODAY(),"OVERDUE",IF(D269=TODAY(),"TODAY","")))</f>
        <v/>
      </c>
      <c r="F269" s="3"/>
      <c r="G269" s="4"/>
      <c r="H269" s="6"/>
      <c r="I269" s="3"/>
      <c r="J269" s="3"/>
      <c r="K269" s="3"/>
      <c r="L269" s="6"/>
      <c r="M269" s="4"/>
      <c r="N269" s="7" t="str">
        <f aca="true">IF(G269="","",TODAY()-G269)</f>
        <v/>
      </c>
      <c r="O269" s="7" t="str">
        <f aca="true">IF(OR(D269="",C269="Closed-won",C269="Closed-lost"),"",MAX(0,TODAY()-D269))</f>
        <v/>
      </c>
    </row>
    <row r="270" customFormat="false" ht="15" hidden="false" customHeight="false" outlineLevel="0" collapsed="false">
      <c r="A270" s="3"/>
      <c r="B270" s="3"/>
      <c r="C270" s="3"/>
      <c r="D270" s="4"/>
      <c r="E270" s="5" t="str">
        <f aca="true">IF(OR(D270="",C270="Closed-won",C270="Closed-lost"),"",IF(D270&lt;TODAY(),"OVERDUE",IF(D270=TODAY(),"TODAY","")))</f>
        <v/>
      </c>
      <c r="F270" s="3"/>
      <c r="G270" s="4"/>
      <c r="H270" s="6"/>
      <c r="I270" s="3"/>
      <c r="J270" s="3"/>
      <c r="K270" s="3"/>
      <c r="L270" s="6"/>
      <c r="M270" s="4"/>
      <c r="N270" s="7" t="str">
        <f aca="true">IF(G270="","",TODAY()-G270)</f>
        <v/>
      </c>
      <c r="O270" s="7" t="str">
        <f aca="true">IF(OR(D270="",C270="Closed-won",C270="Closed-lost"),"",MAX(0,TODAY()-D270))</f>
        <v/>
      </c>
    </row>
    <row r="271" customFormat="false" ht="15" hidden="false" customHeight="false" outlineLevel="0" collapsed="false">
      <c r="A271" s="3"/>
      <c r="B271" s="3"/>
      <c r="C271" s="3"/>
      <c r="D271" s="4"/>
      <c r="E271" s="5" t="str">
        <f aca="true">IF(OR(D271="",C271="Closed-won",C271="Closed-lost"),"",IF(D271&lt;TODAY(),"OVERDUE",IF(D271=TODAY(),"TODAY","")))</f>
        <v/>
      </c>
      <c r="F271" s="3"/>
      <c r="G271" s="4"/>
      <c r="H271" s="6"/>
      <c r="I271" s="3"/>
      <c r="J271" s="3"/>
      <c r="K271" s="3"/>
      <c r="L271" s="6"/>
      <c r="M271" s="4"/>
      <c r="N271" s="7" t="str">
        <f aca="true">IF(G271="","",TODAY()-G271)</f>
        <v/>
      </c>
      <c r="O271" s="7" t="str">
        <f aca="true">IF(OR(D271="",C271="Closed-won",C271="Closed-lost"),"",MAX(0,TODAY()-D271))</f>
        <v/>
      </c>
    </row>
    <row r="272" customFormat="false" ht="15" hidden="false" customHeight="false" outlineLevel="0" collapsed="false">
      <c r="A272" s="3"/>
      <c r="B272" s="3"/>
      <c r="C272" s="3"/>
      <c r="D272" s="4"/>
      <c r="E272" s="5" t="str">
        <f aca="true">IF(OR(D272="",C272="Closed-won",C272="Closed-lost"),"",IF(D272&lt;TODAY(),"OVERDUE",IF(D272=TODAY(),"TODAY","")))</f>
        <v/>
      </c>
      <c r="F272" s="3"/>
      <c r="G272" s="4"/>
      <c r="H272" s="6"/>
      <c r="I272" s="3"/>
      <c r="J272" s="3"/>
      <c r="K272" s="3"/>
      <c r="L272" s="6"/>
      <c r="M272" s="4"/>
      <c r="N272" s="7" t="str">
        <f aca="true">IF(G272="","",TODAY()-G272)</f>
        <v/>
      </c>
      <c r="O272" s="7" t="str">
        <f aca="true">IF(OR(D272="",C272="Closed-won",C272="Closed-lost"),"",MAX(0,TODAY()-D272))</f>
        <v/>
      </c>
    </row>
    <row r="273" customFormat="false" ht="15" hidden="false" customHeight="false" outlineLevel="0" collapsed="false">
      <c r="A273" s="3"/>
      <c r="B273" s="3"/>
      <c r="C273" s="3"/>
      <c r="D273" s="4"/>
      <c r="E273" s="5" t="str">
        <f aca="true">IF(OR(D273="",C273="Closed-won",C273="Closed-lost"),"",IF(D273&lt;TODAY(),"OVERDUE",IF(D273=TODAY(),"TODAY","")))</f>
        <v/>
      </c>
      <c r="F273" s="3"/>
      <c r="G273" s="4"/>
      <c r="H273" s="6"/>
      <c r="I273" s="3"/>
      <c r="J273" s="3"/>
      <c r="K273" s="3"/>
      <c r="L273" s="6"/>
      <c r="M273" s="4"/>
      <c r="N273" s="7" t="str">
        <f aca="true">IF(G273="","",TODAY()-G273)</f>
        <v/>
      </c>
      <c r="O273" s="7" t="str">
        <f aca="true">IF(OR(D273="",C273="Closed-won",C273="Closed-lost"),"",MAX(0,TODAY()-D273))</f>
        <v/>
      </c>
    </row>
    <row r="274" customFormat="false" ht="15" hidden="false" customHeight="false" outlineLevel="0" collapsed="false">
      <c r="A274" s="3"/>
      <c r="B274" s="3"/>
      <c r="C274" s="3"/>
      <c r="D274" s="4"/>
      <c r="E274" s="5" t="str">
        <f aca="true">IF(OR(D274="",C274="Closed-won",C274="Closed-lost"),"",IF(D274&lt;TODAY(),"OVERDUE",IF(D274=TODAY(),"TODAY","")))</f>
        <v/>
      </c>
      <c r="F274" s="3"/>
      <c r="G274" s="4"/>
      <c r="H274" s="6"/>
      <c r="I274" s="3"/>
      <c r="J274" s="3"/>
      <c r="K274" s="3"/>
      <c r="L274" s="6"/>
      <c r="M274" s="4"/>
      <c r="N274" s="7" t="str">
        <f aca="true">IF(G274="","",TODAY()-G274)</f>
        <v/>
      </c>
      <c r="O274" s="7" t="str">
        <f aca="true">IF(OR(D274="",C274="Closed-won",C274="Closed-lost"),"",MAX(0,TODAY()-D274))</f>
        <v/>
      </c>
    </row>
    <row r="275" customFormat="false" ht="15" hidden="false" customHeight="false" outlineLevel="0" collapsed="false">
      <c r="A275" s="3"/>
      <c r="B275" s="3"/>
      <c r="C275" s="3"/>
      <c r="D275" s="4"/>
      <c r="E275" s="5" t="str">
        <f aca="true">IF(OR(D275="",C275="Closed-won",C275="Closed-lost"),"",IF(D275&lt;TODAY(),"OVERDUE",IF(D275=TODAY(),"TODAY","")))</f>
        <v/>
      </c>
      <c r="F275" s="3"/>
      <c r="G275" s="4"/>
      <c r="H275" s="6"/>
      <c r="I275" s="3"/>
      <c r="J275" s="3"/>
      <c r="K275" s="3"/>
      <c r="L275" s="6"/>
      <c r="M275" s="4"/>
      <c r="N275" s="7" t="str">
        <f aca="true">IF(G275="","",TODAY()-G275)</f>
        <v/>
      </c>
      <c r="O275" s="7" t="str">
        <f aca="true">IF(OR(D275="",C275="Closed-won",C275="Closed-lost"),"",MAX(0,TODAY()-D275))</f>
        <v/>
      </c>
    </row>
    <row r="276" customFormat="false" ht="15" hidden="false" customHeight="false" outlineLevel="0" collapsed="false">
      <c r="A276" s="3"/>
      <c r="B276" s="3"/>
      <c r="C276" s="3"/>
      <c r="D276" s="4"/>
      <c r="E276" s="5" t="str">
        <f aca="true">IF(OR(D276="",C276="Closed-won",C276="Closed-lost"),"",IF(D276&lt;TODAY(),"OVERDUE",IF(D276=TODAY(),"TODAY","")))</f>
        <v/>
      </c>
      <c r="F276" s="3"/>
      <c r="G276" s="4"/>
      <c r="H276" s="6"/>
      <c r="I276" s="3"/>
      <c r="J276" s="3"/>
      <c r="K276" s="3"/>
      <c r="L276" s="6"/>
      <c r="M276" s="4"/>
      <c r="N276" s="7" t="str">
        <f aca="true">IF(G276="","",TODAY()-G276)</f>
        <v/>
      </c>
      <c r="O276" s="7" t="str">
        <f aca="true">IF(OR(D276="",C276="Closed-won",C276="Closed-lost"),"",MAX(0,TODAY()-D276))</f>
        <v/>
      </c>
    </row>
    <row r="277" customFormat="false" ht="15" hidden="false" customHeight="false" outlineLevel="0" collapsed="false">
      <c r="A277" s="3"/>
      <c r="B277" s="3"/>
      <c r="C277" s="3"/>
      <c r="D277" s="4"/>
      <c r="E277" s="5" t="str">
        <f aca="true">IF(OR(D277="",C277="Closed-won",C277="Closed-lost"),"",IF(D277&lt;TODAY(),"OVERDUE",IF(D277=TODAY(),"TODAY","")))</f>
        <v/>
      </c>
      <c r="F277" s="3"/>
      <c r="G277" s="4"/>
      <c r="H277" s="6"/>
      <c r="I277" s="3"/>
      <c r="J277" s="3"/>
      <c r="K277" s="3"/>
      <c r="L277" s="6"/>
      <c r="M277" s="4"/>
      <c r="N277" s="7" t="str">
        <f aca="true">IF(G277="","",TODAY()-G277)</f>
        <v/>
      </c>
      <c r="O277" s="7" t="str">
        <f aca="true">IF(OR(D277="",C277="Closed-won",C277="Closed-lost"),"",MAX(0,TODAY()-D277))</f>
        <v/>
      </c>
    </row>
    <row r="278" customFormat="false" ht="15" hidden="false" customHeight="false" outlineLevel="0" collapsed="false">
      <c r="A278" s="3"/>
      <c r="B278" s="3"/>
      <c r="C278" s="3"/>
      <c r="D278" s="4"/>
      <c r="E278" s="5" t="str">
        <f aca="true">IF(OR(D278="",C278="Closed-won",C278="Closed-lost"),"",IF(D278&lt;TODAY(),"OVERDUE",IF(D278=TODAY(),"TODAY","")))</f>
        <v/>
      </c>
      <c r="F278" s="3"/>
      <c r="G278" s="4"/>
      <c r="H278" s="6"/>
      <c r="I278" s="3"/>
      <c r="J278" s="3"/>
      <c r="K278" s="3"/>
      <c r="L278" s="6"/>
      <c r="M278" s="4"/>
      <c r="N278" s="7" t="str">
        <f aca="true">IF(G278="","",TODAY()-G278)</f>
        <v/>
      </c>
      <c r="O278" s="7" t="str">
        <f aca="true">IF(OR(D278="",C278="Closed-won",C278="Closed-lost"),"",MAX(0,TODAY()-D278))</f>
        <v/>
      </c>
    </row>
    <row r="279" customFormat="false" ht="15" hidden="false" customHeight="false" outlineLevel="0" collapsed="false">
      <c r="A279" s="3"/>
      <c r="B279" s="3"/>
      <c r="C279" s="3"/>
      <c r="D279" s="4"/>
      <c r="E279" s="5" t="str">
        <f aca="true">IF(OR(D279="",C279="Closed-won",C279="Closed-lost"),"",IF(D279&lt;TODAY(),"OVERDUE",IF(D279=TODAY(),"TODAY","")))</f>
        <v/>
      </c>
      <c r="F279" s="3"/>
      <c r="G279" s="4"/>
      <c r="H279" s="6"/>
      <c r="I279" s="3"/>
      <c r="J279" s="3"/>
      <c r="K279" s="3"/>
      <c r="L279" s="6"/>
      <c r="M279" s="4"/>
      <c r="N279" s="7" t="str">
        <f aca="true">IF(G279="","",TODAY()-G279)</f>
        <v/>
      </c>
      <c r="O279" s="7" t="str">
        <f aca="true">IF(OR(D279="",C279="Closed-won",C279="Closed-lost"),"",MAX(0,TODAY()-D279))</f>
        <v/>
      </c>
    </row>
    <row r="280" customFormat="false" ht="15" hidden="false" customHeight="false" outlineLevel="0" collapsed="false">
      <c r="A280" s="3"/>
      <c r="B280" s="3"/>
      <c r="C280" s="3"/>
      <c r="D280" s="4"/>
      <c r="E280" s="5" t="str">
        <f aca="true">IF(OR(D280="",C280="Closed-won",C280="Closed-lost"),"",IF(D280&lt;TODAY(),"OVERDUE",IF(D280=TODAY(),"TODAY","")))</f>
        <v/>
      </c>
      <c r="F280" s="3"/>
      <c r="G280" s="4"/>
      <c r="H280" s="6"/>
      <c r="I280" s="3"/>
      <c r="J280" s="3"/>
      <c r="K280" s="3"/>
      <c r="L280" s="6"/>
      <c r="M280" s="4"/>
      <c r="N280" s="7" t="str">
        <f aca="true">IF(G280="","",TODAY()-G280)</f>
        <v/>
      </c>
      <c r="O280" s="7" t="str">
        <f aca="true">IF(OR(D280="",C280="Closed-won",C280="Closed-lost"),"",MAX(0,TODAY()-D280))</f>
        <v/>
      </c>
    </row>
    <row r="281" customFormat="false" ht="15" hidden="false" customHeight="false" outlineLevel="0" collapsed="false">
      <c r="A281" s="3"/>
      <c r="B281" s="3"/>
      <c r="C281" s="3"/>
      <c r="D281" s="4"/>
      <c r="E281" s="5" t="str">
        <f aca="true">IF(OR(D281="",C281="Closed-won",C281="Closed-lost"),"",IF(D281&lt;TODAY(),"OVERDUE",IF(D281=TODAY(),"TODAY","")))</f>
        <v/>
      </c>
      <c r="F281" s="3"/>
      <c r="G281" s="4"/>
      <c r="H281" s="6"/>
      <c r="I281" s="3"/>
      <c r="J281" s="3"/>
      <c r="K281" s="3"/>
      <c r="L281" s="6"/>
      <c r="M281" s="4"/>
      <c r="N281" s="7" t="str">
        <f aca="true">IF(G281="","",TODAY()-G281)</f>
        <v/>
      </c>
      <c r="O281" s="7" t="str">
        <f aca="true">IF(OR(D281="",C281="Closed-won",C281="Closed-lost"),"",MAX(0,TODAY()-D281))</f>
        <v/>
      </c>
    </row>
    <row r="282" customFormat="false" ht="15" hidden="false" customHeight="false" outlineLevel="0" collapsed="false">
      <c r="A282" s="3"/>
      <c r="B282" s="3"/>
      <c r="C282" s="3"/>
      <c r="D282" s="4"/>
      <c r="E282" s="5" t="str">
        <f aca="true">IF(OR(D282="",C282="Closed-won",C282="Closed-lost"),"",IF(D282&lt;TODAY(),"OVERDUE",IF(D282=TODAY(),"TODAY","")))</f>
        <v/>
      </c>
      <c r="F282" s="3"/>
      <c r="G282" s="4"/>
      <c r="H282" s="6"/>
      <c r="I282" s="3"/>
      <c r="J282" s="3"/>
      <c r="K282" s="3"/>
      <c r="L282" s="6"/>
      <c r="M282" s="4"/>
      <c r="N282" s="7" t="str">
        <f aca="true">IF(G282="","",TODAY()-G282)</f>
        <v/>
      </c>
      <c r="O282" s="7" t="str">
        <f aca="true">IF(OR(D282="",C282="Closed-won",C282="Closed-lost"),"",MAX(0,TODAY()-D282))</f>
        <v/>
      </c>
    </row>
    <row r="283" customFormat="false" ht="15" hidden="false" customHeight="false" outlineLevel="0" collapsed="false">
      <c r="A283" s="3"/>
      <c r="B283" s="3"/>
      <c r="C283" s="3"/>
      <c r="D283" s="4"/>
      <c r="E283" s="5" t="str">
        <f aca="true">IF(OR(D283="",C283="Closed-won",C283="Closed-lost"),"",IF(D283&lt;TODAY(),"OVERDUE",IF(D283=TODAY(),"TODAY","")))</f>
        <v/>
      </c>
      <c r="F283" s="3"/>
      <c r="G283" s="4"/>
      <c r="H283" s="6"/>
      <c r="I283" s="3"/>
      <c r="J283" s="3"/>
      <c r="K283" s="3"/>
      <c r="L283" s="6"/>
      <c r="M283" s="4"/>
      <c r="N283" s="7" t="str">
        <f aca="true">IF(G283="","",TODAY()-G283)</f>
        <v/>
      </c>
      <c r="O283" s="7" t="str">
        <f aca="true">IF(OR(D283="",C283="Closed-won",C283="Closed-lost"),"",MAX(0,TODAY()-D283))</f>
        <v/>
      </c>
    </row>
    <row r="284" customFormat="false" ht="15" hidden="false" customHeight="false" outlineLevel="0" collapsed="false">
      <c r="A284" s="3"/>
      <c r="B284" s="3"/>
      <c r="C284" s="3"/>
      <c r="D284" s="4"/>
      <c r="E284" s="5" t="str">
        <f aca="true">IF(OR(D284="",C284="Closed-won",C284="Closed-lost"),"",IF(D284&lt;TODAY(),"OVERDUE",IF(D284=TODAY(),"TODAY","")))</f>
        <v/>
      </c>
      <c r="F284" s="3"/>
      <c r="G284" s="4"/>
      <c r="H284" s="6"/>
      <c r="I284" s="3"/>
      <c r="J284" s="3"/>
      <c r="K284" s="3"/>
      <c r="L284" s="6"/>
      <c r="M284" s="4"/>
      <c r="N284" s="7" t="str">
        <f aca="true">IF(G284="","",TODAY()-G284)</f>
        <v/>
      </c>
      <c r="O284" s="7" t="str">
        <f aca="true">IF(OR(D284="",C284="Closed-won",C284="Closed-lost"),"",MAX(0,TODAY()-D284))</f>
        <v/>
      </c>
    </row>
    <row r="285" customFormat="false" ht="15" hidden="false" customHeight="false" outlineLevel="0" collapsed="false">
      <c r="A285" s="3"/>
      <c r="B285" s="3"/>
      <c r="C285" s="3"/>
      <c r="D285" s="4"/>
      <c r="E285" s="5" t="str">
        <f aca="true">IF(OR(D285="",C285="Closed-won",C285="Closed-lost"),"",IF(D285&lt;TODAY(),"OVERDUE",IF(D285=TODAY(),"TODAY","")))</f>
        <v/>
      </c>
      <c r="F285" s="3"/>
      <c r="G285" s="4"/>
      <c r="H285" s="6"/>
      <c r="I285" s="3"/>
      <c r="J285" s="3"/>
      <c r="K285" s="3"/>
      <c r="L285" s="6"/>
      <c r="M285" s="4"/>
      <c r="N285" s="7" t="str">
        <f aca="true">IF(G285="","",TODAY()-G285)</f>
        <v/>
      </c>
      <c r="O285" s="7" t="str">
        <f aca="true">IF(OR(D285="",C285="Closed-won",C285="Closed-lost"),"",MAX(0,TODAY()-D285))</f>
        <v/>
      </c>
    </row>
    <row r="286" customFormat="false" ht="15" hidden="false" customHeight="false" outlineLevel="0" collapsed="false">
      <c r="A286" s="3"/>
      <c r="B286" s="3"/>
      <c r="C286" s="3"/>
      <c r="D286" s="4"/>
      <c r="E286" s="5" t="str">
        <f aca="true">IF(OR(D286="",C286="Closed-won",C286="Closed-lost"),"",IF(D286&lt;TODAY(),"OVERDUE",IF(D286=TODAY(),"TODAY","")))</f>
        <v/>
      </c>
      <c r="F286" s="3"/>
      <c r="G286" s="4"/>
      <c r="H286" s="6"/>
      <c r="I286" s="3"/>
      <c r="J286" s="3"/>
      <c r="K286" s="3"/>
      <c r="L286" s="6"/>
      <c r="M286" s="4"/>
      <c r="N286" s="7" t="str">
        <f aca="true">IF(G286="","",TODAY()-G286)</f>
        <v/>
      </c>
      <c r="O286" s="7" t="str">
        <f aca="true">IF(OR(D286="",C286="Closed-won",C286="Closed-lost"),"",MAX(0,TODAY()-D286))</f>
        <v/>
      </c>
    </row>
    <row r="287" customFormat="false" ht="15" hidden="false" customHeight="false" outlineLevel="0" collapsed="false">
      <c r="A287" s="3"/>
      <c r="B287" s="3"/>
      <c r="C287" s="3"/>
      <c r="D287" s="4"/>
      <c r="E287" s="5" t="str">
        <f aca="true">IF(OR(D287="",C287="Closed-won",C287="Closed-lost"),"",IF(D287&lt;TODAY(),"OVERDUE",IF(D287=TODAY(),"TODAY","")))</f>
        <v/>
      </c>
      <c r="F287" s="3"/>
      <c r="G287" s="4"/>
      <c r="H287" s="6"/>
      <c r="I287" s="3"/>
      <c r="J287" s="3"/>
      <c r="K287" s="3"/>
      <c r="L287" s="6"/>
      <c r="M287" s="4"/>
      <c r="N287" s="7" t="str">
        <f aca="true">IF(G287="","",TODAY()-G287)</f>
        <v/>
      </c>
      <c r="O287" s="7" t="str">
        <f aca="true">IF(OR(D287="",C287="Closed-won",C287="Closed-lost"),"",MAX(0,TODAY()-D287))</f>
        <v/>
      </c>
    </row>
    <row r="288" customFormat="false" ht="15" hidden="false" customHeight="false" outlineLevel="0" collapsed="false">
      <c r="A288" s="3"/>
      <c r="B288" s="3"/>
      <c r="C288" s="3"/>
      <c r="D288" s="4"/>
      <c r="E288" s="5" t="str">
        <f aca="true">IF(OR(D288="",C288="Closed-won",C288="Closed-lost"),"",IF(D288&lt;TODAY(),"OVERDUE",IF(D288=TODAY(),"TODAY","")))</f>
        <v/>
      </c>
      <c r="F288" s="3"/>
      <c r="G288" s="4"/>
      <c r="H288" s="6"/>
      <c r="I288" s="3"/>
      <c r="J288" s="3"/>
      <c r="K288" s="3"/>
      <c r="L288" s="6"/>
      <c r="M288" s="4"/>
      <c r="N288" s="7" t="str">
        <f aca="true">IF(G288="","",TODAY()-G288)</f>
        <v/>
      </c>
      <c r="O288" s="7" t="str">
        <f aca="true">IF(OR(D288="",C288="Closed-won",C288="Closed-lost"),"",MAX(0,TODAY()-D288))</f>
        <v/>
      </c>
    </row>
    <row r="289" customFormat="false" ht="15" hidden="false" customHeight="false" outlineLevel="0" collapsed="false">
      <c r="A289" s="3"/>
      <c r="B289" s="3"/>
      <c r="C289" s="3"/>
      <c r="D289" s="4"/>
      <c r="E289" s="5" t="str">
        <f aca="true">IF(OR(D289="",C289="Closed-won",C289="Closed-lost"),"",IF(D289&lt;TODAY(),"OVERDUE",IF(D289=TODAY(),"TODAY","")))</f>
        <v/>
      </c>
      <c r="F289" s="3"/>
      <c r="G289" s="4"/>
      <c r="H289" s="6"/>
      <c r="I289" s="3"/>
      <c r="J289" s="3"/>
      <c r="K289" s="3"/>
      <c r="L289" s="6"/>
      <c r="M289" s="4"/>
      <c r="N289" s="7" t="str">
        <f aca="true">IF(G289="","",TODAY()-G289)</f>
        <v/>
      </c>
      <c r="O289" s="7" t="str">
        <f aca="true">IF(OR(D289="",C289="Closed-won",C289="Closed-lost"),"",MAX(0,TODAY()-D289))</f>
        <v/>
      </c>
    </row>
    <row r="290" customFormat="false" ht="15" hidden="false" customHeight="false" outlineLevel="0" collapsed="false">
      <c r="A290" s="3"/>
      <c r="B290" s="3"/>
      <c r="C290" s="3"/>
      <c r="D290" s="4"/>
      <c r="E290" s="5" t="str">
        <f aca="true">IF(OR(D290="",C290="Closed-won",C290="Closed-lost"),"",IF(D290&lt;TODAY(),"OVERDUE",IF(D290=TODAY(),"TODAY","")))</f>
        <v/>
      </c>
      <c r="F290" s="3"/>
      <c r="G290" s="4"/>
      <c r="H290" s="6"/>
      <c r="I290" s="3"/>
      <c r="J290" s="3"/>
      <c r="K290" s="3"/>
      <c r="L290" s="6"/>
      <c r="M290" s="4"/>
      <c r="N290" s="7" t="str">
        <f aca="true">IF(G290="","",TODAY()-G290)</f>
        <v/>
      </c>
      <c r="O290" s="7" t="str">
        <f aca="true">IF(OR(D290="",C290="Closed-won",C290="Closed-lost"),"",MAX(0,TODAY()-D290))</f>
        <v/>
      </c>
    </row>
    <row r="291" customFormat="false" ht="15" hidden="false" customHeight="false" outlineLevel="0" collapsed="false">
      <c r="A291" s="3"/>
      <c r="B291" s="3"/>
      <c r="C291" s="3"/>
      <c r="D291" s="4"/>
      <c r="E291" s="5" t="str">
        <f aca="true">IF(OR(D291="",C291="Closed-won",C291="Closed-lost"),"",IF(D291&lt;TODAY(),"OVERDUE",IF(D291=TODAY(),"TODAY","")))</f>
        <v/>
      </c>
      <c r="F291" s="3"/>
      <c r="G291" s="4"/>
      <c r="H291" s="6"/>
      <c r="I291" s="3"/>
      <c r="J291" s="3"/>
      <c r="K291" s="3"/>
      <c r="L291" s="6"/>
      <c r="M291" s="4"/>
      <c r="N291" s="7" t="str">
        <f aca="true">IF(G291="","",TODAY()-G291)</f>
        <v/>
      </c>
      <c r="O291" s="7" t="str">
        <f aca="true">IF(OR(D291="",C291="Closed-won",C291="Closed-lost"),"",MAX(0,TODAY()-D291))</f>
        <v/>
      </c>
    </row>
    <row r="292" customFormat="false" ht="15" hidden="false" customHeight="false" outlineLevel="0" collapsed="false">
      <c r="A292" s="3"/>
      <c r="B292" s="3"/>
      <c r="C292" s="3"/>
      <c r="D292" s="4"/>
      <c r="E292" s="5" t="str">
        <f aca="true">IF(OR(D292="",C292="Closed-won",C292="Closed-lost"),"",IF(D292&lt;TODAY(),"OVERDUE",IF(D292=TODAY(),"TODAY","")))</f>
        <v/>
      </c>
      <c r="F292" s="3"/>
      <c r="G292" s="4"/>
      <c r="H292" s="6"/>
      <c r="I292" s="3"/>
      <c r="J292" s="3"/>
      <c r="K292" s="3"/>
      <c r="L292" s="6"/>
      <c r="M292" s="4"/>
      <c r="N292" s="7" t="str">
        <f aca="true">IF(G292="","",TODAY()-G292)</f>
        <v/>
      </c>
      <c r="O292" s="7" t="str">
        <f aca="true">IF(OR(D292="",C292="Closed-won",C292="Closed-lost"),"",MAX(0,TODAY()-D292))</f>
        <v/>
      </c>
    </row>
    <row r="293" customFormat="false" ht="15" hidden="false" customHeight="false" outlineLevel="0" collapsed="false">
      <c r="A293" s="3"/>
      <c r="B293" s="3"/>
      <c r="C293" s="3"/>
      <c r="D293" s="4"/>
      <c r="E293" s="5" t="str">
        <f aca="true">IF(OR(D293="",C293="Closed-won",C293="Closed-lost"),"",IF(D293&lt;TODAY(),"OVERDUE",IF(D293=TODAY(),"TODAY","")))</f>
        <v/>
      </c>
      <c r="F293" s="3"/>
      <c r="G293" s="4"/>
      <c r="H293" s="6"/>
      <c r="I293" s="3"/>
      <c r="J293" s="3"/>
      <c r="K293" s="3"/>
      <c r="L293" s="6"/>
      <c r="M293" s="4"/>
      <c r="N293" s="7" t="str">
        <f aca="true">IF(G293="","",TODAY()-G293)</f>
        <v/>
      </c>
      <c r="O293" s="7" t="str">
        <f aca="true">IF(OR(D293="",C293="Closed-won",C293="Closed-lost"),"",MAX(0,TODAY()-D293))</f>
        <v/>
      </c>
    </row>
    <row r="294" customFormat="false" ht="15" hidden="false" customHeight="false" outlineLevel="0" collapsed="false">
      <c r="A294" s="3"/>
      <c r="B294" s="3"/>
      <c r="C294" s="3"/>
      <c r="D294" s="4"/>
      <c r="E294" s="5" t="str">
        <f aca="true">IF(OR(D294="",C294="Closed-won",C294="Closed-lost"),"",IF(D294&lt;TODAY(),"OVERDUE",IF(D294=TODAY(),"TODAY","")))</f>
        <v/>
      </c>
      <c r="F294" s="3"/>
      <c r="G294" s="4"/>
      <c r="H294" s="6"/>
      <c r="I294" s="3"/>
      <c r="J294" s="3"/>
      <c r="K294" s="3"/>
      <c r="L294" s="6"/>
      <c r="M294" s="4"/>
      <c r="N294" s="7" t="str">
        <f aca="true">IF(G294="","",TODAY()-G294)</f>
        <v/>
      </c>
      <c r="O294" s="7" t="str">
        <f aca="true">IF(OR(D294="",C294="Closed-won",C294="Closed-lost"),"",MAX(0,TODAY()-D294))</f>
        <v/>
      </c>
    </row>
    <row r="295" customFormat="false" ht="15" hidden="false" customHeight="false" outlineLevel="0" collapsed="false">
      <c r="A295" s="3"/>
      <c r="B295" s="3"/>
      <c r="C295" s="3"/>
      <c r="D295" s="4"/>
      <c r="E295" s="5" t="str">
        <f aca="true">IF(OR(D295="",C295="Closed-won",C295="Closed-lost"),"",IF(D295&lt;TODAY(),"OVERDUE",IF(D295=TODAY(),"TODAY","")))</f>
        <v/>
      </c>
      <c r="F295" s="3"/>
      <c r="G295" s="4"/>
      <c r="H295" s="6"/>
      <c r="I295" s="3"/>
      <c r="J295" s="3"/>
      <c r="K295" s="3"/>
      <c r="L295" s="6"/>
      <c r="M295" s="4"/>
      <c r="N295" s="7" t="str">
        <f aca="true">IF(G295="","",TODAY()-G295)</f>
        <v/>
      </c>
      <c r="O295" s="7" t="str">
        <f aca="true">IF(OR(D295="",C295="Closed-won",C295="Closed-lost"),"",MAX(0,TODAY()-D295))</f>
        <v/>
      </c>
    </row>
    <row r="296" customFormat="false" ht="15" hidden="false" customHeight="false" outlineLevel="0" collapsed="false">
      <c r="A296" s="3"/>
      <c r="B296" s="3"/>
      <c r="C296" s="3"/>
      <c r="D296" s="4"/>
      <c r="E296" s="5" t="str">
        <f aca="true">IF(OR(D296="",C296="Closed-won",C296="Closed-lost"),"",IF(D296&lt;TODAY(),"OVERDUE",IF(D296=TODAY(),"TODAY","")))</f>
        <v/>
      </c>
      <c r="F296" s="3"/>
      <c r="G296" s="4"/>
      <c r="H296" s="6"/>
      <c r="I296" s="3"/>
      <c r="J296" s="3"/>
      <c r="K296" s="3"/>
      <c r="L296" s="6"/>
      <c r="M296" s="4"/>
      <c r="N296" s="7" t="str">
        <f aca="true">IF(G296="","",TODAY()-G296)</f>
        <v/>
      </c>
      <c r="O296" s="7" t="str">
        <f aca="true">IF(OR(D296="",C296="Closed-won",C296="Closed-lost"),"",MAX(0,TODAY()-D296))</f>
        <v/>
      </c>
    </row>
    <row r="297" customFormat="false" ht="15" hidden="false" customHeight="false" outlineLevel="0" collapsed="false">
      <c r="A297" s="3"/>
      <c r="B297" s="3"/>
      <c r="C297" s="3"/>
      <c r="D297" s="4"/>
      <c r="E297" s="5" t="str">
        <f aca="true">IF(OR(D297="",C297="Closed-won",C297="Closed-lost"),"",IF(D297&lt;TODAY(),"OVERDUE",IF(D297=TODAY(),"TODAY","")))</f>
        <v/>
      </c>
      <c r="F297" s="3"/>
      <c r="G297" s="4"/>
      <c r="H297" s="6"/>
      <c r="I297" s="3"/>
      <c r="J297" s="3"/>
      <c r="K297" s="3"/>
      <c r="L297" s="6"/>
      <c r="M297" s="4"/>
      <c r="N297" s="7" t="str">
        <f aca="true">IF(G297="","",TODAY()-G297)</f>
        <v/>
      </c>
      <c r="O297" s="7" t="str">
        <f aca="true">IF(OR(D297="",C297="Closed-won",C297="Closed-lost"),"",MAX(0,TODAY()-D297))</f>
        <v/>
      </c>
    </row>
    <row r="298" customFormat="false" ht="15" hidden="false" customHeight="false" outlineLevel="0" collapsed="false">
      <c r="A298" s="3"/>
      <c r="B298" s="3"/>
      <c r="C298" s="3"/>
      <c r="D298" s="4"/>
      <c r="E298" s="5" t="str">
        <f aca="true">IF(OR(D298="",C298="Closed-won",C298="Closed-lost"),"",IF(D298&lt;TODAY(),"OVERDUE",IF(D298=TODAY(),"TODAY","")))</f>
        <v/>
      </c>
      <c r="F298" s="3"/>
      <c r="G298" s="4"/>
      <c r="H298" s="6"/>
      <c r="I298" s="3"/>
      <c r="J298" s="3"/>
      <c r="K298" s="3"/>
      <c r="L298" s="6"/>
      <c r="M298" s="4"/>
      <c r="N298" s="7" t="str">
        <f aca="true">IF(G298="","",TODAY()-G298)</f>
        <v/>
      </c>
      <c r="O298" s="7" t="str">
        <f aca="true">IF(OR(D298="",C298="Closed-won",C298="Closed-lost"),"",MAX(0,TODAY()-D298))</f>
        <v/>
      </c>
    </row>
    <row r="299" customFormat="false" ht="15" hidden="false" customHeight="false" outlineLevel="0" collapsed="false">
      <c r="A299" s="3"/>
      <c r="B299" s="3"/>
      <c r="C299" s="3"/>
      <c r="D299" s="4"/>
      <c r="E299" s="5" t="str">
        <f aca="true">IF(OR(D299="",C299="Closed-won",C299="Closed-lost"),"",IF(D299&lt;TODAY(),"OVERDUE",IF(D299=TODAY(),"TODAY","")))</f>
        <v/>
      </c>
      <c r="F299" s="3"/>
      <c r="G299" s="4"/>
      <c r="H299" s="6"/>
      <c r="I299" s="3"/>
      <c r="J299" s="3"/>
      <c r="K299" s="3"/>
      <c r="L299" s="6"/>
      <c r="M299" s="4"/>
      <c r="N299" s="7" t="str">
        <f aca="true">IF(G299="","",TODAY()-G299)</f>
        <v/>
      </c>
      <c r="O299" s="7" t="str">
        <f aca="true">IF(OR(D299="",C299="Closed-won",C299="Closed-lost"),"",MAX(0,TODAY()-D299))</f>
        <v/>
      </c>
    </row>
    <row r="300" customFormat="false" ht="15" hidden="false" customHeight="false" outlineLevel="0" collapsed="false">
      <c r="A300" s="3"/>
      <c r="B300" s="3"/>
      <c r="C300" s="3"/>
      <c r="D300" s="4"/>
      <c r="E300" s="5" t="str">
        <f aca="true">IF(OR(D300="",C300="Closed-won",C300="Closed-lost"),"",IF(D300&lt;TODAY(),"OVERDUE",IF(D300=TODAY(),"TODAY","")))</f>
        <v/>
      </c>
      <c r="F300" s="3"/>
      <c r="G300" s="4"/>
      <c r="H300" s="6"/>
      <c r="I300" s="3"/>
      <c r="J300" s="3"/>
      <c r="K300" s="3"/>
      <c r="L300" s="6"/>
      <c r="M300" s="4"/>
      <c r="N300" s="7" t="str">
        <f aca="true">IF(G300="","",TODAY()-G300)</f>
        <v/>
      </c>
      <c r="O300" s="7" t="str">
        <f aca="true">IF(OR(D300="",C300="Closed-won",C300="Closed-lost"),"",MAX(0,TODAY()-D300))</f>
        <v/>
      </c>
    </row>
    <row r="301" customFormat="false" ht="15" hidden="false" customHeight="false" outlineLevel="0" collapsed="false">
      <c r="A301" s="3"/>
      <c r="B301" s="3"/>
      <c r="C301" s="3"/>
      <c r="D301" s="4"/>
      <c r="E301" s="5" t="str">
        <f aca="true">IF(OR(D301="",C301="Closed-won",C301="Closed-lost"),"",IF(D301&lt;TODAY(),"OVERDUE",IF(D301=TODAY(),"TODAY","")))</f>
        <v/>
      </c>
      <c r="F301" s="3"/>
      <c r="G301" s="4"/>
      <c r="H301" s="6"/>
      <c r="I301" s="3"/>
      <c r="J301" s="3"/>
      <c r="K301" s="3"/>
      <c r="L301" s="6"/>
      <c r="M301" s="4"/>
      <c r="N301" s="7" t="str">
        <f aca="true">IF(G301="","",TODAY()-G301)</f>
        <v/>
      </c>
      <c r="O301" s="7" t="str">
        <f aca="true">IF(OR(D301="",C301="Closed-won",C301="Closed-lost"),"",MAX(0,TODAY()-D301))</f>
        <v/>
      </c>
    </row>
    <row r="302" customFormat="false" ht="15" hidden="false" customHeight="false" outlineLevel="0" collapsed="false">
      <c r="A302" s="3"/>
      <c r="B302" s="3"/>
      <c r="C302" s="3"/>
      <c r="D302" s="4"/>
      <c r="E302" s="5" t="str">
        <f aca="true">IF(OR(D302="",C302="Closed-won",C302="Closed-lost"),"",IF(D302&lt;TODAY(),"OVERDUE",IF(D302=TODAY(),"TODAY","")))</f>
        <v/>
      </c>
      <c r="F302" s="3"/>
      <c r="G302" s="4"/>
      <c r="H302" s="6"/>
      <c r="I302" s="3"/>
      <c r="J302" s="3"/>
      <c r="K302" s="3"/>
      <c r="L302" s="6"/>
      <c r="M302" s="4"/>
      <c r="N302" s="7" t="str">
        <f aca="true">IF(G302="","",TODAY()-G302)</f>
        <v/>
      </c>
      <c r="O302" s="7" t="str">
        <f aca="true">IF(OR(D302="",C302="Closed-won",C302="Closed-lost"),"",MAX(0,TODAY()-D302))</f>
        <v/>
      </c>
    </row>
    <row r="303" customFormat="false" ht="15" hidden="false" customHeight="false" outlineLevel="0" collapsed="false">
      <c r="A303" s="3"/>
      <c r="B303" s="3"/>
      <c r="C303" s="3"/>
      <c r="D303" s="4"/>
      <c r="E303" s="5" t="str">
        <f aca="true">IF(OR(D303="",C303="Closed-won",C303="Closed-lost"),"",IF(D303&lt;TODAY(),"OVERDUE",IF(D303=TODAY(),"TODAY","")))</f>
        <v/>
      </c>
      <c r="F303" s="3"/>
      <c r="G303" s="4"/>
      <c r="H303" s="6"/>
      <c r="I303" s="3"/>
      <c r="J303" s="3"/>
      <c r="K303" s="3"/>
      <c r="L303" s="6"/>
      <c r="M303" s="4"/>
      <c r="N303" s="7" t="str">
        <f aca="true">IF(G303="","",TODAY()-G303)</f>
        <v/>
      </c>
      <c r="O303" s="7" t="str">
        <f aca="true">IF(OR(D303="",C303="Closed-won",C303="Closed-lost"),"",MAX(0,TODAY()-D303))</f>
        <v/>
      </c>
    </row>
    <row r="304" customFormat="false" ht="15" hidden="false" customHeight="false" outlineLevel="0" collapsed="false">
      <c r="A304" s="3"/>
      <c r="B304" s="3"/>
      <c r="C304" s="3"/>
      <c r="D304" s="4"/>
      <c r="E304" s="5" t="str">
        <f aca="true">IF(OR(D304="",C304="Closed-won",C304="Closed-lost"),"",IF(D304&lt;TODAY(),"OVERDUE",IF(D304=TODAY(),"TODAY","")))</f>
        <v/>
      </c>
      <c r="F304" s="3"/>
      <c r="G304" s="4"/>
      <c r="H304" s="6"/>
      <c r="I304" s="3"/>
      <c r="J304" s="3"/>
      <c r="K304" s="3"/>
      <c r="L304" s="6"/>
      <c r="M304" s="4"/>
      <c r="N304" s="7" t="str">
        <f aca="true">IF(G304="","",TODAY()-G304)</f>
        <v/>
      </c>
      <c r="O304" s="7" t="str">
        <f aca="true">IF(OR(D304="",C304="Closed-won",C304="Closed-lost"),"",MAX(0,TODAY()-D304))</f>
        <v/>
      </c>
    </row>
    <row r="305" customFormat="false" ht="15" hidden="false" customHeight="false" outlineLevel="0" collapsed="false">
      <c r="A305" s="3"/>
      <c r="B305" s="3"/>
      <c r="C305" s="3"/>
      <c r="D305" s="4"/>
      <c r="E305" s="5" t="str">
        <f aca="true">IF(OR(D305="",C305="Closed-won",C305="Closed-lost"),"",IF(D305&lt;TODAY(),"OVERDUE",IF(D305=TODAY(),"TODAY","")))</f>
        <v/>
      </c>
      <c r="F305" s="3"/>
      <c r="G305" s="4"/>
      <c r="H305" s="6"/>
      <c r="I305" s="3"/>
      <c r="J305" s="3"/>
      <c r="K305" s="3"/>
      <c r="L305" s="6"/>
      <c r="M305" s="4"/>
      <c r="N305" s="7" t="str">
        <f aca="true">IF(G305="","",TODAY()-G305)</f>
        <v/>
      </c>
      <c r="O305" s="7" t="str">
        <f aca="true">IF(OR(D305="",C305="Closed-won",C305="Closed-lost"),"",MAX(0,TODAY()-D305))</f>
        <v/>
      </c>
    </row>
    <row r="306" customFormat="false" ht="15" hidden="false" customHeight="false" outlineLevel="0" collapsed="false">
      <c r="A306" s="3"/>
      <c r="B306" s="3"/>
      <c r="C306" s="3"/>
      <c r="D306" s="4"/>
      <c r="E306" s="5" t="str">
        <f aca="true">IF(OR(D306="",C306="Closed-won",C306="Closed-lost"),"",IF(D306&lt;TODAY(),"OVERDUE",IF(D306=TODAY(),"TODAY","")))</f>
        <v/>
      </c>
      <c r="F306" s="3"/>
      <c r="G306" s="4"/>
      <c r="H306" s="6"/>
      <c r="I306" s="3"/>
      <c r="J306" s="3"/>
      <c r="K306" s="3"/>
      <c r="L306" s="6"/>
      <c r="M306" s="4"/>
      <c r="N306" s="7" t="str">
        <f aca="true">IF(G306="","",TODAY()-G306)</f>
        <v/>
      </c>
      <c r="O306" s="7" t="str">
        <f aca="true">IF(OR(D306="",C306="Closed-won",C306="Closed-lost"),"",MAX(0,TODAY()-D306))</f>
        <v/>
      </c>
    </row>
    <row r="307" customFormat="false" ht="15" hidden="false" customHeight="false" outlineLevel="0" collapsed="false">
      <c r="A307" s="3"/>
      <c r="B307" s="3"/>
      <c r="C307" s="3"/>
      <c r="D307" s="4"/>
      <c r="E307" s="5" t="str">
        <f aca="true">IF(OR(D307="",C307="Closed-won",C307="Closed-lost"),"",IF(D307&lt;TODAY(),"OVERDUE",IF(D307=TODAY(),"TODAY","")))</f>
        <v/>
      </c>
      <c r="F307" s="3"/>
      <c r="G307" s="4"/>
      <c r="H307" s="6"/>
      <c r="I307" s="3"/>
      <c r="J307" s="3"/>
      <c r="K307" s="3"/>
      <c r="L307" s="6"/>
      <c r="M307" s="4"/>
      <c r="N307" s="7" t="str">
        <f aca="true">IF(G307="","",TODAY()-G307)</f>
        <v/>
      </c>
      <c r="O307" s="7" t="str">
        <f aca="true">IF(OR(D307="",C307="Closed-won",C307="Closed-lost"),"",MAX(0,TODAY()-D307))</f>
        <v/>
      </c>
    </row>
    <row r="308" customFormat="false" ht="15" hidden="false" customHeight="false" outlineLevel="0" collapsed="false">
      <c r="A308" s="3"/>
      <c r="B308" s="3"/>
      <c r="C308" s="3"/>
      <c r="D308" s="4"/>
      <c r="E308" s="5" t="str">
        <f aca="true">IF(OR(D308="",C308="Closed-won",C308="Closed-lost"),"",IF(D308&lt;TODAY(),"OVERDUE",IF(D308=TODAY(),"TODAY","")))</f>
        <v/>
      </c>
      <c r="F308" s="3"/>
      <c r="G308" s="4"/>
      <c r="H308" s="6"/>
      <c r="I308" s="3"/>
      <c r="J308" s="3"/>
      <c r="K308" s="3"/>
      <c r="L308" s="6"/>
      <c r="M308" s="4"/>
      <c r="N308" s="7" t="str">
        <f aca="true">IF(G308="","",TODAY()-G308)</f>
        <v/>
      </c>
      <c r="O308" s="7" t="str">
        <f aca="true">IF(OR(D308="",C308="Closed-won",C308="Closed-lost"),"",MAX(0,TODAY()-D308))</f>
        <v/>
      </c>
    </row>
    <row r="309" customFormat="false" ht="15" hidden="false" customHeight="false" outlineLevel="0" collapsed="false">
      <c r="A309" s="3"/>
      <c r="B309" s="3"/>
      <c r="C309" s="3"/>
      <c r="D309" s="4"/>
      <c r="E309" s="5" t="str">
        <f aca="true">IF(OR(D309="",C309="Closed-won",C309="Closed-lost"),"",IF(D309&lt;TODAY(),"OVERDUE",IF(D309=TODAY(),"TODAY","")))</f>
        <v/>
      </c>
      <c r="F309" s="3"/>
      <c r="G309" s="4"/>
      <c r="H309" s="6"/>
      <c r="I309" s="3"/>
      <c r="J309" s="3"/>
      <c r="K309" s="3"/>
      <c r="L309" s="6"/>
      <c r="M309" s="4"/>
      <c r="N309" s="7" t="str">
        <f aca="true">IF(G309="","",TODAY()-G309)</f>
        <v/>
      </c>
      <c r="O309" s="7" t="str">
        <f aca="true">IF(OR(D309="",C309="Closed-won",C309="Closed-lost"),"",MAX(0,TODAY()-D309))</f>
        <v/>
      </c>
    </row>
    <row r="310" customFormat="false" ht="15" hidden="false" customHeight="false" outlineLevel="0" collapsed="false">
      <c r="A310" s="3"/>
      <c r="B310" s="3"/>
      <c r="C310" s="3"/>
      <c r="D310" s="4"/>
      <c r="E310" s="5" t="str">
        <f aca="true">IF(OR(D310="",C310="Closed-won",C310="Closed-lost"),"",IF(D310&lt;TODAY(),"OVERDUE",IF(D310=TODAY(),"TODAY","")))</f>
        <v/>
      </c>
      <c r="F310" s="3"/>
      <c r="G310" s="4"/>
      <c r="H310" s="6"/>
      <c r="I310" s="3"/>
      <c r="J310" s="3"/>
      <c r="K310" s="3"/>
      <c r="L310" s="6"/>
      <c r="M310" s="4"/>
      <c r="N310" s="7" t="str">
        <f aca="true">IF(G310="","",TODAY()-G310)</f>
        <v/>
      </c>
      <c r="O310" s="7" t="str">
        <f aca="true">IF(OR(D310="",C310="Closed-won",C310="Closed-lost"),"",MAX(0,TODAY()-D310))</f>
        <v/>
      </c>
    </row>
    <row r="311" customFormat="false" ht="15" hidden="false" customHeight="false" outlineLevel="0" collapsed="false">
      <c r="A311" s="3"/>
      <c r="B311" s="3"/>
      <c r="C311" s="3"/>
      <c r="D311" s="4"/>
      <c r="E311" s="5" t="str">
        <f aca="true">IF(OR(D311="",C311="Closed-won",C311="Closed-lost"),"",IF(D311&lt;TODAY(),"OVERDUE",IF(D311=TODAY(),"TODAY","")))</f>
        <v/>
      </c>
      <c r="F311" s="3"/>
      <c r="G311" s="4"/>
      <c r="H311" s="6"/>
      <c r="I311" s="3"/>
      <c r="J311" s="3"/>
      <c r="K311" s="3"/>
      <c r="L311" s="6"/>
      <c r="M311" s="4"/>
      <c r="N311" s="7" t="str">
        <f aca="true">IF(G311="","",TODAY()-G311)</f>
        <v/>
      </c>
      <c r="O311" s="7" t="str">
        <f aca="true">IF(OR(D311="",C311="Closed-won",C311="Closed-lost"),"",MAX(0,TODAY()-D311))</f>
        <v/>
      </c>
    </row>
    <row r="312" customFormat="false" ht="15" hidden="false" customHeight="false" outlineLevel="0" collapsed="false">
      <c r="A312" s="3"/>
      <c r="B312" s="3"/>
      <c r="C312" s="3"/>
      <c r="D312" s="4"/>
      <c r="E312" s="5" t="str">
        <f aca="true">IF(OR(D312="",C312="Closed-won",C312="Closed-lost"),"",IF(D312&lt;TODAY(),"OVERDUE",IF(D312=TODAY(),"TODAY","")))</f>
        <v/>
      </c>
      <c r="F312" s="3"/>
      <c r="G312" s="4"/>
      <c r="H312" s="6"/>
      <c r="I312" s="3"/>
      <c r="J312" s="3"/>
      <c r="K312" s="3"/>
      <c r="L312" s="6"/>
      <c r="M312" s="4"/>
      <c r="N312" s="7" t="str">
        <f aca="true">IF(G312="","",TODAY()-G312)</f>
        <v/>
      </c>
      <c r="O312" s="7" t="str">
        <f aca="true">IF(OR(D312="",C312="Closed-won",C312="Closed-lost"),"",MAX(0,TODAY()-D312))</f>
        <v/>
      </c>
    </row>
    <row r="313" customFormat="false" ht="15" hidden="false" customHeight="false" outlineLevel="0" collapsed="false">
      <c r="A313" s="3"/>
      <c r="B313" s="3"/>
      <c r="C313" s="3"/>
      <c r="D313" s="4"/>
      <c r="E313" s="5" t="str">
        <f aca="true">IF(OR(D313="",C313="Closed-won",C313="Closed-lost"),"",IF(D313&lt;TODAY(),"OVERDUE",IF(D313=TODAY(),"TODAY","")))</f>
        <v/>
      </c>
      <c r="F313" s="3"/>
      <c r="G313" s="4"/>
      <c r="H313" s="6"/>
      <c r="I313" s="3"/>
      <c r="J313" s="3"/>
      <c r="K313" s="3"/>
      <c r="L313" s="6"/>
      <c r="M313" s="4"/>
      <c r="N313" s="7" t="str">
        <f aca="true">IF(G313="","",TODAY()-G313)</f>
        <v/>
      </c>
      <c r="O313" s="7" t="str">
        <f aca="true">IF(OR(D313="",C313="Closed-won",C313="Closed-lost"),"",MAX(0,TODAY()-D313))</f>
        <v/>
      </c>
    </row>
    <row r="314" customFormat="false" ht="15" hidden="false" customHeight="false" outlineLevel="0" collapsed="false">
      <c r="A314" s="3"/>
      <c r="B314" s="3"/>
      <c r="C314" s="3"/>
      <c r="D314" s="4"/>
      <c r="E314" s="5" t="str">
        <f aca="true">IF(OR(D314="",C314="Closed-won",C314="Closed-lost"),"",IF(D314&lt;TODAY(),"OVERDUE",IF(D314=TODAY(),"TODAY","")))</f>
        <v/>
      </c>
      <c r="F314" s="3"/>
      <c r="G314" s="4"/>
      <c r="H314" s="6"/>
      <c r="I314" s="3"/>
      <c r="J314" s="3"/>
      <c r="K314" s="3"/>
      <c r="L314" s="6"/>
      <c r="M314" s="4"/>
      <c r="N314" s="7" t="str">
        <f aca="true">IF(G314="","",TODAY()-G314)</f>
        <v/>
      </c>
      <c r="O314" s="7" t="str">
        <f aca="true">IF(OR(D314="",C314="Closed-won",C314="Closed-lost"),"",MAX(0,TODAY()-D314))</f>
        <v/>
      </c>
    </row>
    <row r="315" customFormat="false" ht="15" hidden="false" customHeight="false" outlineLevel="0" collapsed="false">
      <c r="A315" s="3"/>
      <c r="B315" s="3"/>
      <c r="C315" s="3"/>
      <c r="D315" s="4"/>
      <c r="E315" s="5" t="str">
        <f aca="true">IF(OR(D315="",C315="Closed-won",C315="Closed-lost"),"",IF(D315&lt;TODAY(),"OVERDUE",IF(D315=TODAY(),"TODAY","")))</f>
        <v/>
      </c>
      <c r="F315" s="3"/>
      <c r="G315" s="4"/>
      <c r="H315" s="6"/>
      <c r="I315" s="3"/>
      <c r="J315" s="3"/>
      <c r="K315" s="3"/>
      <c r="L315" s="6"/>
      <c r="M315" s="4"/>
      <c r="N315" s="7" t="str">
        <f aca="true">IF(G315="","",TODAY()-G315)</f>
        <v/>
      </c>
      <c r="O315" s="7" t="str">
        <f aca="true">IF(OR(D315="",C315="Closed-won",C315="Closed-lost"),"",MAX(0,TODAY()-D315))</f>
        <v/>
      </c>
    </row>
    <row r="316" customFormat="false" ht="15" hidden="false" customHeight="false" outlineLevel="0" collapsed="false">
      <c r="A316" s="3"/>
      <c r="B316" s="3"/>
      <c r="C316" s="3"/>
      <c r="D316" s="4"/>
      <c r="E316" s="5" t="str">
        <f aca="true">IF(OR(D316="",C316="Closed-won",C316="Closed-lost"),"",IF(D316&lt;TODAY(),"OVERDUE",IF(D316=TODAY(),"TODAY","")))</f>
        <v/>
      </c>
      <c r="F316" s="3"/>
      <c r="G316" s="4"/>
      <c r="H316" s="6"/>
      <c r="I316" s="3"/>
      <c r="J316" s="3"/>
      <c r="K316" s="3"/>
      <c r="L316" s="6"/>
      <c r="M316" s="4"/>
      <c r="N316" s="7" t="str">
        <f aca="true">IF(G316="","",TODAY()-G316)</f>
        <v/>
      </c>
      <c r="O316" s="7" t="str">
        <f aca="true">IF(OR(D316="",C316="Closed-won",C316="Closed-lost"),"",MAX(0,TODAY()-D316))</f>
        <v/>
      </c>
    </row>
    <row r="317" customFormat="false" ht="15" hidden="false" customHeight="false" outlineLevel="0" collapsed="false">
      <c r="A317" s="3"/>
      <c r="B317" s="3"/>
      <c r="C317" s="3"/>
      <c r="D317" s="4"/>
      <c r="E317" s="5" t="str">
        <f aca="true">IF(OR(D317="",C317="Closed-won",C317="Closed-lost"),"",IF(D317&lt;TODAY(),"OVERDUE",IF(D317=TODAY(),"TODAY","")))</f>
        <v/>
      </c>
      <c r="F317" s="3"/>
      <c r="G317" s="4"/>
      <c r="H317" s="6"/>
      <c r="I317" s="3"/>
      <c r="J317" s="3"/>
      <c r="K317" s="3"/>
      <c r="L317" s="6"/>
      <c r="M317" s="4"/>
      <c r="N317" s="7" t="str">
        <f aca="true">IF(G317="","",TODAY()-G317)</f>
        <v/>
      </c>
      <c r="O317" s="7" t="str">
        <f aca="true">IF(OR(D317="",C317="Closed-won",C317="Closed-lost"),"",MAX(0,TODAY()-D317))</f>
        <v/>
      </c>
    </row>
    <row r="318" customFormat="false" ht="15" hidden="false" customHeight="false" outlineLevel="0" collapsed="false">
      <c r="A318" s="3"/>
      <c r="B318" s="3"/>
      <c r="C318" s="3"/>
      <c r="D318" s="4"/>
      <c r="E318" s="5" t="str">
        <f aca="true">IF(OR(D318="",C318="Closed-won",C318="Closed-lost"),"",IF(D318&lt;TODAY(),"OVERDUE",IF(D318=TODAY(),"TODAY","")))</f>
        <v/>
      </c>
      <c r="F318" s="3"/>
      <c r="G318" s="4"/>
      <c r="H318" s="6"/>
      <c r="I318" s="3"/>
      <c r="J318" s="3"/>
      <c r="K318" s="3"/>
      <c r="L318" s="6"/>
      <c r="M318" s="4"/>
      <c r="N318" s="7" t="str">
        <f aca="true">IF(G318="","",TODAY()-G318)</f>
        <v/>
      </c>
      <c r="O318" s="7" t="str">
        <f aca="true">IF(OR(D318="",C318="Closed-won",C318="Closed-lost"),"",MAX(0,TODAY()-D318))</f>
        <v/>
      </c>
    </row>
    <row r="319" customFormat="false" ht="15" hidden="false" customHeight="false" outlineLevel="0" collapsed="false">
      <c r="A319" s="3"/>
      <c r="B319" s="3"/>
      <c r="C319" s="3"/>
      <c r="D319" s="4"/>
      <c r="E319" s="5" t="str">
        <f aca="true">IF(OR(D319="",C319="Closed-won",C319="Closed-lost"),"",IF(D319&lt;TODAY(),"OVERDUE",IF(D319=TODAY(),"TODAY","")))</f>
        <v/>
      </c>
      <c r="F319" s="3"/>
      <c r="G319" s="4"/>
      <c r="H319" s="6"/>
      <c r="I319" s="3"/>
      <c r="J319" s="3"/>
      <c r="K319" s="3"/>
      <c r="L319" s="6"/>
      <c r="M319" s="4"/>
      <c r="N319" s="7" t="str">
        <f aca="true">IF(G319="","",TODAY()-G319)</f>
        <v/>
      </c>
      <c r="O319" s="7" t="str">
        <f aca="true">IF(OR(D319="",C319="Closed-won",C319="Closed-lost"),"",MAX(0,TODAY()-D319))</f>
        <v/>
      </c>
    </row>
    <row r="320" customFormat="false" ht="15" hidden="false" customHeight="false" outlineLevel="0" collapsed="false">
      <c r="A320" s="3"/>
      <c r="B320" s="3"/>
      <c r="C320" s="3"/>
      <c r="D320" s="4"/>
      <c r="E320" s="5" t="str">
        <f aca="true">IF(OR(D320="",C320="Closed-won",C320="Closed-lost"),"",IF(D320&lt;TODAY(),"OVERDUE",IF(D320=TODAY(),"TODAY","")))</f>
        <v/>
      </c>
      <c r="F320" s="3"/>
      <c r="G320" s="4"/>
      <c r="H320" s="6"/>
      <c r="I320" s="3"/>
      <c r="J320" s="3"/>
      <c r="K320" s="3"/>
      <c r="L320" s="6"/>
      <c r="M320" s="4"/>
      <c r="N320" s="7" t="str">
        <f aca="true">IF(G320="","",TODAY()-G320)</f>
        <v/>
      </c>
      <c r="O320" s="7" t="str">
        <f aca="true">IF(OR(D320="",C320="Closed-won",C320="Closed-lost"),"",MAX(0,TODAY()-D320))</f>
        <v/>
      </c>
    </row>
    <row r="321" customFormat="false" ht="15" hidden="false" customHeight="false" outlineLevel="0" collapsed="false">
      <c r="A321" s="3"/>
      <c r="B321" s="3"/>
      <c r="C321" s="3"/>
      <c r="D321" s="4"/>
      <c r="E321" s="5" t="str">
        <f aca="true">IF(OR(D321="",C321="Closed-won",C321="Closed-lost"),"",IF(D321&lt;TODAY(),"OVERDUE",IF(D321=TODAY(),"TODAY","")))</f>
        <v/>
      </c>
      <c r="F321" s="3"/>
      <c r="G321" s="4"/>
      <c r="H321" s="6"/>
      <c r="I321" s="3"/>
      <c r="J321" s="3"/>
      <c r="K321" s="3"/>
      <c r="L321" s="6"/>
      <c r="M321" s="4"/>
      <c r="N321" s="7" t="str">
        <f aca="true">IF(G321="","",TODAY()-G321)</f>
        <v/>
      </c>
      <c r="O321" s="7" t="str">
        <f aca="true">IF(OR(D321="",C321="Closed-won",C321="Closed-lost"),"",MAX(0,TODAY()-D321))</f>
        <v/>
      </c>
    </row>
    <row r="322" customFormat="false" ht="15" hidden="false" customHeight="false" outlineLevel="0" collapsed="false">
      <c r="A322" s="3"/>
      <c r="B322" s="3"/>
      <c r="C322" s="3"/>
      <c r="D322" s="4"/>
      <c r="E322" s="5" t="str">
        <f aca="true">IF(OR(D322="",C322="Closed-won",C322="Closed-lost"),"",IF(D322&lt;TODAY(),"OVERDUE",IF(D322=TODAY(),"TODAY","")))</f>
        <v/>
      </c>
      <c r="F322" s="3"/>
      <c r="G322" s="4"/>
      <c r="H322" s="6"/>
      <c r="I322" s="3"/>
      <c r="J322" s="3"/>
      <c r="K322" s="3"/>
      <c r="L322" s="6"/>
      <c r="M322" s="4"/>
      <c r="N322" s="7" t="str">
        <f aca="true">IF(G322="","",TODAY()-G322)</f>
        <v/>
      </c>
      <c r="O322" s="7" t="str">
        <f aca="true">IF(OR(D322="",C322="Closed-won",C322="Closed-lost"),"",MAX(0,TODAY()-D322))</f>
        <v/>
      </c>
    </row>
    <row r="323" customFormat="false" ht="15" hidden="false" customHeight="false" outlineLevel="0" collapsed="false">
      <c r="A323" s="3"/>
      <c r="B323" s="3"/>
      <c r="C323" s="3"/>
      <c r="D323" s="4"/>
      <c r="E323" s="5" t="str">
        <f aca="true">IF(OR(D323="",C323="Closed-won",C323="Closed-lost"),"",IF(D323&lt;TODAY(),"OVERDUE",IF(D323=TODAY(),"TODAY","")))</f>
        <v/>
      </c>
      <c r="F323" s="3"/>
      <c r="G323" s="4"/>
      <c r="H323" s="6"/>
      <c r="I323" s="3"/>
      <c r="J323" s="3"/>
      <c r="K323" s="3"/>
      <c r="L323" s="6"/>
      <c r="M323" s="4"/>
      <c r="N323" s="7" t="str">
        <f aca="true">IF(G323="","",TODAY()-G323)</f>
        <v/>
      </c>
      <c r="O323" s="7" t="str">
        <f aca="true">IF(OR(D323="",C323="Closed-won",C323="Closed-lost"),"",MAX(0,TODAY()-D323))</f>
        <v/>
      </c>
    </row>
    <row r="324" customFormat="false" ht="15" hidden="false" customHeight="false" outlineLevel="0" collapsed="false">
      <c r="A324" s="3"/>
      <c r="B324" s="3"/>
      <c r="C324" s="3"/>
      <c r="D324" s="4"/>
      <c r="E324" s="5" t="str">
        <f aca="true">IF(OR(D324="",C324="Closed-won",C324="Closed-lost"),"",IF(D324&lt;TODAY(),"OVERDUE",IF(D324=TODAY(),"TODAY","")))</f>
        <v/>
      </c>
      <c r="F324" s="3"/>
      <c r="G324" s="4"/>
      <c r="H324" s="6"/>
      <c r="I324" s="3"/>
      <c r="J324" s="3"/>
      <c r="K324" s="3"/>
      <c r="L324" s="6"/>
      <c r="M324" s="4"/>
      <c r="N324" s="7" t="str">
        <f aca="true">IF(G324="","",TODAY()-G324)</f>
        <v/>
      </c>
      <c r="O324" s="7" t="str">
        <f aca="true">IF(OR(D324="",C324="Closed-won",C324="Closed-lost"),"",MAX(0,TODAY()-D324))</f>
        <v/>
      </c>
    </row>
    <row r="325" customFormat="false" ht="15" hidden="false" customHeight="false" outlineLevel="0" collapsed="false">
      <c r="A325" s="3"/>
      <c r="B325" s="3"/>
      <c r="C325" s="3"/>
      <c r="D325" s="4"/>
      <c r="E325" s="5" t="str">
        <f aca="true">IF(OR(D325="",C325="Closed-won",C325="Closed-lost"),"",IF(D325&lt;TODAY(),"OVERDUE",IF(D325=TODAY(),"TODAY","")))</f>
        <v/>
      </c>
      <c r="F325" s="3"/>
      <c r="G325" s="4"/>
      <c r="H325" s="6"/>
      <c r="I325" s="3"/>
      <c r="J325" s="3"/>
      <c r="K325" s="3"/>
      <c r="L325" s="6"/>
      <c r="M325" s="4"/>
      <c r="N325" s="7" t="str">
        <f aca="true">IF(G325="","",TODAY()-G325)</f>
        <v/>
      </c>
      <c r="O325" s="7" t="str">
        <f aca="true">IF(OR(D325="",C325="Closed-won",C325="Closed-lost"),"",MAX(0,TODAY()-D325))</f>
        <v/>
      </c>
    </row>
    <row r="326" customFormat="false" ht="15" hidden="false" customHeight="false" outlineLevel="0" collapsed="false">
      <c r="A326" s="3"/>
      <c r="B326" s="3"/>
      <c r="C326" s="3"/>
      <c r="D326" s="4"/>
      <c r="E326" s="5" t="str">
        <f aca="true">IF(OR(D326="",C326="Closed-won",C326="Closed-lost"),"",IF(D326&lt;TODAY(),"OVERDUE",IF(D326=TODAY(),"TODAY","")))</f>
        <v/>
      </c>
      <c r="F326" s="3"/>
      <c r="G326" s="4"/>
      <c r="H326" s="6"/>
      <c r="I326" s="3"/>
      <c r="J326" s="3"/>
      <c r="K326" s="3"/>
      <c r="L326" s="6"/>
      <c r="M326" s="4"/>
      <c r="N326" s="7" t="str">
        <f aca="true">IF(G326="","",TODAY()-G326)</f>
        <v/>
      </c>
      <c r="O326" s="7" t="str">
        <f aca="true">IF(OR(D326="",C326="Closed-won",C326="Closed-lost"),"",MAX(0,TODAY()-D326))</f>
        <v/>
      </c>
    </row>
    <row r="327" customFormat="false" ht="15" hidden="false" customHeight="false" outlineLevel="0" collapsed="false">
      <c r="A327" s="3"/>
      <c r="B327" s="3"/>
      <c r="C327" s="3"/>
      <c r="D327" s="4"/>
      <c r="E327" s="5" t="str">
        <f aca="true">IF(OR(D327="",C327="Closed-won",C327="Closed-lost"),"",IF(D327&lt;TODAY(),"OVERDUE",IF(D327=TODAY(),"TODAY","")))</f>
        <v/>
      </c>
      <c r="F327" s="3"/>
      <c r="G327" s="4"/>
      <c r="H327" s="6"/>
      <c r="I327" s="3"/>
      <c r="J327" s="3"/>
      <c r="K327" s="3"/>
      <c r="L327" s="6"/>
      <c r="M327" s="4"/>
      <c r="N327" s="7" t="str">
        <f aca="true">IF(G327="","",TODAY()-G327)</f>
        <v/>
      </c>
      <c r="O327" s="7" t="str">
        <f aca="true">IF(OR(D327="",C327="Closed-won",C327="Closed-lost"),"",MAX(0,TODAY()-D327))</f>
        <v/>
      </c>
    </row>
    <row r="328" customFormat="false" ht="15" hidden="false" customHeight="false" outlineLevel="0" collapsed="false">
      <c r="A328" s="3"/>
      <c r="B328" s="3"/>
      <c r="C328" s="3"/>
      <c r="D328" s="4"/>
      <c r="E328" s="5" t="str">
        <f aca="true">IF(OR(D328="",C328="Closed-won",C328="Closed-lost"),"",IF(D328&lt;TODAY(),"OVERDUE",IF(D328=TODAY(),"TODAY","")))</f>
        <v/>
      </c>
      <c r="F328" s="3"/>
      <c r="G328" s="4"/>
      <c r="H328" s="6"/>
      <c r="I328" s="3"/>
      <c r="J328" s="3"/>
      <c r="K328" s="3"/>
      <c r="L328" s="6"/>
      <c r="M328" s="4"/>
      <c r="N328" s="7" t="str">
        <f aca="true">IF(G328="","",TODAY()-G328)</f>
        <v/>
      </c>
      <c r="O328" s="7" t="str">
        <f aca="true">IF(OR(D328="",C328="Closed-won",C328="Closed-lost"),"",MAX(0,TODAY()-D328))</f>
        <v/>
      </c>
    </row>
    <row r="329" customFormat="false" ht="15" hidden="false" customHeight="false" outlineLevel="0" collapsed="false">
      <c r="A329" s="3"/>
      <c r="B329" s="3"/>
      <c r="C329" s="3"/>
      <c r="D329" s="4"/>
      <c r="E329" s="5" t="str">
        <f aca="true">IF(OR(D329="",C329="Closed-won",C329="Closed-lost"),"",IF(D329&lt;TODAY(),"OVERDUE",IF(D329=TODAY(),"TODAY","")))</f>
        <v/>
      </c>
      <c r="F329" s="3"/>
      <c r="G329" s="4"/>
      <c r="H329" s="6"/>
      <c r="I329" s="3"/>
      <c r="J329" s="3"/>
      <c r="K329" s="3"/>
      <c r="L329" s="6"/>
      <c r="M329" s="4"/>
      <c r="N329" s="7" t="str">
        <f aca="true">IF(G329="","",TODAY()-G329)</f>
        <v/>
      </c>
      <c r="O329" s="7" t="str">
        <f aca="true">IF(OR(D329="",C329="Closed-won",C329="Closed-lost"),"",MAX(0,TODAY()-D329))</f>
        <v/>
      </c>
    </row>
    <row r="330" customFormat="false" ht="15" hidden="false" customHeight="false" outlineLevel="0" collapsed="false">
      <c r="A330" s="3"/>
      <c r="B330" s="3"/>
      <c r="C330" s="3"/>
      <c r="D330" s="4"/>
      <c r="E330" s="5" t="str">
        <f aca="true">IF(OR(D330="",C330="Closed-won",C330="Closed-lost"),"",IF(D330&lt;TODAY(),"OVERDUE",IF(D330=TODAY(),"TODAY","")))</f>
        <v/>
      </c>
      <c r="F330" s="3"/>
      <c r="G330" s="4"/>
      <c r="H330" s="6"/>
      <c r="I330" s="3"/>
      <c r="J330" s="3"/>
      <c r="K330" s="3"/>
      <c r="L330" s="6"/>
      <c r="M330" s="4"/>
      <c r="N330" s="7" t="str">
        <f aca="true">IF(G330="","",TODAY()-G330)</f>
        <v/>
      </c>
      <c r="O330" s="7" t="str">
        <f aca="true">IF(OR(D330="",C330="Closed-won",C330="Closed-lost"),"",MAX(0,TODAY()-D330))</f>
        <v/>
      </c>
    </row>
    <row r="331" customFormat="false" ht="15" hidden="false" customHeight="false" outlineLevel="0" collapsed="false">
      <c r="A331" s="3"/>
      <c r="B331" s="3"/>
      <c r="C331" s="3"/>
      <c r="D331" s="4"/>
      <c r="E331" s="5" t="str">
        <f aca="true">IF(OR(D331="",C331="Closed-won",C331="Closed-lost"),"",IF(D331&lt;TODAY(),"OVERDUE",IF(D331=TODAY(),"TODAY","")))</f>
        <v/>
      </c>
      <c r="F331" s="3"/>
      <c r="G331" s="4"/>
      <c r="H331" s="6"/>
      <c r="I331" s="3"/>
      <c r="J331" s="3"/>
      <c r="K331" s="3"/>
      <c r="L331" s="6"/>
      <c r="M331" s="4"/>
      <c r="N331" s="7" t="str">
        <f aca="true">IF(G331="","",TODAY()-G331)</f>
        <v/>
      </c>
      <c r="O331" s="7" t="str">
        <f aca="true">IF(OR(D331="",C331="Closed-won",C331="Closed-lost"),"",MAX(0,TODAY()-D331))</f>
        <v/>
      </c>
    </row>
    <row r="332" customFormat="false" ht="15" hidden="false" customHeight="false" outlineLevel="0" collapsed="false">
      <c r="A332" s="3"/>
      <c r="B332" s="3"/>
      <c r="C332" s="3"/>
      <c r="D332" s="4"/>
      <c r="E332" s="5" t="str">
        <f aca="true">IF(OR(D332="",C332="Closed-won",C332="Closed-lost"),"",IF(D332&lt;TODAY(),"OVERDUE",IF(D332=TODAY(),"TODAY","")))</f>
        <v/>
      </c>
      <c r="F332" s="3"/>
      <c r="G332" s="4"/>
      <c r="H332" s="6"/>
      <c r="I332" s="3"/>
      <c r="J332" s="3"/>
      <c r="K332" s="3"/>
      <c r="L332" s="6"/>
      <c r="M332" s="4"/>
      <c r="N332" s="7" t="str">
        <f aca="true">IF(G332="","",TODAY()-G332)</f>
        <v/>
      </c>
      <c r="O332" s="7" t="str">
        <f aca="true">IF(OR(D332="",C332="Closed-won",C332="Closed-lost"),"",MAX(0,TODAY()-D332))</f>
        <v/>
      </c>
    </row>
    <row r="333" customFormat="false" ht="15" hidden="false" customHeight="false" outlineLevel="0" collapsed="false">
      <c r="A333" s="3"/>
      <c r="B333" s="3"/>
      <c r="C333" s="3"/>
      <c r="D333" s="4"/>
      <c r="E333" s="5" t="str">
        <f aca="true">IF(OR(D333="",C333="Closed-won",C333="Closed-lost"),"",IF(D333&lt;TODAY(),"OVERDUE",IF(D333=TODAY(),"TODAY","")))</f>
        <v/>
      </c>
      <c r="F333" s="3"/>
      <c r="G333" s="4"/>
      <c r="H333" s="6"/>
      <c r="I333" s="3"/>
      <c r="J333" s="3"/>
      <c r="K333" s="3"/>
      <c r="L333" s="6"/>
      <c r="M333" s="4"/>
      <c r="N333" s="7" t="str">
        <f aca="true">IF(G333="","",TODAY()-G333)</f>
        <v/>
      </c>
      <c r="O333" s="7" t="str">
        <f aca="true">IF(OR(D333="",C333="Closed-won",C333="Closed-lost"),"",MAX(0,TODAY()-D333))</f>
        <v/>
      </c>
    </row>
    <row r="334" customFormat="false" ht="15" hidden="false" customHeight="false" outlineLevel="0" collapsed="false">
      <c r="A334" s="3"/>
      <c r="B334" s="3"/>
      <c r="C334" s="3"/>
      <c r="D334" s="4"/>
      <c r="E334" s="5" t="str">
        <f aca="true">IF(OR(D334="",C334="Closed-won",C334="Closed-lost"),"",IF(D334&lt;TODAY(),"OVERDUE",IF(D334=TODAY(),"TODAY","")))</f>
        <v/>
      </c>
      <c r="F334" s="3"/>
      <c r="G334" s="4"/>
      <c r="H334" s="6"/>
      <c r="I334" s="3"/>
      <c r="J334" s="3"/>
      <c r="K334" s="3"/>
      <c r="L334" s="6"/>
      <c r="M334" s="4"/>
      <c r="N334" s="7" t="str">
        <f aca="true">IF(G334="","",TODAY()-G334)</f>
        <v/>
      </c>
      <c r="O334" s="7" t="str">
        <f aca="true">IF(OR(D334="",C334="Closed-won",C334="Closed-lost"),"",MAX(0,TODAY()-D334))</f>
        <v/>
      </c>
    </row>
    <row r="335" customFormat="false" ht="15" hidden="false" customHeight="false" outlineLevel="0" collapsed="false">
      <c r="A335" s="3"/>
      <c r="B335" s="3"/>
      <c r="C335" s="3"/>
      <c r="D335" s="4"/>
      <c r="E335" s="5" t="str">
        <f aca="true">IF(OR(D335="",C335="Closed-won",C335="Closed-lost"),"",IF(D335&lt;TODAY(),"OVERDUE",IF(D335=TODAY(),"TODAY","")))</f>
        <v/>
      </c>
      <c r="F335" s="3"/>
      <c r="G335" s="4"/>
      <c r="H335" s="6"/>
      <c r="I335" s="3"/>
      <c r="J335" s="3"/>
      <c r="K335" s="3"/>
      <c r="L335" s="6"/>
      <c r="M335" s="4"/>
      <c r="N335" s="7" t="str">
        <f aca="true">IF(G335="","",TODAY()-G335)</f>
        <v/>
      </c>
      <c r="O335" s="7" t="str">
        <f aca="true">IF(OR(D335="",C335="Closed-won",C335="Closed-lost"),"",MAX(0,TODAY()-D335))</f>
        <v/>
      </c>
    </row>
    <row r="336" customFormat="false" ht="15" hidden="false" customHeight="false" outlineLevel="0" collapsed="false">
      <c r="A336" s="3"/>
      <c r="B336" s="3"/>
      <c r="C336" s="3"/>
      <c r="D336" s="4"/>
      <c r="E336" s="5" t="str">
        <f aca="true">IF(OR(D336="",C336="Closed-won",C336="Closed-lost"),"",IF(D336&lt;TODAY(),"OVERDUE",IF(D336=TODAY(),"TODAY","")))</f>
        <v/>
      </c>
      <c r="F336" s="3"/>
      <c r="G336" s="4"/>
      <c r="H336" s="6"/>
      <c r="I336" s="3"/>
      <c r="J336" s="3"/>
      <c r="K336" s="3"/>
      <c r="L336" s="6"/>
      <c r="M336" s="4"/>
      <c r="N336" s="7" t="str">
        <f aca="true">IF(G336="","",TODAY()-G336)</f>
        <v/>
      </c>
      <c r="O336" s="7" t="str">
        <f aca="true">IF(OR(D336="",C336="Closed-won",C336="Closed-lost"),"",MAX(0,TODAY()-D336))</f>
        <v/>
      </c>
    </row>
    <row r="337" customFormat="false" ht="15" hidden="false" customHeight="false" outlineLevel="0" collapsed="false">
      <c r="A337" s="3"/>
      <c r="B337" s="3"/>
      <c r="C337" s="3"/>
      <c r="D337" s="4"/>
      <c r="E337" s="5" t="str">
        <f aca="true">IF(OR(D337="",C337="Closed-won",C337="Closed-lost"),"",IF(D337&lt;TODAY(),"OVERDUE",IF(D337=TODAY(),"TODAY","")))</f>
        <v/>
      </c>
      <c r="F337" s="3"/>
      <c r="G337" s="4"/>
      <c r="H337" s="6"/>
      <c r="I337" s="3"/>
      <c r="J337" s="3"/>
      <c r="K337" s="3"/>
      <c r="L337" s="6"/>
      <c r="M337" s="4"/>
      <c r="N337" s="7" t="str">
        <f aca="true">IF(G337="","",TODAY()-G337)</f>
        <v/>
      </c>
      <c r="O337" s="7" t="str">
        <f aca="true">IF(OR(D337="",C337="Closed-won",C337="Closed-lost"),"",MAX(0,TODAY()-D337))</f>
        <v/>
      </c>
    </row>
    <row r="338" customFormat="false" ht="15" hidden="false" customHeight="false" outlineLevel="0" collapsed="false">
      <c r="A338" s="3"/>
      <c r="B338" s="3"/>
      <c r="C338" s="3"/>
      <c r="D338" s="4"/>
      <c r="E338" s="5" t="str">
        <f aca="true">IF(OR(D338="",C338="Closed-won",C338="Closed-lost"),"",IF(D338&lt;TODAY(),"OVERDUE",IF(D338=TODAY(),"TODAY","")))</f>
        <v/>
      </c>
      <c r="F338" s="3"/>
      <c r="G338" s="4"/>
      <c r="H338" s="6"/>
      <c r="I338" s="3"/>
      <c r="J338" s="3"/>
      <c r="K338" s="3"/>
      <c r="L338" s="6"/>
      <c r="M338" s="4"/>
      <c r="N338" s="7" t="str">
        <f aca="true">IF(G338="","",TODAY()-G338)</f>
        <v/>
      </c>
      <c r="O338" s="7" t="str">
        <f aca="true">IF(OR(D338="",C338="Closed-won",C338="Closed-lost"),"",MAX(0,TODAY()-D338))</f>
        <v/>
      </c>
    </row>
    <row r="339" customFormat="false" ht="15" hidden="false" customHeight="false" outlineLevel="0" collapsed="false">
      <c r="A339" s="3"/>
      <c r="B339" s="3"/>
      <c r="C339" s="3"/>
      <c r="D339" s="4"/>
      <c r="E339" s="5" t="str">
        <f aca="true">IF(OR(D339="",C339="Closed-won",C339="Closed-lost"),"",IF(D339&lt;TODAY(),"OVERDUE",IF(D339=TODAY(),"TODAY","")))</f>
        <v/>
      </c>
      <c r="F339" s="3"/>
      <c r="G339" s="4"/>
      <c r="H339" s="6"/>
      <c r="I339" s="3"/>
      <c r="J339" s="3"/>
      <c r="K339" s="3"/>
      <c r="L339" s="6"/>
      <c r="M339" s="4"/>
      <c r="N339" s="7" t="str">
        <f aca="true">IF(G339="","",TODAY()-G339)</f>
        <v/>
      </c>
      <c r="O339" s="7" t="str">
        <f aca="true">IF(OR(D339="",C339="Closed-won",C339="Closed-lost"),"",MAX(0,TODAY()-D339))</f>
        <v/>
      </c>
    </row>
    <row r="340" customFormat="false" ht="15" hidden="false" customHeight="false" outlineLevel="0" collapsed="false">
      <c r="A340" s="3"/>
      <c r="B340" s="3"/>
      <c r="C340" s="3"/>
      <c r="D340" s="4"/>
      <c r="E340" s="5" t="str">
        <f aca="true">IF(OR(D340="",C340="Closed-won",C340="Closed-lost"),"",IF(D340&lt;TODAY(),"OVERDUE",IF(D340=TODAY(),"TODAY","")))</f>
        <v/>
      </c>
      <c r="F340" s="3"/>
      <c r="G340" s="4"/>
      <c r="H340" s="6"/>
      <c r="I340" s="3"/>
      <c r="J340" s="3"/>
      <c r="K340" s="3"/>
      <c r="L340" s="6"/>
      <c r="M340" s="4"/>
      <c r="N340" s="7" t="str">
        <f aca="true">IF(G340="","",TODAY()-G340)</f>
        <v/>
      </c>
      <c r="O340" s="7" t="str">
        <f aca="true">IF(OR(D340="",C340="Closed-won",C340="Closed-lost"),"",MAX(0,TODAY()-D340))</f>
        <v/>
      </c>
    </row>
    <row r="341" customFormat="false" ht="15" hidden="false" customHeight="false" outlineLevel="0" collapsed="false">
      <c r="A341" s="3"/>
      <c r="B341" s="3"/>
      <c r="C341" s="3"/>
      <c r="D341" s="4"/>
      <c r="E341" s="5" t="str">
        <f aca="true">IF(OR(D341="",C341="Closed-won",C341="Closed-lost"),"",IF(D341&lt;TODAY(),"OVERDUE",IF(D341=TODAY(),"TODAY","")))</f>
        <v/>
      </c>
      <c r="F341" s="3"/>
      <c r="G341" s="4"/>
      <c r="H341" s="6"/>
      <c r="I341" s="3"/>
      <c r="J341" s="3"/>
      <c r="K341" s="3"/>
      <c r="L341" s="6"/>
      <c r="M341" s="4"/>
      <c r="N341" s="7" t="str">
        <f aca="true">IF(G341="","",TODAY()-G341)</f>
        <v/>
      </c>
      <c r="O341" s="7" t="str">
        <f aca="true">IF(OR(D341="",C341="Closed-won",C341="Closed-lost"),"",MAX(0,TODAY()-D341))</f>
        <v/>
      </c>
    </row>
    <row r="342" customFormat="false" ht="15" hidden="false" customHeight="false" outlineLevel="0" collapsed="false">
      <c r="A342" s="3"/>
      <c r="B342" s="3"/>
      <c r="C342" s="3"/>
      <c r="D342" s="4"/>
      <c r="E342" s="5" t="str">
        <f aca="true">IF(OR(D342="",C342="Closed-won",C342="Closed-lost"),"",IF(D342&lt;TODAY(),"OVERDUE",IF(D342=TODAY(),"TODAY","")))</f>
        <v/>
      </c>
      <c r="F342" s="3"/>
      <c r="G342" s="4"/>
      <c r="H342" s="6"/>
      <c r="I342" s="3"/>
      <c r="J342" s="3"/>
      <c r="K342" s="3"/>
      <c r="L342" s="6"/>
      <c r="M342" s="4"/>
      <c r="N342" s="7" t="str">
        <f aca="true">IF(G342="","",TODAY()-G342)</f>
        <v/>
      </c>
      <c r="O342" s="7" t="str">
        <f aca="true">IF(OR(D342="",C342="Closed-won",C342="Closed-lost"),"",MAX(0,TODAY()-D342))</f>
        <v/>
      </c>
    </row>
    <row r="343" customFormat="false" ht="15" hidden="false" customHeight="false" outlineLevel="0" collapsed="false">
      <c r="A343" s="3"/>
      <c r="B343" s="3"/>
      <c r="C343" s="3"/>
      <c r="D343" s="4"/>
      <c r="E343" s="5" t="str">
        <f aca="true">IF(OR(D343="",C343="Closed-won",C343="Closed-lost"),"",IF(D343&lt;TODAY(),"OVERDUE",IF(D343=TODAY(),"TODAY","")))</f>
        <v/>
      </c>
      <c r="F343" s="3"/>
      <c r="G343" s="4"/>
      <c r="H343" s="6"/>
      <c r="I343" s="3"/>
      <c r="J343" s="3"/>
      <c r="K343" s="3"/>
      <c r="L343" s="6"/>
      <c r="M343" s="4"/>
      <c r="N343" s="7" t="str">
        <f aca="true">IF(G343="","",TODAY()-G343)</f>
        <v/>
      </c>
      <c r="O343" s="7" t="str">
        <f aca="true">IF(OR(D343="",C343="Closed-won",C343="Closed-lost"),"",MAX(0,TODAY()-D343))</f>
        <v/>
      </c>
    </row>
    <row r="344" customFormat="false" ht="15" hidden="false" customHeight="false" outlineLevel="0" collapsed="false">
      <c r="A344" s="3"/>
      <c r="B344" s="3"/>
      <c r="C344" s="3"/>
      <c r="D344" s="4"/>
      <c r="E344" s="5" t="str">
        <f aca="true">IF(OR(D344="",C344="Closed-won",C344="Closed-lost"),"",IF(D344&lt;TODAY(),"OVERDUE",IF(D344=TODAY(),"TODAY","")))</f>
        <v/>
      </c>
      <c r="F344" s="3"/>
      <c r="G344" s="4"/>
      <c r="H344" s="6"/>
      <c r="I344" s="3"/>
      <c r="J344" s="3"/>
      <c r="K344" s="3"/>
      <c r="L344" s="6"/>
      <c r="M344" s="4"/>
      <c r="N344" s="7" t="str">
        <f aca="true">IF(G344="","",TODAY()-G344)</f>
        <v/>
      </c>
      <c r="O344" s="7" t="str">
        <f aca="true">IF(OR(D344="",C344="Closed-won",C344="Closed-lost"),"",MAX(0,TODAY()-D344))</f>
        <v/>
      </c>
    </row>
    <row r="345" customFormat="false" ht="15" hidden="false" customHeight="false" outlineLevel="0" collapsed="false">
      <c r="A345" s="3"/>
      <c r="B345" s="3"/>
      <c r="C345" s="3"/>
      <c r="D345" s="4"/>
      <c r="E345" s="5" t="str">
        <f aca="true">IF(OR(D345="",C345="Closed-won",C345="Closed-lost"),"",IF(D345&lt;TODAY(),"OVERDUE",IF(D345=TODAY(),"TODAY","")))</f>
        <v/>
      </c>
      <c r="F345" s="3"/>
      <c r="G345" s="4"/>
      <c r="H345" s="6"/>
      <c r="I345" s="3"/>
      <c r="J345" s="3"/>
      <c r="K345" s="3"/>
      <c r="L345" s="6"/>
      <c r="M345" s="4"/>
      <c r="N345" s="7" t="str">
        <f aca="true">IF(G345="","",TODAY()-G345)</f>
        <v/>
      </c>
      <c r="O345" s="7" t="str">
        <f aca="true">IF(OR(D345="",C345="Closed-won",C345="Closed-lost"),"",MAX(0,TODAY()-D345))</f>
        <v/>
      </c>
    </row>
    <row r="346" customFormat="false" ht="15" hidden="false" customHeight="false" outlineLevel="0" collapsed="false">
      <c r="A346" s="3"/>
      <c r="B346" s="3"/>
      <c r="C346" s="3"/>
      <c r="D346" s="4"/>
      <c r="E346" s="5" t="str">
        <f aca="true">IF(OR(D346="",C346="Closed-won",C346="Closed-lost"),"",IF(D346&lt;TODAY(),"OVERDUE",IF(D346=TODAY(),"TODAY","")))</f>
        <v/>
      </c>
      <c r="F346" s="3"/>
      <c r="G346" s="4"/>
      <c r="H346" s="6"/>
      <c r="I346" s="3"/>
      <c r="J346" s="3"/>
      <c r="K346" s="3"/>
      <c r="L346" s="6"/>
      <c r="M346" s="4"/>
      <c r="N346" s="7" t="str">
        <f aca="true">IF(G346="","",TODAY()-G346)</f>
        <v/>
      </c>
      <c r="O346" s="7" t="str">
        <f aca="true">IF(OR(D346="",C346="Closed-won",C346="Closed-lost"),"",MAX(0,TODAY()-D346))</f>
        <v/>
      </c>
    </row>
    <row r="347" customFormat="false" ht="15" hidden="false" customHeight="false" outlineLevel="0" collapsed="false">
      <c r="A347" s="3"/>
      <c r="B347" s="3"/>
      <c r="C347" s="3"/>
      <c r="D347" s="4"/>
      <c r="E347" s="5" t="str">
        <f aca="true">IF(OR(D347="",C347="Closed-won",C347="Closed-lost"),"",IF(D347&lt;TODAY(),"OVERDUE",IF(D347=TODAY(),"TODAY","")))</f>
        <v/>
      </c>
      <c r="F347" s="3"/>
      <c r="G347" s="4"/>
      <c r="H347" s="6"/>
      <c r="I347" s="3"/>
      <c r="J347" s="3"/>
      <c r="K347" s="3"/>
      <c r="L347" s="6"/>
      <c r="M347" s="4"/>
      <c r="N347" s="7" t="str">
        <f aca="true">IF(G347="","",TODAY()-G347)</f>
        <v/>
      </c>
      <c r="O347" s="7" t="str">
        <f aca="true">IF(OR(D347="",C347="Closed-won",C347="Closed-lost"),"",MAX(0,TODAY()-D347))</f>
        <v/>
      </c>
    </row>
    <row r="348" customFormat="false" ht="15" hidden="false" customHeight="false" outlineLevel="0" collapsed="false">
      <c r="A348" s="3"/>
      <c r="B348" s="3"/>
      <c r="C348" s="3"/>
      <c r="D348" s="4"/>
      <c r="E348" s="5" t="str">
        <f aca="true">IF(OR(D348="",C348="Closed-won",C348="Closed-lost"),"",IF(D348&lt;TODAY(),"OVERDUE",IF(D348=TODAY(),"TODAY","")))</f>
        <v/>
      </c>
      <c r="F348" s="3"/>
      <c r="G348" s="4"/>
      <c r="H348" s="6"/>
      <c r="I348" s="3"/>
      <c r="J348" s="3"/>
      <c r="K348" s="3"/>
      <c r="L348" s="6"/>
      <c r="M348" s="4"/>
      <c r="N348" s="7" t="str">
        <f aca="true">IF(G348="","",TODAY()-G348)</f>
        <v/>
      </c>
      <c r="O348" s="7" t="str">
        <f aca="true">IF(OR(D348="",C348="Closed-won",C348="Closed-lost"),"",MAX(0,TODAY()-D348))</f>
        <v/>
      </c>
    </row>
    <row r="349" customFormat="false" ht="15" hidden="false" customHeight="false" outlineLevel="0" collapsed="false">
      <c r="A349" s="3"/>
      <c r="B349" s="3"/>
      <c r="C349" s="3"/>
      <c r="D349" s="4"/>
      <c r="E349" s="5" t="str">
        <f aca="true">IF(OR(D349="",C349="Closed-won",C349="Closed-lost"),"",IF(D349&lt;TODAY(),"OVERDUE",IF(D349=TODAY(),"TODAY","")))</f>
        <v/>
      </c>
      <c r="F349" s="3"/>
      <c r="G349" s="4"/>
      <c r="H349" s="6"/>
      <c r="I349" s="3"/>
      <c r="J349" s="3"/>
      <c r="K349" s="3"/>
      <c r="L349" s="6"/>
      <c r="M349" s="4"/>
      <c r="N349" s="7" t="str">
        <f aca="true">IF(G349="","",TODAY()-G349)</f>
        <v/>
      </c>
      <c r="O349" s="7" t="str">
        <f aca="true">IF(OR(D349="",C349="Closed-won",C349="Closed-lost"),"",MAX(0,TODAY()-D349))</f>
        <v/>
      </c>
    </row>
    <row r="350" customFormat="false" ht="15" hidden="false" customHeight="false" outlineLevel="0" collapsed="false">
      <c r="A350" s="3"/>
      <c r="B350" s="3"/>
      <c r="C350" s="3"/>
      <c r="D350" s="4"/>
      <c r="E350" s="5" t="str">
        <f aca="true">IF(OR(D350="",C350="Closed-won",C350="Closed-lost"),"",IF(D350&lt;TODAY(),"OVERDUE",IF(D350=TODAY(),"TODAY","")))</f>
        <v/>
      </c>
      <c r="F350" s="3"/>
      <c r="G350" s="4"/>
      <c r="H350" s="6"/>
      <c r="I350" s="3"/>
      <c r="J350" s="3"/>
      <c r="K350" s="3"/>
      <c r="L350" s="6"/>
      <c r="M350" s="4"/>
      <c r="N350" s="7" t="str">
        <f aca="true">IF(G350="","",TODAY()-G350)</f>
        <v/>
      </c>
      <c r="O350" s="7" t="str">
        <f aca="true">IF(OR(D350="",C350="Closed-won",C350="Closed-lost"),"",MAX(0,TODAY()-D350))</f>
        <v/>
      </c>
    </row>
    <row r="351" customFormat="false" ht="15" hidden="false" customHeight="false" outlineLevel="0" collapsed="false">
      <c r="A351" s="3"/>
      <c r="B351" s="3"/>
      <c r="C351" s="3"/>
      <c r="D351" s="4"/>
      <c r="E351" s="5" t="str">
        <f aca="true">IF(OR(D351="",C351="Closed-won",C351="Closed-lost"),"",IF(D351&lt;TODAY(),"OVERDUE",IF(D351=TODAY(),"TODAY","")))</f>
        <v/>
      </c>
      <c r="F351" s="3"/>
      <c r="G351" s="4"/>
      <c r="H351" s="6"/>
      <c r="I351" s="3"/>
      <c r="J351" s="3"/>
      <c r="K351" s="3"/>
      <c r="L351" s="6"/>
      <c r="M351" s="4"/>
      <c r="N351" s="7" t="str">
        <f aca="true">IF(G351="","",TODAY()-G351)</f>
        <v/>
      </c>
      <c r="O351" s="7" t="str">
        <f aca="true">IF(OR(D351="",C351="Closed-won",C351="Closed-lost"),"",MAX(0,TODAY()-D351))</f>
        <v/>
      </c>
    </row>
    <row r="352" customFormat="false" ht="15" hidden="false" customHeight="false" outlineLevel="0" collapsed="false">
      <c r="A352" s="3"/>
      <c r="B352" s="3"/>
      <c r="C352" s="3"/>
      <c r="D352" s="4"/>
      <c r="E352" s="5" t="str">
        <f aca="true">IF(OR(D352="",C352="Closed-won",C352="Closed-lost"),"",IF(D352&lt;TODAY(),"OVERDUE",IF(D352=TODAY(),"TODAY","")))</f>
        <v/>
      </c>
      <c r="F352" s="3"/>
      <c r="G352" s="4"/>
      <c r="H352" s="6"/>
      <c r="I352" s="3"/>
      <c r="J352" s="3"/>
      <c r="K352" s="3"/>
      <c r="L352" s="6"/>
      <c r="M352" s="4"/>
      <c r="N352" s="7" t="str">
        <f aca="true">IF(G352="","",TODAY()-G352)</f>
        <v/>
      </c>
      <c r="O352" s="7" t="str">
        <f aca="true">IF(OR(D352="",C352="Closed-won",C352="Closed-lost"),"",MAX(0,TODAY()-D352))</f>
        <v/>
      </c>
    </row>
    <row r="353" customFormat="false" ht="15" hidden="false" customHeight="false" outlineLevel="0" collapsed="false">
      <c r="A353" s="3"/>
      <c r="B353" s="3"/>
      <c r="C353" s="3"/>
      <c r="D353" s="4"/>
      <c r="E353" s="5" t="str">
        <f aca="true">IF(OR(D353="",C353="Closed-won",C353="Closed-lost"),"",IF(D353&lt;TODAY(),"OVERDUE",IF(D353=TODAY(),"TODAY","")))</f>
        <v/>
      </c>
      <c r="F353" s="3"/>
      <c r="G353" s="4"/>
      <c r="H353" s="6"/>
      <c r="I353" s="3"/>
      <c r="J353" s="3"/>
      <c r="K353" s="3"/>
      <c r="L353" s="6"/>
      <c r="M353" s="4"/>
      <c r="N353" s="7" t="str">
        <f aca="true">IF(G353="","",TODAY()-G353)</f>
        <v/>
      </c>
      <c r="O353" s="7" t="str">
        <f aca="true">IF(OR(D353="",C353="Closed-won",C353="Closed-lost"),"",MAX(0,TODAY()-D353))</f>
        <v/>
      </c>
    </row>
    <row r="354" customFormat="false" ht="15" hidden="false" customHeight="false" outlineLevel="0" collapsed="false">
      <c r="A354" s="3"/>
      <c r="B354" s="3"/>
      <c r="C354" s="3"/>
      <c r="D354" s="4"/>
      <c r="E354" s="5" t="str">
        <f aca="true">IF(OR(D354="",C354="Closed-won",C354="Closed-lost"),"",IF(D354&lt;TODAY(),"OVERDUE",IF(D354=TODAY(),"TODAY","")))</f>
        <v/>
      </c>
      <c r="F354" s="3"/>
      <c r="G354" s="4"/>
      <c r="H354" s="6"/>
      <c r="I354" s="3"/>
      <c r="J354" s="3"/>
      <c r="K354" s="3"/>
      <c r="L354" s="6"/>
      <c r="M354" s="4"/>
      <c r="N354" s="7" t="str">
        <f aca="true">IF(G354="","",TODAY()-G354)</f>
        <v/>
      </c>
      <c r="O354" s="7" t="str">
        <f aca="true">IF(OR(D354="",C354="Closed-won",C354="Closed-lost"),"",MAX(0,TODAY()-D354))</f>
        <v/>
      </c>
    </row>
    <row r="355" customFormat="false" ht="15" hidden="false" customHeight="false" outlineLevel="0" collapsed="false">
      <c r="A355" s="3"/>
      <c r="B355" s="3"/>
      <c r="C355" s="3"/>
      <c r="D355" s="4"/>
      <c r="E355" s="5" t="str">
        <f aca="true">IF(OR(D355="",C355="Closed-won",C355="Closed-lost"),"",IF(D355&lt;TODAY(),"OVERDUE",IF(D355=TODAY(),"TODAY","")))</f>
        <v/>
      </c>
      <c r="F355" s="3"/>
      <c r="G355" s="4"/>
      <c r="H355" s="6"/>
      <c r="I355" s="3"/>
      <c r="J355" s="3"/>
      <c r="K355" s="3"/>
      <c r="L355" s="6"/>
      <c r="M355" s="4"/>
      <c r="N355" s="7" t="str">
        <f aca="true">IF(G355="","",TODAY()-G355)</f>
        <v/>
      </c>
      <c r="O355" s="7" t="str">
        <f aca="true">IF(OR(D355="",C355="Closed-won",C355="Closed-lost"),"",MAX(0,TODAY()-D355))</f>
        <v/>
      </c>
    </row>
    <row r="356" customFormat="false" ht="15" hidden="false" customHeight="false" outlineLevel="0" collapsed="false">
      <c r="A356" s="3"/>
      <c r="B356" s="3"/>
      <c r="C356" s="3"/>
      <c r="D356" s="4"/>
      <c r="E356" s="5" t="str">
        <f aca="true">IF(OR(D356="",C356="Closed-won",C356="Closed-lost"),"",IF(D356&lt;TODAY(),"OVERDUE",IF(D356=TODAY(),"TODAY","")))</f>
        <v/>
      </c>
      <c r="F356" s="3"/>
      <c r="G356" s="4"/>
      <c r="H356" s="6"/>
      <c r="I356" s="3"/>
      <c r="J356" s="3"/>
      <c r="K356" s="3"/>
      <c r="L356" s="6"/>
      <c r="M356" s="4"/>
      <c r="N356" s="7" t="str">
        <f aca="true">IF(G356="","",TODAY()-G356)</f>
        <v/>
      </c>
      <c r="O356" s="7" t="str">
        <f aca="true">IF(OR(D356="",C356="Closed-won",C356="Closed-lost"),"",MAX(0,TODAY()-D356))</f>
        <v/>
      </c>
    </row>
    <row r="357" customFormat="false" ht="15" hidden="false" customHeight="false" outlineLevel="0" collapsed="false">
      <c r="A357" s="3"/>
      <c r="B357" s="3"/>
      <c r="C357" s="3"/>
      <c r="D357" s="4"/>
      <c r="E357" s="5" t="str">
        <f aca="true">IF(OR(D357="",C357="Closed-won",C357="Closed-lost"),"",IF(D357&lt;TODAY(),"OVERDUE",IF(D357=TODAY(),"TODAY","")))</f>
        <v/>
      </c>
      <c r="F357" s="3"/>
      <c r="G357" s="4"/>
      <c r="H357" s="6"/>
      <c r="I357" s="3"/>
      <c r="J357" s="3"/>
      <c r="K357" s="3"/>
      <c r="L357" s="6"/>
      <c r="M357" s="4"/>
      <c r="N357" s="7" t="str">
        <f aca="true">IF(G357="","",TODAY()-G357)</f>
        <v/>
      </c>
      <c r="O357" s="7" t="str">
        <f aca="true">IF(OR(D357="",C357="Closed-won",C357="Closed-lost"),"",MAX(0,TODAY()-D357))</f>
        <v/>
      </c>
    </row>
    <row r="358" customFormat="false" ht="15" hidden="false" customHeight="false" outlineLevel="0" collapsed="false">
      <c r="A358" s="3"/>
      <c r="B358" s="3"/>
      <c r="C358" s="3"/>
      <c r="D358" s="4"/>
      <c r="E358" s="5" t="str">
        <f aca="true">IF(OR(D358="",C358="Closed-won",C358="Closed-lost"),"",IF(D358&lt;TODAY(),"OVERDUE",IF(D358=TODAY(),"TODAY","")))</f>
        <v/>
      </c>
      <c r="F358" s="3"/>
      <c r="G358" s="4"/>
      <c r="H358" s="6"/>
      <c r="I358" s="3"/>
      <c r="J358" s="3"/>
      <c r="K358" s="3"/>
      <c r="L358" s="6"/>
      <c r="M358" s="4"/>
      <c r="N358" s="7" t="str">
        <f aca="true">IF(G358="","",TODAY()-G358)</f>
        <v/>
      </c>
      <c r="O358" s="7" t="str">
        <f aca="true">IF(OR(D358="",C358="Closed-won",C358="Closed-lost"),"",MAX(0,TODAY()-D358))</f>
        <v/>
      </c>
    </row>
    <row r="359" customFormat="false" ht="15" hidden="false" customHeight="false" outlineLevel="0" collapsed="false">
      <c r="A359" s="3"/>
      <c r="B359" s="3"/>
      <c r="C359" s="3"/>
      <c r="D359" s="4"/>
      <c r="E359" s="5" t="str">
        <f aca="true">IF(OR(D359="",C359="Closed-won",C359="Closed-lost"),"",IF(D359&lt;TODAY(),"OVERDUE",IF(D359=TODAY(),"TODAY","")))</f>
        <v/>
      </c>
      <c r="F359" s="3"/>
      <c r="G359" s="4"/>
      <c r="H359" s="6"/>
      <c r="I359" s="3"/>
      <c r="J359" s="3"/>
      <c r="K359" s="3"/>
      <c r="L359" s="6"/>
      <c r="M359" s="4"/>
      <c r="N359" s="7" t="str">
        <f aca="true">IF(G359="","",TODAY()-G359)</f>
        <v/>
      </c>
      <c r="O359" s="7" t="str">
        <f aca="true">IF(OR(D359="",C359="Closed-won",C359="Closed-lost"),"",MAX(0,TODAY()-D359))</f>
        <v/>
      </c>
    </row>
    <row r="360" customFormat="false" ht="15" hidden="false" customHeight="false" outlineLevel="0" collapsed="false">
      <c r="A360" s="3"/>
      <c r="B360" s="3"/>
      <c r="C360" s="3"/>
      <c r="D360" s="4"/>
      <c r="E360" s="5" t="str">
        <f aca="true">IF(OR(D360="",C360="Closed-won",C360="Closed-lost"),"",IF(D360&lt;TODAY(),"OVERDUE",IF(D360=TODAY(),"TODAY","")))</f>
        <v/>
      </c>
      <c r="F360" s="3"/>
      <c r="G360" s="4"/>
      <c r="H360" s="6"/>
      <c r="I360" s="3"/>
      <c r="J360" s="3"/>
      <c r="K360" s="3"/>
      <c r="L360" s="6"/>
      <c r="M360" s="4"/>
      <c r="N360" s="7" t="str">
        <f aca="true">IF(G360="","",TODAY()-G360)</f>
        <v/>
      </c>
      <c r="O360" s="7" t="str">
        <f aca="true">IF(OR(D360="",C360="Closed-won",C360="Closed-lost"),"",MAX(0,TODAY()-D360))</f>
        <v/>
      </c>
    </row>
    <row r="361" customFormat="false" ht="15" hidden="false" customHeight="false" outlineLevel="0" collapsed="false">
      <c r="A361" s="3"/>
      <c r="B361" s="3"/>
      <c r="C361" s="3"/>
      <c r="D361" s="4"/>
      <c r="E361" s="5" t="str">
        <f aca="true">IF(OR(D361="",C361="Closed-won",C361="Closed-lost"),"",IF(D361&lt;TODAY(),"OVERDUE",IF(D361=TODAY(),"TODAY","")))</f>
        <v/>
      </c>
      <c r="F361" s="3"/>
      <c r="G361" s="4"/>
      <c r="H361" s="6"/>
      <c r="I361" s="3"/>
      <c r="J361" s="3"/>
      <c r="K361" s="3"/>
      <c r="L361" s="6"/>
      <c r="M361" s="4"/>
      <c r="N361" s="7" t="str">
        <f aca="true">IF(G361="","",TODAY()-G361)</f>
        <v/>
      </c>
      <c r="O361" s="7" t="str">
        <f aca="true">IF(OR(D361="",C361="Closed-won",C361="Closed-lost"),"",MAX(0,TODAY()-D361))</f>
        <v/>
      </c>
    </row>
    <row r="362" customFormat="false" ht="15" hidden="false" customHeight="false" outlineLevel="0" collapsed="false">
      <c r="A362" s="3"/>
      <c r="B362" s="3"/>
      <c r="C362" s="3"/>
      <c r="D362" s="4"/>
      <c r="E362" s="5" t="str">
        <f aca="true">IF(OR(D362="",C362="Closed-won",C362="Closed-lost"),"",IF(D362&lt;TODAY(),"OVERDUE",IF(D362=TODAY(),"TODAY","")))</f>
        <v/>
      </c>
      <c r="F362" s="3"/>
      <c r="G362" s="4"/>
      <c r="H362" s="6"/>
      <c r="I362" s="3"/>
      <c r="J362" s="3"/>
      <c r="K362" s="3"/>
      <c r="L362" s="6"/>
      <c r="M362" s="4"/>
      <c r="N362" s="7" t="str">
        <f aca="true">IF(G362="","",TODAY()-G362)</f>
        <v/>
      </c>
      <c r="O362" s="7" t="str">
        <f aca="true">IF(OR(D362="",C362="Closed-won",C362="Closed-lost"),"",MAX(0,TODAY()-D362))</f>
        <v/>
      </c>
    </row>
    <row r="363" customFormat="false" ht="15" hidden="false" customHeight="false" outlineLevel="0" collapsed="false">
      <c r="A363" s="3"/>
      <c r="B363" s="3"/>
      <c r="C363" s="3"/>
      <c r="D363" s="4"/>
      <c r="E363" s="5" t="str">
        <f aca="true">IF(OR(D363="",C363="Closed-won",C363="Closed-lost"),"",IF(D363&lt;TODAY(),"OVERDUE",IF(D363=TODAY(),"TODAY","")))</f>
        <v/>
      </c>
      <c r="F363" s="3"/>
      <c r="G363" s="4"/>
      <c r="H363" s="6"/>
      <c r="I363" s="3"/>
      <c r="J363" s="3"/>
      <c r="K363" s="3"/>
      <c r="L363" s="6"/>
      <c r="M363" s="4"/>
      <c r="N363" s="7" t="str">
        <f aca="true">IF(G363="","",TODAY()-G363)</f>
        <v/>
      </c>
      <c r="O363" s="7" t="str">
        <f aca="true">IF(OR(D363="",C363="Closed-won",C363="Closed-lost"),"",MAX(0,TODAY()-D363))</f>
        <v/>
      </c>
    </row>
    <row r="364" customFormat="false" ht="15" hidden="false" customHeight="false" outlineLevel="0" collapsed="false">
      <c r="A364" s="3"/>
      <c r="B364" s="3"/>
      <c r="C364" s="3"/>
      <c r="D364" s="4"/>
      <c r="E364" s="5" t="str">
        <f aca="true">IF(OR(D364="",C364="Closed-won",C364="Closed-lost"),"",IF(D364&lt;TODAY(),"OVERDUE",IF(D364=TODAY(),"TODAY","")))</f>
        <v/>
      </c>
      <c r="F364" s="3"/>
      <c r="G364" s="4"/>
      <c r="H364" s="6"/>
      <c r="I364" s="3"/>
      <c r="J364" s="3"/>
      <c r="K364" s="3"/>
      <c r="L364" s="6"/>
      <c r="M364" s="4"/>
      <c r="N364" s="7" t="str">
        <f aca="true">IF(G364="","",TODAY()-G364)</f>
        <v/>
      </c>
      <c r="O364" s="7" t="str">
        <f aca="true">IF(OR(D364="",C364="Closed-won",C364="Closed-lost"),"",MAX(0,TODAY()-D364))</f>
        <v/>
      </c>
    </row>
    <row r="365" customFormat="false" ht="15" hidden="false" customHeight="false" outlineLevel="0" collapsed="false">
      <c r="A365" s="3"/>
      <c r="B365" s="3"/>
      <c r="C365" s="3"/>
      <c r="D365" s="4"/>
      <c r="E365" s="5" t="str">
        <f aca="true">IF(OR(D365="",C365="Closed-won",C365="Closed-lost"),"",IF(D365&lt;TODAY(),"OVERDUE",IF(D365=TODAY(),"TODAY","")))</f>
        <v/>
      </c>
      <c r="F365" s="3"/>
      <c r="G365" s="4"/>
      <c r="H365" s="6"/>
      <c r="I365" s="3"/>
      <c r="J365" s="3"/>
      <c r="K365" s="3"/>
      <c r="L365" s="6"/>
      <c r="M365" s="4"/>
      <c r="N365" s="7" t="str">
        <f aca="true">IF(G365="","",TODAY()-G365)</f>
        <v/>
      </c>
      <c r="O365" s="7" t="str">
        <f aca="true">IF(OR(D365="",C365="Closed-won",C365="Closed-lost"),"",MAX(0,TODAY()-D365))</f>
        <v/>
      </c>
    </row>
    <row r="366" customFormat="false" ht="15" hidden="false" customHeight="false" outlineLevel="0" collapsed="false">
      <c r="A366" s="3"/>
      <c r="B366" s="3"/>
      <c r="C366" s="3"/>
      <c r="D366" s="4"/>
      <c r="E366" s="5" t="str">
        <f aca="true">IF(OR(D366="",C366="Closed-won",C366="Closed-lost"),"",IF(D366&lt;TODAY(),"OVERDUE",IF(D366=TODAY(),"TODAY","")))</f>
        <v/>
      </c>
      <c r="F366" s="3"/>
      <c r="G366" s="4"/>
      <c r="H366" s="6"/>
      <c r="I366" s="3"/>
      <c r="J366" s="3"/>
      <c r="K366" s="3"/>
      <c r="L366" s="6"/>
      <c r="M366" s="4"/>
      <c r="N366" s="7" t="str">
        <f aca="true">IF(G366="","",TODAY()-G366)</f>
        <v/>
      </c>
      <c r="O366" s="7" t="str">
        <f aca="true">IF(OR(D366="",C366="Closed-won",C366="Closed-lost"),"",MAX(0,TODAY()-D366))</f>
        <v/>
      </c>
    </row>
    <row r="367" customFormat="false" ht="15" hidden="false" customHeight="false" outlineLevel="0" collapsed="false">
      <c r="A367" s="3"/>
      <c r="B367" s="3"/>
      <c r="C367" s="3"/>
      <c r="D367" s="4"/>
      <c r="E367" s="5" t="str">
        <f aca="true">IF(OR(D367="",C367="Closed-won",C367="Closed-lost"),"",IF(D367&lt;TODAY(),"OVERDUE",IF(D367=TODAY(),"TODAY","")))</f>
        <v/>
      </c>
      <c r="F367" s="3"/>
      <c r="G367" s="4"/>
      <c r="H367" s="6"/>
      <c r="I367" s="3"/>
      <c r="J367" s="3"/>
      <c r="K367" s="3"/>
      <c r="L367" s="6"/>
      <c r="M367" s="4"/>
      <c r="N367" s="7" t="str">
        <f aca="true">IF(G367="","",TODAY()-G367)</f>
        <v/>
      </c>
      <c r="O367" s="7" t="str">
        <f aca="true">IF(OR(D367="",C367="Closed-won",C367="Closed-lost"),"",MAX(0,TODAY()-D367))</f>
        <v/>
      </c>
    </row>
    <row r="368" customFormat="false" ht="15" hidden="false" customHeight="false" outlineLevel="0" collapsed="false">
      <c r="A368" s="3"/>
      <c r="B368" s="3"/>
      <c r="C368" s="3"/>
      <c r="D368" s="4"/>
      <c r="E368" s="5" t="str">
        <f aca="true">IF(OR(D368="",C368="Closed-won",C368="Closed-lost"),"",IF(D368&lt;TODAY(),"OVERDUE",IF(D368=TODAY(),"TODAY","")))</f>
        <v/>
      </c>
      <c r="F368" s="3"/>
      <c r="G368" s="4"/>
      <c r="H368" s="6"/>
      <c r="I368" s="3"/>
      <c r="J368" s="3"/>
      <c r="K368" s="3"/>
      <c r="L368" s="6"/>
      <c r="M368" s="4"/>
      <c r="N368" s="7" t="str">
        <f aca="true">IF(G368="","",TODAY()-G368)</f>
        <v/>
      </c>
      <c r="O368" s="7" t="str">
        <f aca="true">IF(OR(D368="",C368="Closed-won",C368="Closed-lost"),"",MAX(0,TODAY()-D368))</f>
        <v/>
      </c>
    </row>
    <row r="369" customFormat="false" ht="15" hidden="false" customHeight="false" outlineLevel="0" collapsed="false">
      <c r="A369" s="3"/>
      <c r="B369" s="3"/>
      <c r="C369" s="3"/>
      <c r="D369" s="4"/>
      <c r="E369" s="5" t="str">
        <f aca="true">IF(OR(D369="",C369="Closed-won",C369="Closed-lost"),"",IF(D369&lt;TODAY(),"OVERDUE",IF(D369=TODAY(),"TODAY","")))</f>
        <v/>
      </c>
      <c r="F369" s="3"/>
      <c r="G369" s="4"/>
      <c r="H369" s="6"/>
      <c r="I369" s="3"/>
      <c r="J369" s="3"/>
      <c r="K369" s="3"/>
      <c r="L369" s="6"/>
      <c r="M369" s="4"/>
      <c r="N369" s="7" t="str">
        <f aca="true">IF(G369="","",TODAY()-G369)</f>
        <v/>
      </c>
      <c r="O369" s="7" t="str">
        <f aca="true">IF(OR(D369="",C369="Closed-won",C369="Closed-lost"),"",MAX(0,TODAY()-D369))</f>
        <v/>
      </c>
    </row>
    <row r="370" customFormat="false" ht="15" hidden="false" customHeight="false" outlineLevel="0" collapsed="false">
      <c r="A370" s="3"/>
      <c r="B370" s="3"/>
      <c r="C370" s="3"/>
      <c r="D370" s="4"/>
      <c r="E370" s="5" t="str">
        <f aca="true">IF(OR(D370="",C370="Closed-won",C370="Closed-lost"),"",IF(D370&lt;TODAY(),"OVERDUE",IF(D370=TODAY(),"TODAY","")))</f>
        <v/>
      </c>
      <c r="F370" s="3"/>
      <c r="G370" s="4"/>
      <c r="H370" s="6"/>
      <c r="I370" s="3"/>
      <c r="J370" s="3"/>
      <c r="K370" s="3"/>
      <c r="L370" s="6"/>
      <c r="M370" s="4"/>
      <c r="N370" s="7" t="str">
        <f aca="true">IF(G370="","",TODAY()-G370)</f>
        <v/>
      </c>
      <c r="O370" s="7" t="str">
        <f aca="true">IF(OR(D370="",C370="Closed-won",C370="Closed-lost"),"",MAX(0,TODAY()-D370))</f>
        <v/>
      </c>
    </row>
    <row r="371" customFormat="false" ht="15" hidden="false" customHeight="false" outlineLevel="0" collapsed="false">
      <c r="A371" s="3"/>
      <c r="B371" s="3"/>
      <c r="C371" s="3"/>
      <c r="D371" s="4"/>
      <c r="E371" s="5" t="str">
        <f aca="true">IF(OR(D371="",C371="Closed-won",C371="Closed-lost"),"",IF(D371&lt;TODAY(),"OVERDUE",IF(D371=TODAY(),"TODAY","")))</f>
        <v/>
      </c>
      <c r="F371" s="3"/>
      <c r="G371" s="4"/>
      <c r="H371" s="6"/>
      <c r="I371" s="3"/>
      <c r="J371" s="3"/>
      <c r="K371" s="3"/>
      <c r="L371" s="6"/>
      <c r="M371" s="4"/>
      <c r="N371" s="7" t="str">
        <f aca="true">IF(G371="","",TODAY()-G371)</f>
        <v/>
      </c>
      <c r="O371" s="7" t="str">
        <f aca="true">IF(OR(D371="",C371="Closed-won",C371="Closed-lost"),"",MAX(0,TODAY()-D371))</f>
        <v/>
      </c>
    </row>
    <row r="372" customFormat="false" ht="15" hidden="false" customHeight="false" outlineLevel="0" collapsed="false">
      <c r="A372" s="3"/>
      <c r="B372" s="3"/>
      <c r="C372" s="3"/>
      <c r="D372" s="4"/>
      <c r="E372" s="5" t="str">
        <f aca="true">IF(OR(D372="",C372="Closed-won",C372="Closed-lost"),"",IF(D372&lt;TODAY(),"OVERDUE",IF(D372=TODAY(),"TODAY","")))</f>
        <v/>
      </c>
      <c r="F372" s="3"/>
      <c r="G372" s="4"/>
      <c r="H372" s="6"/>
      <c r="I372" s="3"/>
      <c r="J372" s="3"/>
      <c r="K372" s="3"/>
      <c r="L372" s="6"/>
      <c r="M372" s="4"/>
      <c r="N372" s="7" t="str">
        <f aca="true">IF(G372="","",TODAY()-G372)</f>
        <v/>
      </c>
      <c r="O372" s="7" t="str">
        <f aca="true">IF(OR(D372="",C372="Closed-won",C372="Closed-lost"),"",MAX(0,TODAY()-D372))</f>
        <v/>
      </c>
    </row>
    <row r="373" customFormat="false" ht="15" hidden="false" customHeight="false" outlineLevel="0" collapsed="false">
      <c r="A373" s="3"/>
      <c r="B373" s="3"/>
      <c r="C373" s="3"/>
      <c r="D373" s="4"/>
      <c r="E373" s="5" t="str">
        <f aca="true">IF(OR(D373="",C373="Closed-won",C373="Closed-lost"),"",IF(D373&lt;TODAY(),"OVERDUE",IF(D373=TODAY(),"TODAY","")))</f>
        <v/>
      </c>
      <c r="F373" s="3"/>
      <c r="G373" s="4"/>
      <c r="H373" s="6"/>
      <c r="I373" s="3"/>
      <c r="J373" s="3"/>
      <c r="K373" s="3"/>
      <c r="L373" s="6"/>
      <c r="M373" s="4"/>
      <c r="N373" s="7" t="str">
        <f aca="true">IF(G373="","",TODAY()-G373)</f>
        <v/>
      </c>
      <c r="O373" s="7" t="str">
        <f aca="true">IF(OR(D373="",C373="Closed-won",C373="Closed-lost"),"",MAX(0,TODAY()-D373))</f>
        <v/>
      </c>
    </row>
    <row r="374" customFormat="false" ht="15" hidden="false" customHeight="false" outlineLevel="0" collapsed="false">
      <c r="A374" s="3"/>
      <c r="B374" s="3"/>
      <c r="C374" s="3"/>
      <c r="D374" s="4"/>
      <c r="E374" s="5" t="str">
        <f aca="true">IF(OR(D374="",C374="Closed-won",C374="Closed-lost"),"",IF(D374&lt;TODAY(),"OVERDUE",IF(D374=TODAY(),"TODAY","")))</f>
        <v/>
      </c>
      <c r="F374" s="3"/>
      <c r="G374" s="4"/>
      <c r="H374" s="6"/>
      <c r="I374" s="3"/>
      <c r="J374" s="3"/>
      <c r="K374" s="3"/>
      <c r="L374" s="6"/>
      <c r="M374" s="4"/>
      <c r="N374" s="7" t="str">
        <f aca="true">IF(G374="","",TODAY()-G374)</f>
        <v/>
      </c>
      <c r="O374" s="7" t="str">
        <f aca="true">IF(OR(D374="",C374="Closed-won",C374="Closed-lost"),"",MAX(0,TODAY()-D374))</f>
        <v/>
      </c>
    </row>
    <row r="375" customFormat="false" ht="15" hidden="false" customHeight="false" outlineLevel="0" collapsed="false">
      <c r="A375" s="3"/>
      <c r="B375" s="3"/>
      <c r="C375" s="3"/>
      <c r="D375" s="4"/>
      <c r="E375" s="5" t="str">
        <f aca="true">IF(OR(D375="",C375="Closed-won",C375="Closed-lost"),"",IF(D375&lt;TODAY(),"OVERDUE",IF(D375=TODAY(),"TODAY","")))</f>
        <v/>
      </c>
      <c r="F375" s="3"/>
      <c r="G375" s="4"/>
      <c r="H375" s="6"/>
      <c r="I375" s="3"/>
      <c r="J375" s="3"/>
      <c r="K375" s="3"/>
      <c r="L375" s="6"/>
      <c r="M375" s="4"/>
      <c r="N375" s="7" t="str">
        <f aca="true">IF(G375="","",TODAY()-G375)</f>
        <v/>
      </c>
      <c r="O375" s="7" t="str">
        <f aca="true">IF(OR(D375="",C375="Closed-won",C375="Closed-lost"),"",MAX(0,TODAY()-D375))</f>
        <v/>
      </c>
    </row>
    <row r="376" customFormat="false" ht="15" hidden="false" customHeight="false" outlineLevel="0" collapsed="false">
      <c r="A376" s="3"/>
      <c r="B376" s="3"/>
      <c r="C376" s="3"/>
      <c r="D376" s="4"/>
      <c r="E376" s="5" t="str">
        <f aca="true">IF(OR(D376="",C376="Closed-won",C376="Closed-lost"),"",IF(D376&lt;TODAY(),"OVERDUE",IF(D376=TODAY(),"TODAY","")))</f>
        <v/>
      </c>
      <c r="F376" s="3"/>
      <c r="G376" s="4"/>
      <c r="H376" s="6"/>
      <c r="I376" s="3"/>
      <c r="J376" s="3"/>
      <c r="K376" s="3"/>
      <c r="L376" s="6"/>
      <c r="M376" s="4"/>
      <c r="N376" s="7" t="str">
        <f aca="true">IF(G376="","",TODAY()-G376)</f>
        <v/>
      </c>
      <c r="O376" s="7" t="str">
        <f aca="true">IF(OR(D376="",C376="Closed-won",C376="Closed-lost"),"",MAX(0,TODAY()-D376))</f>
        <v/>
      </c>
    </row>
    <row r="377" customFormat="false" ht="15" hidden="false" customHeight="false" outlineLevel="0" collapsed="false">
      <c r="A377" s="3"/>
      <c r="B377" s="3"/>
      <c r="C377" s="3"/>
      <c r="D377" s="4"/>
      <c r="E377" s="5" t="str">
        <f aca="true">IF(OR(D377="",C377="Closed-won",C377="Closed-lost"),"",IF(D377&lt;TODAY(),"OVERDUE",IF(D377=TODAY(),"TODAY","")))</f>
        <v/>
      </c>
      <c r="F377" s="3"/>
      <c r="G377" s="4"/>
      <c r="H377" s="6"/>
      <c r="I377" s="3"/>
      <c r="J377" s="3"/>
      <c r="K377" s="3"/>
      <c r="L377" s="6"/>
      <c r="M377" s="4"/>
      <c r="N377" s="7" t="str">
        <f aca="true">IF(G377="","",TODAY()-G377)</f>
        <v/>
      </c>
      <c r="O377" s="7" t="str">
        <f aca="true">IF(OR(D377="",C377="Closed-won",C377="Closed-lost"),"",MAX(0,TODAY()-D377))</f>
        <v/>
      </c>
    </row>
    <row r="378" customFormat="false" ht="15" hidden="false" customHeight="false" outlineLevel="0" collapsed="false">
      <c r="A378" s="3"/>
      <c r="B378" s="3"/>
      <c r="C378" s="3"/>
      <c r="D378" s="4"/>
      <c r="E378" s="5" t="str">
        <f aca="true">IF(OR(D378="",C378="Closed-won",C378="Closed-lost"),"",IF(D378&lt;TODAY(),"OVERDUE",IF(D378=TODAY(),"TODAY","")))</f>
        <v/>
      </c>
      <c r="F378" s="3"/>
      <c r="G378" s="4"/>
      <c r="H378" s="6"/>
      <c r="I378" s="3"/>
      <c r="J378" s="3"/>
      <c r="K378" s="3"/>
      <c r="L378" s="6"/>
      <c r="M378" s="4"/>
      <c r="N378" s="7" t="str">
        <f aca="true">IF(G378="","",TODAY()-G378)</f>
        <v/>
      </c>
      <c r="O378" s="7" t="str">
        <f aca="true">IF(OR(D378="",C378="Closed-won",C378="Closed-lost"),"",MAX(0,TODAY()-D378))</f>
        <v/>
      </c>
    </row>
    <row r="379" customFormat="false" ht="15" hidden="false" customHeight="false" outlineLevel="0" collapsed="false">
      <c r="A379" s="3"/>
      <c r="B379" s="3"/>
      <c r="C379" s="3"/>
      <c r="D379" s="4"/>
      <c r="E379" s="5" t="str">
        <f aca="true">IF(OR(D379="",C379="Closed-won",C379="Closed-lost"),"",IF(D379&lt;TODAY(),"OVERDUE",IF(D379=TODAY(),"TODAY","")))</f>
        <v/>
      </c>
      <c r="F379" s="3"/>
      <c r="G379" s="4"/>
      <c r="H379" s="6"/>
      <c r="I379" s="3"/>
      <c r="J379" s="3"/>
      <c r="K379" s="3"/>
      <c r="L379" s="6"/>
      <c r="M379" s="4"/>
      <c r="N379" s="7" t="str">
        <f aca="true">IF(G379="","",TODAY()-G379)</f>
        <v/>
      </c>
      <c r="O379" s="7" t="str">
        <f aca="true">IF(OR(D379="",C379="Closed-won",C379="Closed-lost"),"",MAX(0,TODAY()-D379))</f>
        <v/>
      </c>
    </row>
    <row r="380" customFormat="false" ht="15" hidden="false" customHeight="false" outlineLevel="0" collapsed="false">
      <c r="A380" s="3"/>
      <c r="B380" s="3"/>
      <c r="C380" s="3"/>
      <c r="D380" s="4"/>
      <c r="E380" s="5" t="str">
        <f aca="true">IF(OR(D380="",C380="Closed-won",C380="Closed-lost"),"",IF(D380&lt;TODAY(),"OVERDUE",IF(D380=TODAY(),"TODAY","")))</f>
        <v/>
      </c>
      <c r="F380" s="3"/>
      <c r="G380" s="4"/>
      <c r="H380" s="6"/>
      <c r="I380" s="3"/>
      <c r="J380" s="3"/>
      <c r="K380" s="3"/>
      <c r="L380" s="6"/>
      <c r="M380" s="4"/>
      <c r="N380" s="7" t="str">
        <f aca="true">IF(G380="","",TODAY()-G380)</f>
        <v/>
      </c>
      <c r="O380" s="7" t="str">
        <f aca="true">IF(OR(D380="",C380="Closed-won",C380="Closed-lost"),"",MAX(0,TODAY()-D380))</f>
        <v/>
      </c>
    </row>
    <row r="381" customFormat="false" ht="15" hidden="false" customHeight="false" outlineLevel="0" collapsed="false">
      <c r="A381" s="3"/>
      <c r="B381" s="3"/>
      <c r="C381" s="3"/>
      <c r="D381" s="4"/>
      <c r="E381" s="5" t="str">
        <f aca="true">IF(OR(D381="",C381="Closed-won",C381="Closed-lost"),"",IF(D381&lt;TODAY(),"OVERDUE",IF(D381=TODAY(),"TODAY","")))</f>
        <v/>
      </c>
      <c r="F381" s="3"/>
      <c r="G381" s="4"/>
      <c r="H381" s="6"/>
      <c r="I381" s="3"/>
      <c r="J381" s="3"/>
      <c r="K381" s="3"/>
      <c r="L381" s="6"/>
      <c r="M381" s="4"/>
      <c r="N381" s="7" t="str">
        <f aca="true">IF(G381="","",TODAY()-G381)</f>
        <v/>
      </c>
      <c r="O381" s="7" t="str">
        <f aca="true">IF(OR(D381="",C381="Closed-won",C381="Closed-lost"),"",MAX(0,TODAY()-D381))</f>
        <v/>
      </c>
    </row>
    <row r="382" customFormat="false" ht="15" hidden="false" customHeight="false" outlineLevel="0" collapsed="false">
      <c r="A382" s="3"/>
      <c r="B382" s="3"/>
      <c r="C382" s="3"/>
      <c r="D382" s="4"/>
      <c r="E382" s="5" t="str">
        <f aca="true">IF(OR(D382="",C382="Closed-won",C382="Closed-lost"),"",IF(D382&lt;TODAY(),"OVERDUE",IF(D382=TODAY(),"TODAY","")))</f>
        <v/>
      </c>
      <c r="F382" s="3"/>
      <c r="G382" s="4"/>
      <c r="H382" s="6"/>
      <c r="I382" s="3"/>
      <c r="J382" s="3"/>
      <c r="K382" s="3"/>
      <c r="L382" s="6"/>
      <c r="M382" s="4"/>
      <c r="N382" s="7" t="str">
        <f aca="true">IF(G382="","",TODAY()-G382)</f>
        <v/>
      </c>
      <c r="O382" s="7" t="str">
        <f aca="true">IF(OR(D382="",C382="Closed-won",C382="Closed-lost"),"",MAX(0,TODAY()-D382))</f>
        <v/>
      </c>
    </row>
    <row r="383" customFormat="false" ht="15" hidden="false" customHeight="false" outlineLevel="0" collapsed="false">
      <c r="A383" s="3"/>
      <c r="B383" s="3"/>
      <c r="C383" s="3"/>
      <c r="D383" s="4"/>
      <c r="E383" s="5" t="str">
        <f aca="true">IF(OR(D383="",C383="Closed-won",C383="Closed-lost"),"",IF(D383&lt;TODAY(),"OVERDUE",IF(D383=TODAY(),"TODAY","")))</f>
        <v/>
      </c>
      <c r="F383" s="3"/>
      <c r="G383" s="4"/>
      <c r="H383" s="6"/>
      <c r="I383" s="3"/>
      <c r="J383" s="3"/>
      <c r="K383" s="3"/>
      <c r="L383" s="6"/>
      <c r="M383" s="4"/>
      <c r="N383" s="7" t="str">
        <f aca="true">IF(G383="","",TODAY()-G383)</f>
        <v/>
      </c>
      <c r="O383" s="7" t="str">
        <f aca="true">IF(OR(D383="",C383="Closed-won",C383="Closed-lost"),"",MAX(0,TODAY()-D383))</f>
        <v/>
      </c>
    </row>
    <row r="384" customFormat="false" ht="15" hidden="false" customHeight="false" outlineLevel="0" collapsed="false">
      <c r="A384" s="3"/>
      <c r="B384" s="3"/>
      <c r="C384" s="3"/>
      <c r="D384" s="4"/>
      <c r="E384" s="5" t="str">
        <f aca="true">IF(OR(D384="",C384="Closed-won",C384="Closed-lost"),"",IF(D384&lt;TODAY(),"OVERDUE",IF(D384=TODAY(),"TODAY","")))</f>
        <v/>
      </c>
      <c r="F384" s="3"/>
      <c r="G384" s="4"/>
      <c r="H384" s="6"/>
      <c r="I384" s="3"/>
      <c r="J384" s="3"/>
      <c r="K384" s="3"/>
      <c r="L384" s="6"/>
      <c r="M384" s="4"/>
      <c r="N384" s="7" t="str">
        <f aca="true">IF(G384="","",TODAY()-G384)</f>
        <v/>
      </c>
      <c r="O384" s="7" t="str">
        <f aca="true">IF(OR(D384="",C384="Closed-won",C384="Closed-lost"),"",MAX(0,TODAY()-D384))</f>
        <v/>
      </c>
    </row>
    <row r="385" customFormat="false" ht="15" hidden="false" customHeight="false" outlineLevel="0" collapsed="false">
      <c r="A385" s="3"/>
      <c r="B385" s="3"/>
      <c r="C385" s="3"/>
      <c r="D385" s="4"/>
      <c r="E385" s="5" t="str">
        <f aca="true">IF(OR(D385="",C385="Closed-won",C385="Closed-lost"),"",IF(D385&lt;TODAY(),"OVERDUE",IF(D385=TODAY(),"TODAY","")))</f>
        <v/>
      </c>
      <c r="F385" s="3"/>
      <c r="G385" s="4"/>
      <c r="H385" s="6"/>
      <c r="I385" s="3"/>
      <c r="J385" s="3"/>
      <c r="K385" s="3"/>
      <c r="L385" s="6"/>
      <c r="M385" s="4"/>
      <c r="N385" s="7" t="str">
        <f aca="true">IF(G385="","",TODAY()-G385)</f>
        <v/>
      </c>
      <c r="O385" s="7" t="str">
        <f aca="true">IF(OR(D385="",C385="Closed-won",C385="Closed-lost"),"",MAX(0,TODAY()-D385))</f>
        <v/>
      </c>
    </row>
    <row r="386" customFormat="false" ht="15" hidden="false" customHeight="false" outlineLevel="0" collapsed="false">
      <c r="A386" s="3"/>
      <c r="B386" s="3"/>
      <c r="C386" s="3"/>
      <c r="D386" s="4"/>
      <c r="E386" s="5" t="str">
        <f aca="true">IF(OR(D386="",C386="Closed-won",C386="Closed-lost"),"",IF(D386&lt;TODAY(),"OVERDUE",IF(D386=TODAY(),"TODAY","")))</f>
        <v/>
      </c>
      <c r="F386" s="3"/>
      <c r="G386" s="4"/>
      <c r="H386" s="6"/>
      <c r="I386" s="3"/>
      <c r="J386" s="3"/>
      <c r="K386" s="3"/>
      <c r="L386" s="6"/>
      <c r="M386" s="4"/>
      <c r="N386" s="7" t="str">
        <f aca="true">IF(G386="","",TODAY()-G386)</f>
        <v/>
      </c>
      <c r="O386" s="7" t="str">
        <f aca="true">IF(OR(D386="",C386="Closed-won",C386="Closed-lost"),"",MAX(0,TODAY()-D386))</f>
        <v/>
      </c>
    </row>
    <row r="387" customFormat="false" ht="15" hidden="false" customHeight="false" outlineLevel="0" collapsed="false">
      <c r="A387" s="3"/>
      <c r="B387" s="3"/>
      <c r="C387" s="3"/>
      <c r="D387" s="4"/>
      <c r="E387" s="5" t="str">
        <f aca="true">IF(OR(D387="",C387="Closed-won",C387="Closed-lost"),"",IF(D387&lt;TODAY(),"OVERDUE",IF(D387=TODAY(),"TODAY","")))</f>
        <v/>
      </c>
      <c r="F387" s="3"/>
      <c r="G387" s="4"/>
      <c r="H387" s="6"/>
      <c r="I387" s="3"/>
      <c r="J387" s="3"/>
      <c r="K387" s="3"/>
      <c r="L387" s="6"/>
      <c r="M387" s="4"/>
      <c r="N387" s="7" t="str">
        <f aca="true">IF(G387="","",TODAY()-G387)</f>
        <v/>
      </c>
      <c r="O387" s="7" t="str">
        <f aca="true">IF(OR(D387="",C387="Closed-won",C387="Closed-lost"),"",MAX(0,TODAY()-D387))</f>
        <v/>
      </c>
    </row>
    <row r="388" customFormat="false" ht="15" hidden="false" customHeight="false" outlineLevel="0" collapsed="false">
      <c r="A388" s="3"/>
      <c r="B388" s="3"/>
      <c r="C388" s="3"/>
      <c r="D388" s="4"/>
      <c r="E388" s="5" t="str">
        <f aca="true">IF(OR(D388="",C388="Closed-won",C388="Closed-lost"),"",IF(D388&lt;TODAY(),"OVERDUE",IF(D388=TODAY(),"TODAY","")))</f>
        <v/>
      </c>
      <c r="F388" s="3"/>
      <c r="G388" s="4"/>
      <c r="H388" s="6"/>
      <c r="I388" s="3"/>
      <c r="J388" s="3"/>
      <c r="K388" s="3"/>
      <c r="L388" s="6"/>
      <c r="M388" s="4"/>
      <c r="N388" s="7" t="str">
        <f aca="true">IF(G388="","",TODAY()-G388)</f>
        <v/>
      </c>
      <c r="O388" s="7" t="str">
        <f aca="true">IF(OR(D388="",C388="Closed-won",C388="Closed-lost"),"",MAX(0,TODAY()-D388))</f>
        <v/>
      </c>
    </row>
    <row r="389" customFormat="false" ht="15" hidden="false" customHeight="false" outlineLevel="0" collapsed="false">
      <c r="A389" s="3"/>
      <c r="B389" s="3"/>
      <c r="C389" s="3"/>
      <c r="D389" s="4"/>
      <c r="E389" s="5" t="str">
        <f aca="true">IF(OR(D389="",C389="Closed-won",C389="Closed-lost"),"",IF(D389&lt;TODAY(),"OVERDUE",IF(D389=TODAY(),"TODAY","")))</f>
        <v/>
      </c>
      <c r="F389" s="3"/>
      <c r="G389" s="4"/>
      <c r="H389" s="6"/>
      <c r="I389" s="3"/>
      <c r="J389" s="3"/>
      <c r="K389" s="3"/>
      <c r="L389" s="6"/>
      <c r="M389" s="4"/>
      <c r="N389" s="7" t="str">
        <f aca="true">IF(G389="","",TODAY()-G389)</f>
        <v/>
      </c>
      <c r="O389" s="7" t="str">
        <f aca="true">IF(OR(D389="",C389="Closed-won",C389="Closed-lost"),"",MAX(0,TODAY()-D389))</f>
        <v/>
      </c>
    </row>
    <row r="390" customFormat="false" ht="15" hidden="false" customHeight="false" outlineLevel="0" collapsed="false">
      <c r="A390" s="3"/>
      <c r="B390" s="3"/>
      <c r="C390" s="3"/>
      <c r="D390" s="4"/>
      <c r="E390" s="5" t="str">
        <f aca="true">IF(OR(D390="",C390="Closed-won",C390="Closed-lost"),"",IF(D390&lt;TODAY(),"OVERDUE",IF(D390=TODAY(),"TODAY","")))</f>
        <v/>
      </c>
      <c r="F390" s="3"/>
      <c r="G390" s="4"/>
      <c r="H390" s="6"/>
      <c r="I390" s="3"/>
      <c r="J390" s="3"/>
      <c r="K390" s="3"/>
      <c r="L390" s="6"/>
      <c r="M390" s="4"/>
      <c r="N390" s="7" t="str">
        <f aca="true">IF(G390="","",TODAY()-G390)</f>
        <v/>
      </c>
      <c r="O390" s="7" t="str">
        <f aca="true">IF(OR(D390="",C390="Closed-won",C390="Closed-lost"),"",MAX(0,TODAY()-D390))</f>
        <v/>
      </c>
    </row>
    <row r="391" customFormat="false" ht="15" hidden="false" customHeight="false" outlineLevel="0" collapsed="false">
      <c r="A391" s="3"/>
      <c r="B391" s="3"/>
      <c r="C391" s="3"/>
      <c r="D391" s="4"/>
      <c r="E391" s="5" t="str">
        <f aca="true">IF(OR(D391="",C391="Closed-won",C391="Closed-lost"),"",IF(D391&lt;TODAY(),"OVERDUE",IF(D391=TODAY(),"TODAY","")))</f>
        <v/>
      </c>
      <c r="F391" s="3"/>
      <c r="G391" s="4"/>
      <c r="H391" s="6"/>
      <c r="I391" s="3"/>
      <c r="J391" s="3"/>
      <c r="K391" s="3"/>
      <c r="L391" s="6"/>
      <c r="M391" s="4"/>
      <c r="N391" s="7" t="str">
        <f aca="true">IF(G391="","",TODAY()-G391)</f>
        <v/>
      </c>
      <c r="O391" s="7" t="str">
        <f aca="true">IF(OR(D391="",C391="Closed-won",C391="Closed-lost"),"",MAX(0,TODAY()-D391))</f>
        <v/>
      </c>
    </row>
    <row r="392" customFormat="false" ht="15" hidden="false" customHeight="false" outlineLevel="0" collapsed="false">
      <c r="A392" s="3"/>
      <c r="B392" s="3"/>
      <c r="C392" s="3"/>
      <c r="D392" s="4"/>
      <c r="E392" s="5" t="str">
        <f aca="true">IF(OR(D392="",C392="Closed-won",C392="Closed-lost"),"",IF(D392&lt;TODAY(),"OVERDUE",IF(D392=TODAY(),"TODAY","")))</f>
        <v/>
      </c>
      <c r="F392" s="3"/>
      <c r="G392" s="4"/>
      <c r="H392" s="6"/>
      <c r="I392" s="3"/>
      <c r="J392" s="3"/>
      <c r="K392" s="3"/>
      <c r="L392" s="6"/>
      <c r="M392" s="4"/>
      <c r="N392" s="7" t="str">
        <f aca="true">IF(G392="","",TODAY()-G392)</f>
        <v/>
      </c>
      <c r="O392" s="7" t="str">
        <f aca="true">IF(OR(D392="",C392="Closed-won",C392="Closed-lost"),"",MAX(0,TODAY()-D392))</f>
        <v/>
      </c>
    </row>
    <row r="393" customFormat="false" ht="15" hidden="false" customHeight="false" outlineLevel="0" collapsed="false">
      <c r="A393" s="3"/>
      <c r="B393" s="3"/>
      <c r="C393" s="3"/>
      <c r="D393" s="4"/>
      <c r="E393" s="5" t="str">
        <f aca="true">IF(OR(D393="",C393="Closed-won",C393="Closed-lost"),"",IF(D393&lt;TODAY(),"OVERDUE",IF(D393=TODAY(),"TODAY","")))</f>
        <v/>
      </c>
      <c r="F393" s="3"/>
      <c r="G393" s="4"/>
      <c r="H393" s="6"/>
      <c r="I393" s="3"/>
      <c r="J393" s="3"/>
      <c r="K393" s="3"/>
      <c r="L393" s="6"/>
      <c r="M393" s="4"/>
      <c r="N393" s="7" t="str">
        <f aca="true">IF(G393="","",TODAY()-G393)</f>
        <v/>
      </c>
      <c r="O393" s="7" t="str">
        <f aca="true">IF(OR(D393="",C393="Closed-won",C393="Closed-lost"),"",MAX(0,TODAY()-D393))</f>
        <v/>
      </c>
    </row>
    <row r="394" customFormat="false" ht="15" hidden="false" customHeight="false" outlineLevel="0" collapsed="false">
      <c r="A394" s="3"/>
      <c r="B394" s="3"/>
      <c r="C394" s="3"/>
      <c r="D394" s="4"/>
      <c r="E394" s="5" t="str">
        <f aca="true">IF(OR(D394="",C394="Closed-won",C394="Closed-lost"),"",IF(D394&lt;TODAY(),"OVERDUE",IF(D394=TODAY(),"TODAY","")))</f>
        <v/>
      </c>
      <c r="F394" s="3"/>
      <c r="G394" s="4"/>
      <c r="H394" s="6"/>
      <c r="I394" s="3"/>
      <c r="J394" s="3"/>
      <c r="K394" s="3"/>
      <c r="L394" s="6"/>
      <c r="M394" s="4"/>
      <c r="N394" s="7" t="str">
        <f aca="true">IF(G394="","",TODAY()-G394)</f>
        <v/>
      </c>
      <c r="O394" s="7" t="str">
        <f aca="true">IF(OR(D394="",C394="Closed-won",C394="Closed-lost"),"",MAX(0,TODAY()-D394))</f>
        <v/>
      </c>
    </row>
    <row r="395" customFormat="false" ht="15" hidden="false" customHeight="false" outlineLevel="0" collapsed="false">
      <c r="A395" s="3"/>
      <c r="B395" s="3"/>
      <c r="C395" s="3"/>
      <c r="D395" s="4"/>
      <c r="E395" s="5" t="str">
        <f aca="true">IF(OR(D395="",C395="Closed-won",C395="Closed-lost"),"",IF(D395&lt;TODAY(),"OVERDUE",IF(D395=TODAY(),"TODAY","")))</f>
        <v/>
      </c>
      <c r="F395" s="3"/>
      <c r="G395" s="4"/>
      <c r="H395" s="6"/>
      <c r="I395" s="3"/>
      <c r="J395" s="3"/>
      <c r="K395" s="3"/>
      <c r="L395" s="6"/>
      <c r="M395" s="4"/>
      <c r="N395" s="7" t="str">
        <f aca="true">IF(G395="","",TODAY()-G395)</f>
        <v/>
      </c>
      <c r="O395" s="7" t="str">
        <f aca="true">IF(OR(D395="",C395="Closed-won",C395="Closed-lost"),"",MAX(0,TODAY()-D395))</f>
        <v/>
      </c>
    </row>
    <row r="396" customFormat="false" ht="15" hidden="false" customHeight="false" outlineLevel="0" collapsed="false">
      <c r="A396" s="3"/>
      <c r="B396" s="3"/>
      <c r="C396" s="3"/>
      <c r="D396" s="4"/>
      <c r="E396" s="5" t="str">
        <f aca="true">IF(OR(D396="",C396="Closed-won",C396="Closed-lost"),"",IF(D396&lt;TODAY(),"OVERDUE",IF(D396=TODAY(),"TODAY","")))</f>
        <v/>
      </c>
      <c r="F396" s="3"/>
      <c r="G396" s="4"/>
      <c r="H396" s="6"/>
      <c r="I396" s="3"/>
      <c r="J396" s="3"/>
      <c r="K396" s="3"/>
      <c r="L396" s="6"/>
      <c r="M396" s="4"/>
      <c r="N396" s="7" t="str">
        <f aca="true">IF(G396="","",TODAY()-G396)</f>
        <v/>
      </c>
      <c r="O396" s="7" t="str">
        <f aca="true">IF(OR(D396="",C396="Closed-won",C396="Closed-lost"),"",MAX(0,TODAY()-D396))</f>
        <v/>
      </c>
    </row>
    <row r="397" customFormat="false" ht="15" hidden="false" customHeight="false" outlineLevel="0" collapsed="false">
      <c r="A397" s="3"/>
      <c r="B397" s="3"/>
      <c r="C397" s="3"/>
      <c r="D397" s="4"/>
      <c r="E397" s="5" t="str">
        <f aca="true">IF(OR(D397="",C397="Closed-won",C397="Closed-lost"),"",IF(D397&lt;TODAY(),"OVERDUE",IF(D397=TODAY(),"TODAY","")))</f>
        <v/>
      </c>
      <c r="F397" s="3"/>
      <c r="G397" s="4"/>
      <c r="H397" s="6"/>
      <c r="I397" s="3"/>
      <c r="J397" s="3"/>
      <c r="K397" s="3"/>
      <c r="L397" s="6"/>
      <c r="M397" s="4"/>
      <c r="N397" s="7" t="str">
        <f aca="true">IF(G397="","",TODAY()-G397)</f>
        <v/>
      </c>
      <c r="O397" s="7" t="str">
        <f aca="true">IF(OR(D397="",C397="Closed-won",C397="Closed-lost"),"",MAX(0,TODAY()-D397))</f>
        <v/>
      </c>
    </row>
    <row r="398" customFormat="false" ht="15" hidden="false" customHeight="false" outlineLevel="0" collapsed="false">
      <c r="A398" s="3"/>
      <c r="B398" s="3"/>
      <c r="C398" s="3"/>
      <c r="D398" s="4"/>
      <c r="E398" s="5" t="str">
        <f aca="true">IF(OR(D398="",C398="Closed-won",C398="Closed-lost"),"",IF(D398&lt;TODAY(),"OVERDUE",IF(D398=TODAY(),"TODAY","")))</f>
        <v/>
      </c>
      <c r="F398" s="3"/>
      <c r="G398" s="4"/>
      <c r="H398" s="6"/>
      <c r="I398" s="3"/>
      <c r="J398" s="3"/>
      <c r="K398" s="3"/>
      <c r="L398" s="6"/>
      <c r="M398" s="4"/>
      <c r="N398" s="7" t="str">
        <f aca="true">IF(G398="","",TODAY()-G398)</f>
        <v/>
      </c>
      <c r="O398" s="7" t="str">
        <f aca="true">IF(OR(D398="",C398="Closed-won",C398="Closed-lost"),"",MAX(0,TODAY()-D398))</f>
        <v/>
      </c>
    </row>
    <row r="399" customFormat="false" ht="15" hidden="false" customHeight="false" outlineLevel="0" collapsed="false">
      <c r="A399" s="3"/>
      <c r="B399" s="3"/>
      <c r="C399" s="3"/>
      <c r="D399" s="4"/>
      <c r="E399" s="5" t="str">
        <f aca="true">IF(OR(D399="",C399="Closed-won",C399="Closed-lost"),"",IF(D399&lt;TODAY(),"OVERDUE",IF(D399=TODAY(),"TODAY","")))</f>
        <v/>
      </c>
      <c r="F399" s="3"/>
      <c r="G399" s="4"/>
      <c r="H399" s="6"/>
      <c r="I399" s="3"/>
      <c r="J399" s="3"/>
      <c r="K399" s="3"/>
      <c r="L399" s="6"/>
      <c r="M399" s="4"/>
      <c r="N399" s="7" t="str">
        <f aca="true">IF(G399="","",TODAY()-G399)</f>
        <v/>
      </c>
      <c r="O399" s="7" t="str">
        <f aca="true">IF(OR(D399="",C399="Closed-won",C399="Closed-lost"),"",MAX(0,TODAY()-D399))</f>
        <v/>
      </c>
    </row>
    <row r="400" customFormat="false" ht="15" hidden="false" customHeight="false" outlineLevel="0" collapsed="false">
      <c r="A400" s="3"/>
      <c r="B400" s="3"/>
      <c r="C400" s="3"/>
      <c r="D400" s="4"/>
      <c r="E400" s="5" t="str">
        <f aca="true">IF(OR(D400="",C400="Closed-won",C400="Closed-lost"),"",IF(D400&lt;TODAY(),"OVERDUE",IF(D400=TODAY(),"TODAY","")))</f>
        <v/>
      </c>
      <c r="F400" s="3"/>
      <c r="G400" s="4"/>
      <c r="H400" s="6"/>
      <c r="I400" s="3"/>
      <c r="J400" s="3"/>
      <c r="K400" s="3"/>
      <c r="L400" s="6"/>
      <c r="M400" s="4"/>
      <c r="N400" s="7" t="str">
        <f aca="true">IF(G400="","",TODAY()-G400)</f>
        <v/>
      </c>
      <c r="O400" s="7" t="str">
        <f aca="true">IF(OR(D400="",C400="Closed-won",C400="Closed-lost"),"",MAX(0,TODAY()-D400))</f>
        <v/>
      </c>
    </row>
    <row r="401" customFormat="false" ht="15" hidden="false" customHeight="false" outlineLevel="0" collapsed="false">
      <c r="A401" s="3"/>
      <c r="B401" s="3"/>
      <c r="C401" s="3"/>
      <c r="D401" s="4"/>
      <c r="E401" s="5" t="str">
        <f aca="true">IF(OR(D401="",C401="Closed-won",C401="Closed-lost"),"",IF(D401&lt;TODAY(),"OVERDUE",IF(D401=TODAY(),"TODAY","")))</f>
        <v/>
      </c>
      <c r="F401" s="3"/>
      <c r="G401" s="4"/>
      <c r="H401" s="6"/>
      <c r="I401" s="3"/>
      <c r="J401" s="3"/>
      <c r="K401" s="3"/>
      <c r="L401" s="6"/>
      <c r="M401" s="4"/>
      <c r="N401" s="7" t="str">
        <f aca="true">IF(G401="","",TODAY()-G401)</f>
        <v/>
      </c>
      <c r="O401" s="7" t="str">
        <f aca="true">IF(OR(D401="",C401="Closed-won",C401="Closed-lost"),"",MAX(0,TODAY()-D401))</f>
        <v/>
      </c>
    </row>
    <row r="402" customFormat="false" ht="15" hidden="false" customHeight="false" outlineLevel="0" collapsed="false">
      <c r="A402" s="3"/>
      <c r="B402" s="3"/>
      <c r="C402" s="3"/>
      <c r="D402" s="4"/>
      <c r="E402" s="5" t="str">
        <f aca="true">IF(OR(D402="",C402="Closed-won",C402="Closed-lost"),"",IF(D402&lt;TODAY(),"OVERDUE",IF(D402=TODAY(),"TODAY","")))</f>
        <v/>
      </c>
      <c r="F402" s="3"/>
      <c r="G402" s="4"/>
      <c r="H402" s="6"/>
      <c r="I402" s="3"/>
      <c r="J402" s="3"/>
      <c r="K402" s="3"/>
      <c r="L402" s="6"/>
      <c r="M402" s="4"/>
      <c r="N402" s="7" t="str">
        <f aca="true">IF(G402="","",TODAY()-G402)</f>
        <v/>
      </c>
      <c r="O402" s="7" t="str">
        <f aca="true">IF(OR(D402="",C402="Closed-won",C402="Closed-lost"),"",MAX(0,TODAY()-D402))</f>
        <v/>
      </c>
    </row>
    <row r="403" customFormat="false" ht="15" hidden="false" customHeight="false" outlineLevel="0" collapsed="false">
      <c r="A403" s="3"/>
      <c r="B403" s="3"/>
      <c r="C403" s="3"/>
      <c r="D403" s="4"/>
      <c r="E403" s="5" t="str">
        <f aca="true">IF(OR(D403="",C403="Closed-won",C403="Closed-lost"),"",IF(D403&lt;TODAY(),"OVERDUE",IF(D403=TODAY(),"TODAY","")))</f>
        <v/>
      </c>
      <c r="F403" s="3"/>
      <c r="G403" s="4"/>
      <c r="H403" s="6"/>
      <c r="I403" s="3"/>
      <c r="J403" s="3"/>
      <c r="K403" s="3"/>
      <c r="L403" s="6"/>
      <c r="M403" s="4"/>
      <c r="N403" s="7" t="str">
        <f aca="true">IF(G403="","",TODAY()-G403)</f>
        <v/>
      </c>
      <c r="O403" s="7" t="str">
        <f aca="true">IF(OR(D403="",C403="Closed-won",C403="Closed-lost"),"",MAX(0,TODAY()-D403))</f>
        <v/>
      </c>
    </row>
    <row r="404" customFormat="false" ht="15" hidden="false" customHeight="false" outlineLevel="0" collapsed="false">
      <c r="A404" s="3"/>
      <c r="B404" s="3"/>
      <c r="C404" s="3"/>
      <c r="D404" s="4"/>
      <c r="E404" s="5" t="str">
        <f aca="true">IF(OR(D404="",C404="Closed-won",C404="Closed-lost"),"",IF(D404&lt;TODAY(),"OVERDUE",IF(D404=TODAY(),"TODAY","")))</f>
        <v/>
      </c>
      <c r="F404" s="3"/>
      <c r="G404" s="4"/>
      <c r="H404" s="6"/>
      <c r="I404" s="3"/>
      <c r="J404" s="3"/>
      <c r="K404" s="3"/>
      <c r="L404" s="6"/>
      <c r="M404" s="4"/>
      <c r="N404" s="7" t="str">
        <f aca="true">IF(G404="","",TODAY()-G404)</f>
        <v/>
      </c>
      <c r="O404" s="7" t="str">
        <f aca="true">IF(OR(D404="",C404="Closed-won",C404="Closed-lost"),"",MAX(0,TODAY()-D404))</f>
        <v/>
      </c>
    </row>
    <row r="405" customFormat="false" ht="15" hidden="false" customHeight="false" outlineLevel="0" collapsed="false">
      <c r="A405" s="3"/>
      <c r="B405" s="3"/>
      <c r="C405" s="3"/>
      <c r="D405" s="4"/>
      <c r="E405" s="5" t="str">
        <f aca="true">IF(OR(D405="",C405="Closed-won",C405="Closed-lost"),"",IF(D405&lt;TODAY(),"OVERDUE",IF(D405=TODAY(),"TODAY","")))</f>
        <v/>
      </c>
      <c r="F405" s="3"/>
      <c r="G405" s="4"/>
      <c r="H405" s="6"/>
      <c r="I405" s="3"/>
      <c r="J405" s="3"/>
      <c r="K405" s="3"/>
      <c r="L405" s="6"/>
      <c r="M405" s="4"/>
      <c r="N405" s="7" t="str">
        <f aca="true">IF(G405="","",TODAY()-G405)</f>
        <v/>
      </c>
      <c r="O405" s="7" t="str">
        <f aca="true">IF(OR(D405="",C405="Closed-won",C405="Closed-lost"),"",MAX(0,TODAY()-D405))</f>
        <v/>
      </c>
    </row>
    <row r="406" customFormat="false" ht="15" hidden="false" customHeight="false" outlineLevel="0" collapsed="false">
      <c r="A406" s="3"/>
      <c r="B406" s="3"/>
      <c r="C406" s="3"/>
      <c r="D406" s="4"/>
      <c r="E406" s="5" t="str">
        <f aca="true">IF(OR(D406="",C406="Closed-won",C406="Closed-lost"),"",IF(D406&lt;TODAY(),"OVERDUE",IF(D406=TODAY(),"TODAY","")))</f>
        <v/>
      </c>
      <c r="F406" s="3"/>
      <c r="G406" s="4"/>
      <c r="H406" s="6"/>
      <c r="I406" s="3"/>
      <c r="J406" s="3"/>
      <c r="K406" s="3"/>
      <c r="L406" s="6"/>
      <c r="M406" s="4"/>
      <c r="N406" s="7" t="str">
        <f aca="true">IF(G406="","",TODAY()-G406)</f>
        <v/>
      </c>
      <c r="O406" s="7" t="str">
        <f aca="true">IF(OR(D406="",C406="Closed-won",C406="Closed-lost"),"",MAX(0,TODAY()-D406))</f>
        <v/>
      </c>
    </row>
    <row r="407" customFormat="false" ht="15" hidden="false" customHeight="false" outlineLevel="0" collapsed="false">
      <c r="A407" s="3"/>
      <c r="B407" s="3"/>
      <c r="C407" s="3"/>
      <c r="D407" s="4"/>
      <c r="E407" s="5" t="str">
        <f aca="true">IF(OR(D407="",C407="Closed-won",C407="Closed-lost"),"",IF(D407&lt;TODAY(),"OVERDUE",IF(D407=TODAY(),"TODAY","")))</f>
        <v/>
      </c>
      <c r="F407" s="3"/>
      <c r="G407" s="4"/>
      <c r="H407" s="6"/>
      <c r="I407" s="3"/>
      <c r="J407" s="3"/>
      <c r="K407" s="3"/>
      <c r="L407" s="6"/>
      <c r="M407" s="4"/>
      <c r="N407" s="7" t="str">
        <f aca="true">IF(G407="","",TODAY()-G407)</f>
        <v/>
      </c>
      <c r="O407" s="7" t="str">
        <f aca="true">IF(OR(D407="",C407="Closed-won",C407="Closed-lost"),"",MAX(0,TODAY()-D407))</f>
        <v/>
      </c>
    </row>
    <row r="408" customFormat="false" ht="15" hidden="false" customHeight="false" outlineLevel="0" collapsed="false">
      <c r="A408" s="3"/>
      <c r="B408" s="3"/>
      <c r="C408" s="3"/>
      <c r="D408" s="4"/>
      <c r="E408" s="5" t="str">
        <f aca="true">IF(OR(D408="",C408="Closed-won",C408="Closed-lost"),"",IF(D408&lt;TODAY(),"OVERDUE",IF(D408=TODAY(),"TODAY","")))</f>
        <v/>
      </c>
      <c r="F408" s="3"/>
      <c r="G408" s="4"/>
      <c r="H408" s="6"/>
      <c r="I408" s="3"/>
      <c r="J408" s="3"/>
      <c r="K408" s="3"/>
      <c r="L408" s="6"/>
      <c r="M408" s="4"/>
      <c r="N408" s="7" t="str">
        <f aca="true">IF(G408="","",TODAY()-G408)</f>
        <v/>
      </c>
      <c r="O408" s="7" t="str">
        <f aca="true">IF(OR(D408="",C408="Closed-won",C408="Closed-lost"),"",MAX(0,TODAY()-D408))</f>
        <v/>
      </c>
    </row>
    <row r="409" customFormat="false" ht="15" hidden="false" customHeight="false" outlineLevel="0" collapsed="false">
      <c r="A409" s="3"/>
      <c r="B409" s="3"/>
      <c r="C409" s="3"/>
      <c r="D409" s="4"/>
      <c r="E409" s="5" t="str">
        <f aca="true">IF(OR(D409="",C409="Closed-won",C409="Closed-lost"),"",IF(D409&lt;TODAY(),"OVERDUE",IF(D409=TODAY(),"TODAY","")))</f>
        <v/>
      </c>
      <c r="F409" s="3"/>
      <c r="G409" s="4"/>
      <c r="H409" s="6"/>
      <c r="I409" s="3"/>
      <c r="J409" s="3"/>
      <c r="K409" s="3"/>
      <c r="L409" s="6"/>
      <c r="M409" s="4"/>
      <c r="N409" s="7" t="str">
        <f aca="true">IF(G409="","",TODAY()-G409)</f>
        <v/>
      </c>
      <c r="O409" s="7" t="str">
        <f aca="true">IF(OR(D409="",C409="Closed-won",C409="Closed-lost"),"",MAX(0,TODAY()-D409))</f>
        <v/>
      </c>
    </row>
    <row r="410" customFormat="false" ht="15" hidden="false" customHeight="false" outlineLevel="0" collapsed="false">
      <c r="A410" s="3"/>
      <c r="B410" s="3"/>
      <c r="C410" s="3"/>
      <c r="D410" s="4"/>
      <c r="E410" s="5" t="str">
        <f aca="true">IF(OR(D410="",C410="Closed-won",C410="Closed-lost"),"",IF(D410&lt;TODAY(),"OVERDUE",IF(D410=TODAY(),"TODAY","")))</f>
        <v/>
      </c>
      <c r="F410" s="3"/>
      <c r="G410" s="4"/>
      <c r="H410" s="6"/>
      <c r="I410" s="3"/>
      <c r="J410" s="3"/>
      <c r="K410" s="3"/>
      <c r="L410" s="6"/>
      <c r="M410" s="4"/>
      <c r="N410" s="7" t="str">
        <f aca="true">IF(G410="","",TODAY()-G410)</f>
        <v/>
      </c>
      <c r="O410" s="7" t="str">
        <f aca="true">IF(OR(D410="",C410="Closed-won",C410="Closed-lost"),"",MAX(0,TODAY()-D410))</f>
        <v/>
      </c>
    </row>
    <row r="411" customFormat="false" ht="15" hidden="false" customHeight="false" outlineLevel="0" collapsed="false">
      <c r="A411" s="3"/>
      <c r="B411" s="3"/>
      <c r="C411" s="3"/>
      <c r="D411" s="4"/>
      <c r="E411" s="5" t="str">
        <f aca="true">IF(OR(D411="",C411="Closed-won",C411="Closed-lost"),"",IF(D411&lt;TODAY(),"OVERDUE",IF(D411=TODAY(),"TODAY","")))</f>
        <v/>
      </c>
      <c r="F411" s="3"/>
      <c r="G411" s="4"/>
      <c r="H411" s="6"/>
      <c r="I411" s="3"/>
      <c r="J411" s="3"/>
      <c r="K411" s="3"/>
      <c r="L411" s="6"/>
      <c r="M411" s="4"/>
      <c r="N411" s="7" t="str">
        <f aca="true">IF(G411="","",TODAY()-G411)</f>
        <v/>
      </c>
      <c r="O411" s="7" t="str">
        <f aca="true">IF(OR(D411="",C411="Closed-won",C411="Closed-lost"),"",MAX(0,TODAY()-D411))</f>
        <v/>
      </c>
    </row>
    <row r="412" customFormat="false" ht="15" hidden="false" customHeight="false" outlineLevel="0" collapsed="false">
      <c r="A412" s="3"/>
      <c r="B412" s="3"/>
      <c r="C412" s="3"/>
      <c r="D412" s="4"/>
      <c r="E412" s="5" t="str">
        <f aca="true">IF(OR(D412="",C412="Closed-won",C412="Closed-lost"),"",IF(D412&lt;TODAY(),"OVERDUE",IF(D412=TODAY(),"TODAY","")))</f>
        <v/>
      </c>
      <c r="F412" s="3"/>
      <c r="G412" s="4"/>
      <c r="H412" s="6"/>
      <c r="I412" s="3"/>
      <c r="J412" s="3"/>
      <c r="K412" s="3"/>
      <c r="L412" s="6"/>
      <c r="M412" s="4"/>
      <c r="N412" s="7" t="str">
        <f aca="true">IF(G412="","",TODAY()-G412)</f>
        <v/>
      </c>
      <c r="O412" s="7" t="str">
        <f aca="true">IF(OR(D412="",C412="Closed-won",C412="Closed-lost"),"",MAX(0,TODAY()-D412))</f>
        <v/>
      </c>
    </row>
    <row r="413" customFormat="false" ht="15" hidden="false" customHeight="false" outlineLevel="0" collapsed="false">
      <c r="A413" s="3"/>
      <c r="B413" s="3"/>
      <c r="C413" s="3"/>
      <c r="D413" s="4"/>
      <c r="E413" s="5" t="str">
        <f aca="true">IF(OR(D413="",C413="Closed-won",C413="Closed-lost"),"",IF(D413&lt;TODAY(),"OVERDUE",IF(D413=TODAY(),"TODAY","")))</f>
        <v/>
      </c>
      <c r="F413" s="3"/>
      <c r="G413" s="4"/>
      <c r="H413" s="6"/>
      <c r="I413" s="3"/>
      <c r="J413" s="3"/>
      <c r="K413" s="3"/>
      <c r="L413" s="6"/>
      <c r="M413" s="4"/>
      <c r="N413" s="7" t="str">
        <f aca="true">IF(G413="","",TODAY()-G413)</f>
        <v/>
      </c>
      <c r="O413" s="7" t="str">
        <f aca="true">IF(OR(D413="",C413="Closed-won",C413="Closed-lost"),"",MAX(0,TODAY()-D413))</f>
        <v/>
      </c>
    </row>
    <row r="414" customFormat="false" ht="15" hidden="false" customHeight="false" outlineLevel="0" collapsed="false">
      <c r="A414" s="3"/>
      <c r="B414" s="3"/>
      <c r="C414" s="3"/>
      <c r="D414" s="4"/>
      <c r="E414" s="5" t="str">
        <f aca="true">IF(OR(D414="",C414="Closed-won",C414="Closed-lost"),"",IF(D414&lt;TODAY(),"OVERDUE",IF(D414=TODAY(),"TODAY","")))</f>
        <v/>
      </c>
      <c r="F414" s="3"/>
      <c r="G414" s="4"/>
      <c r="H414" s="6"/>
      <c r="I414" s="3"/>
      <c r="J414" s="3"/>
      <c r="K414" s="3"/>
      <c r="L414" s="6"/>
      <c r="M414" s="4"/>
      <c r="N414" s="7" t="str">
        <f aca="true">IF(G414="","",TODAY()-G414)</f>
        <v/>
      </c>
      <c r="O414" s="7" t="str">
        <f aca="true">IF(OR(D414="",C414="Closed-won",C414="Closed-lost"),"",MAX(0,TODAY()-D414))</f>
        <v/>
      </c>
    </row>
    <row r="415" customFormat="false" ht="15" hidden="false" customHeight="false" outlineLevel="0" collapsed="false">
      <c r="A415" s="3"/>
      <c r="B415" s="3"/>
      <c r="C415" s="3"/>
      <c r="D415" s="4"/>
      <c r="E415" s="5" t="str">
        <f aca="true">IF(OR(D415="",C415="Closed-won",C415="Closed-lost"),"",IF(D415&lt;TODAY(),"OVERDUE",IF(D415=TODAY(),"TODAY","")))</f>
        <v/>
      </c>
      <c r="F415" s="3"/>
      <c r="G415" s="4"/>
      <c r="H415" s="6"/>
      <c r="I415" s="3"/>
      <c r="J415" s="3"/>
      <c r="K415" s="3"/>
      <c r="L415" s="6"/>
      <c r="M415" s="4"/>
      <c r="N415" s="7" t="str">
        <f aca="true">IF(G415="","",TODAY()-G415)</f>
        <v/>
      </c>
      <c r="O415" s="7" t="str">
        <f aca="true">IF(OR(D415="",C415="Closed-won",C415="Closed-lost"),"",MAX(0,TODAY()-D415))</f>
        <v/>
      </c>
    </row>
    <row r="416" customFormat="false" ht="15" hidden="false" customHeight="false" outlineLevel="0" collapsed="false">
      <c r="A416" s="3"/>
      <c r="B416" s="3"/>
      <c r="C416" s="3"/>
      <c r="D416" s="4"/>
      <c r="E416" s="5" t="str">
        <f aca="true">IF(OR(D416="",C416="Closed-won",C416="Closed-lost"),"",IF(D416&lt;TODAY(),"OVERDUE",IF(D416=TODAY(),"TODAY","")))</f>
        <v/>
      </c>
      <c r="F416" s="3"/>
      <c r="G416" s="4"/>
      <c r="H416" s="6"/>
      <c r="I416" s="3"/>
      <c r="J416" s="3"/>
      <c r="K416" s="3"/>
      <c r="L416" s="6"/>
      <c r="M416" s="4"/>
      <c r="N416" s="7" t="str">
        <f aca="true">IF(G416="","",TODAY()-G416)</f>
        <v/>
      </c>
      <c r="O416" s="7" t="str">
        <f aca="true">IF(OR(D416="",C416="Closed-won",C416="Closed-lost"),"",MAX(0,TODAY()-D416))</f>
        <v/>
      </c>
    </row>
    <row r="417" customFormat="false" ht="15" hidden="false" customHeight="false" outlineLevel="0" collapsed="false">
      <c r="A417" s="3"/>
      <c r="B417" s="3"/>
      <c r="C417" s="3"/>
      <c r="D417" s="4"/>
      <c r="E417" s="5" t="str">
        <f aca="true">IF(OR(D417="",C417="Closed-won",C417="Closed-lost"),"",IF(D417&lt;TODAY(),"OVERDUE",IF(D417=TODAY(),"TODAY","")))</f>
        <v/>
      </c>
      <c r="F417" s="3"/>
      <c r="G417" s="4"/>
      <c r="H417" s="6"/>
      <c r="I417" s="3"/>
      <c r="J417" s="3"/>
      <c r="K417" s="3"/>
      <c r="L417" s="6"/>
      <c r="M417" s="4"/>
      <c r="N417" s="7" t="str">
        <f aca="true">IF(G417="","",TODAY()-G417)</f>
        <v/>
      </c>
      <c r="O417" s="7" t="str">
        <f aca="true">IF(OR(D417="",C417="Closed-won",C417="Closed-lost"),"",MAX(0,TODAY()-D417))</f>
        <v/>
      </c>
    </row>
    <row r="418" customFormat="false" ht="15" hidden="false" customHeight="false" outlineLevel="0" collapsed="false">
      <c r="A418" s="3"/>
      <c r="B418" s="3"/>
      <c r="C418" s="3"/>
      <c r="D418" s="4"/>
      <c r="E418" s="5" t="str">
        <f aca="true">IF(OR(D418="",C418="Closed-won",C418="Closed-lost"),"",IF(D418&lt;TODAY(),"OVERDUE",IF(D418=TODAY(),"TODAY","")))</f>
        <v/>
      </c>
      <c r="F418" s="3"/>
      <c r="G418" s="4"/>
      <c r="H418" s="6"/>
      <c r="I418" s="3"/>
      <c r="J418" s="3"/>
      <c r="K418" s="3"/>
      <c r="L418" s="6"/>
      <c r="M418" s="4"/>
      <c r="N418" s="7" t="str">
        <f aca="true">IF(G418="","",TODAY()-G418)</f>
        <v/>
      </c>
      <c r="O418" s="7" t="str">
        <f aca="true">IF(OR(D418="",C418="Closed-won",C418="Closed-lost"),"",MAX(0,TODAY()-D418))</f>
        <v/>
      </c>
    </row>
    <row r="419" customFormat="false" ht="15" hidden="false" customHeight="false" outlineLevel="0" collapsed="false">
      <c r="A419" s="3"/>
      <c r="B419" s="3"/>
      <c r="C419" s="3"/>
      <c r="D419" s="4"/>
      <c r="E419" s="5" t="str">
        <f aca="true">IF(OR(D419="",C419="Closed-won",C419="Closed-lost"),"",IF(D419&lt;TODAY(),"OVERDUE",IF(D419=TODAY(),"TODAY","")))</f>
        <v/>
      </c>
      <c r="F419" s="3"/>
      <c r="G419" s="4"/>
      <c r="H419" s="6"/>
      <c r="I419" s="3"/>
      <c r="J419" s="3"/>
      <c r="K419" s="3"/>
      <c r="L419" s="6"/>
      <c r="M419" s="4"/>
      <c r="N419" s="7" t="str">
        <f aca="true">IF(G419="","",TODAY()-G419)</f>
        <v/>
      </c>
      <c r="O419" s="7" t="str">
        <f aca="true">IF(OR(D419="",C419="Closed-won",C419="Closed-lost"),"",MAX(0,TODAY()-D419))</f>
        <v/>
      </c>
    </row>
    <row r="420" customFormat="false" ht="15" hidden="false" customHeight="false" outlineLevel="0" collapsed="false">
      <c r="A420" s="3"/>
      <c r="B420" s="3"/>
      <c r="C420" s="3"/>
      <c r="D420" s="4"/>
      <c r="E420" s="5" t="str">
        <f aca="true">IF(OR(D420="",C420="Closed-won",C420="Closed-lost"),"",IF(D420&lt;TODAY(),"OVERDUE",IF(D420=TODAY(),"TODAY","")))</f>
        <v/>
      </c>
      <c r="F420" s="3"/>
      <c r="G420" s="4"/>
      <c r="H420" s="6"/>
      <c r="I420" s="3"/>
      <c r="J420" s="3"/>
      <c r="K420" s="3"/>
      <c r="L420" s="6"/>
      <c r="M420" s="4"/>
      <c r="N420" s="7" t="str">
        <f aca="true">IF(G420="","",TODAY()-G420)</f>
        <v/>
      </c>
      <c r="O420" s="7" t="str">
        <f aca="true">IF(OR(D420="",C420="Closed-won",C420="Closed-lost"),"",MAX(0,TODAY()-D420))</f>
        <v/>
      </c>
    </row>
    <row r="421" customFormat="false" ht="15" hidden="false" customHeight="false" outlineLevel="0" collapsed="false">
      <c r="A421" s="3"/>
      <c r="B421" s="3"/>
      <c r="C421" s="3"/>
      <c r="D421" s="4"/>
      <c r="E421" s="5" t="str">
        <f aca="true">IF(OR(D421="",C421="Closed-won",C421="Closed-lost"),"",IF(D421&lt;TODAY(),"OVERDUE",IF(D421=TODAY(),"TODAY","")))</f>
        <v/>
      </c>
      <c r="F421" s="3"/>
      <c r="G421" s="4"/>
      <c r="H421" s="6"/>
      <c r="I421" s="3"/>
      <c r="J421" s="3"/>
      <c r="K421" s="3"/>
      <c r="L421" s="6"/>
      <c r="M421" s="4"/>
      <c r="N421" s="7" t="str">
        <f aca="true">IF(G421="","",TODAY()-G421)</f>
        <v/>
      </c>
      <c r="O421" s="7" t="str">
        <f aca="true">IF(OR(D421="",C421="Closed-won",C421="Closed-lost"),"",MAX(0,TODAY()-D421))</f>
        <v/>
      </c>
    </row>
    <row r="422" customFormat="false" ht="15" hidden="false" customHeight="false" outlineLevel="0" collapsed="false">
      <c r="A422" s="3"/>
      <c r="B422" s="3"/>
      <c r="C422" s="3"/>
      <c r="D422" s="4"/>
      <c r="E422" s="5" t="str">
        <f aca="true">IF(OR(D422="",C422="Closed-won",C422="Closed-lost"),"",IF(D422&lt;TODAY(),"OVERDUE",IF(D422=TODAY(),"TODAY","")))</f>
        <v/>
      </c>
      <c r="F422" s="3"/>
      <c r="G422" s="4"/>
      <c r="H422" s="6"/>
      <c r="I422" s="3"/>
      <c r="J422" s="3"/>
      <c r="K422" s="3"/>
      <c r="L422" s="6"/>
      <c r="M422" s="4"/>
      <c r="N422" s="7" t="str">
        <f aca="true">IF(G422="","",TODAY()-G422)</f>
        <v/>
      </c>
      <c r="O422" s="7" t="str">
        <f aca="true">IF(OR(D422="",C422="Closed-won",C422="Closed-lost"),"",MAX(0,TODAY()-D422))</f>
        <v/>
      </c>
    </row>
    <row r="423" customFormat="false" ht="15" hidden="false" customHeight="false" outlineLevel="0" collapsed="false">
      <c r="A423" s="3"/>
      <c r="B423" s="3"/>
      <c r="C423" s="3"/>
      <c r="D423" s="4"/>
      <c r="E423" s="5" t="str">
        <f aca="true">IF(OR(D423="",C423="Closed-won",C423="Closed-lost"),"",IF(D423&lt;TODAY(),"OVERDUE",IF(D423=TODAY(),"TODAY","")))</f>
        <v/>
      </c>
      <c r="F423" s="3"/>
      <c r="G423" s="4"/>
      <c r="H423" s="6"/>
      <c r="I423" s="3"/>
      <c r="J423" s="3"/>
      <c r="K423" s="3"/>
      <c r="L423" s="6"/>
      <c r="M423" s="4"/>
      <c r="N423" s="7" t="str">
        <f aca="true">IF(G423="","",TODAY()-G423)</f>
        <v/>
      </c>
      <c r="O423" s="7" t="str">
        <f aca="true">IF(OR(D423="",C423="Closed-won",C423="Closed-lost"),"",MAX(0,TODAY()-D423))</f>
        <v/>
      </c>
    </row>
    <row r="424" customFormat="false" ht="15" hidden="false" customHeight="false" outlineLevel="0" collapsed="false">
      <c r="A424" s="3"/>
      <c r="B424" s="3"/>
      <c r="C424" s="3"/>
      <c r="D424" s="4"/>
      <c r="E424" s="5" t="str">
        <f aca="true">IF(OR(D424="",C424="Closed-won",C424="Closed-lost"),"",IF(D424&lt;TODAY(),"OVERDUE",IF(D424=TODAY(),"TODAY","")))</f>
        <v/>
      </c>
      <c r="F424" s="3"/>
      <c r="G424" s="4"/>
      <c r="H424" s="6"/>
      <c r="I424" s="3"/>
      <c r="J424" s="3"/>
      <c r="K424" s="3"/>
      <c r="L424" s="6"/>
      <c r="M424" s="4"/>
      <c r="N424" s="7" t="str">
        <f aca="true">IF(G424="","",TODAY()-G424)</f>
        <v/>
      </c>
      <c r="O424" s="7" t="str">
        <f aca="true">IF(OR(D424="",C424="Closed-won",C424="Closed-lost"),"",MAX(0,TODAY()-D424))</f>
        <v/>
      </c>
    </row>
    <row r="425" customFormat="false" ht="15" hidden="false" customHeight="false" outlineLevel="0" collapsed="false">
      <c r="A425" s="3"/>
      <c r="B425" s="3"/>
      <c r="C425" s="3"/>
      <c r="D425" s="4"/>
      <c r="E425" s="5" t="str">
        <f aca="true">IF(OR(D425="",C425="Closed-won",C425="Closed-lost"),"",IF(D425&lt;TODAY(),"OVERDUE",IF(D425=TODAY(),"TODAY","")))</f>
        <v/>
      </c>
      <c r="F425" s="3"/>
      <c r="G425" s="4"/>
      <c r="H425" s="6"/>
      <c r="I425" s="3"/>
      <c r="J425" s="3"/>
      <c r="K425" s="3"/>
      <c r="L425" s="6"/>
      <c r="M425" s="4"/>
      <c r="N425" s="7" t="str">
        <f aca="true">IF(G425="","",TODAY()-G425)</f>
        <v/>
      </c>
      <c r="O425" s="7" t="str">
        <f aca="true">IF(OR(D425="",C425="Closed-won",C425="Closed-lost"),"",MAX(0,TODAY()-D425))</f>
        <v/>
      </c>
    </row>
    <row r="426" customFormat="false" ht="15" hidden="false" customHeight="false" outlineLevel="0" collapsed="false">
      <c r="A426" s="3"/>
      <c r="B426" s="3"/>
      <c r="C426" s="3"/>
      <c r="D426" s="4"/>
      <c r="E426" s="5" t="str">
        <f aca="true">IF(OR(D426="",C426="Closed-won",C426="Closed-lost"),"",IF(D426&lt;TODAY(),"OVERDUE",IF(D426=TODAY(),"TODAY","")))</f>
        <v/>
      </c>
      <c r="F426" s="3"/>
      <c r="G426" s="4"/>
      <c r="H426" s="6"/>
      <c r="I426" s="3"/>
      <c r="J426" s="3"/>
      <c r="K426" s="3"/>
      <c r="L426" s="6"/>
      <c r="M426" s="4"/>
      <c r="N426" s="7" t="str">
        <f aca="true">IF(G426="","",TODAY()-G426)</f>
        <v/>
      </c>
      <c r="O426" s="7" t="str">
        <f aca="true">IF(OR(D426="",C426="Closed-won",C426="Closed-lost"),"",MAX(0,TODAY()-D426))</f>
        <v/>
      </c>
    </row>
    <row r="427" customFormat="false" ht="15" hidden="false" customHeight="false" outlineLevel="0" collapsed="false">
      <c r="A427" s="3"/>
      <c r="B427" s="3"/>
      <c r="C427" s="3"/>
      <c r="D427" s="4"/>
      <c r="E427" s="5" t="str">
        <f aca="true">IF(OR(D427="",C427="Closed-won",C427="Closed-lost"),"",IF(D427&lt;TODAY(),"OVERDUE",IF(D427=TODAY(),"TODAY","")))</f>
        <v/>
      </c>
      <c r="F427" s="3"/>
      <c r="G427" s="4"/>
      <c r="H427" s="6"/>
      <c r="I427" s="3"/>
      <c r="J427" s="3"/>
      <c r="K427" s="3"/>
      <c r="L427" s="6"/>
      <c r="M427" s="4"/>
      <c r="N427" s="7" t="str">
        <f aca="true">IF(G427="","",TODAY()-G427)</f>
        <v/>
      </c>
      <c r="O427" s="7" t="str">
        <f aca="true">IF(OR(D427="",C427="Closed-won",C427="Closed-lost"),"",MAX(0,TODAY()-D427))</f>
        <v/>
      </c>
    </row>
    <row r="428" customFormat="false" ht="15" hidden="false" customHeight="false" outlineLevel="0" collapsed="false">
      <c r="A428" s="3"/>
      <c r="B428" s="3"/>
      <c r="C428" s="3"/>
      <c r="D428" s="4"/>
      <c r="E428" s="5" t="str">
        <f aca="true">IF(OR(D428="",C428="Closed-won",C428="Closed-lost"),"",IF(D428&lt;TODAY(),"OVERDUE",IF(D428=TODAY(),"TODAY","")))</f>
        <v/>
      </c>
      <c r="F428" s="3"/>
      <c r="G428" s="4"/>
      <c r="H428" s="6"/>
      <c r="I428" s="3"/>
      <c r="J428" s="3"/>
      <c r="K428" s="3"/>
      <c r="L428" s="6"/>
      <c r="M428" s="4"/>
      <c r="N428" s="7" t="str">
        <f aca="true">IF(G428="","",TODAY()-G428)</f>
        <v/>
      </c>
      <c r="O428" s="7" t="str">
        <f aca="true">IF(OR(D428="",C428="Closed-won",C428="Closed-lost"),"",MAX(0,TODAY()-D428))</f>
        <v/>
      </c>
    </row>
    <row r="429" customFormat="false" ht="15" hidden="false" customHeight="false" outlineLevel="0" collapsed="false">
      <c r="A429" s="3"/>
      <c r="B429" s="3"/>
      <c r="C429" s="3"/>
      <c r="D429" s="4"/>
      <c r="E429" s="5" t="str">
        <f aca="true">IF(OR(D429="",C429="Closed-won",C429="Closed-lost"),"",IF(D429&lt;TODAY(),"OVERDUE",IF(D429=TODAY(),"TODAY","")))</f>
        <v/>
      </c>
      <c r="F429" s="3"/>
      <c r="G429" s="4"/>
      <c r="H429" s="6"/>
      <c r="I429" s="3"/>
      <c r="J429" s="3"/>
      <c r="K429" s="3"/>
      <c r="L429" s="6"/>
      <c r="M429" s="4"/>
      <c r="N429" s="7" t="str">
        <f aca="true">IF(G429="","",TODAY()-G429)</f>
        <v/>
      </c>
      <c r="O429" s="7" t="str">
        <f aca="true">IF(OR(D429="",C429="Closed-won",C429="Closed-lost"),"",MAX(0,TODAY()-D429))</f>
        <v/>
      </c>
    </row>
    <row r="430" customFormat="false" ht="15" hidden="false" customHeight="false" outlineLevel="0" collapsed="false">
      <c r="A430" s="3"/>
      <c r="B430" s="3"/>
      <c r="C430" s="3"/>
      <c r="D430" s="4"/>
      <c r="E430" s="5" t="str">
        <f aca="true">IF(OR(D430="",C430="Closed-won",C430="Closed-lost"),"",IF(D430&lt;TODAY(),"OVERDUE",IF(D430=TODAY(),"TODAY","")))</f>
        <v/>
      </c>
      <c r="F430" s="3"/>
      <c r="G430" s="4"/>
      <c r="H430" s="6"/>
      <c r="I430" s="3"/>
      <c r="J430" s="3"/>
      <c r="K430" s="3"/>
      <c r="L430" s="6"/>
      <c r="M430" s="4"/>
      <c r="N430" s="7" t="str">
        <f aca="true">IF(G430="","",TODAY()-G430)</f>
        <v/>
      </c>
      <c r="O430" s="7" t="str">
        <f aca="true">IF(OR(D430="",C430="Closed-won",C430="Closed-lost"),"",MAX(0,TODAY()-D430))</f>
        <v/>
      </c>
    </row>
    <row r="431" customFormat="false" ht="15" hidden="false" customHeight="false" outlineLevel="0" collapsed="false">
      <c r="A431" s="3"/>
      <c r="B431" s="3"/>
      <c r="C431" s="3"/>
      <c r="D431" s="4"/>
      <c r="E431" s="5" t="str">
        <f aca="true">IF(OR(D431="",C431="Closed-won",C431="Closed-lost"),"",IF(D431&lt;TODAY(),"OVERDUE",IF(D431=TODAY(),"TODAY","")))</f>
        <v/>
      </c>
      <c r="F431" s="3"/>
      <c r="G431" s="4"/>
      <c r="H431" s="6"/>
      <c r="I431" s="3"/>
      <c r="J431" s="3"/>
      <c r="K431" s="3"/>
      <c r="L431" s="6"/>
      <c r="M431" s="4"/>
      <c r="N431" s="7" t="str">
        <f aca="true">IF(G431="","",TODAY()-G431)</f>
        <v/>
      </c>
      <c r="O431" s="7" t="str">
        <f aca="true">IF(OR(D431="",C431="Closed-won",C431="Closed-lost"),"",MAX(0,TODAY()-D431))</f>
        <v/>
      </c>
    </row>
    <row r="432" customFormat="false" ht="15" hidden="false" customHeight="false" outlineLevel="0" collapsed="false">
      <c r="A432" s="3"/>
      <c r="B432" s="3"/>
      <c r="C432" s="3"/>
      <c r="D432" s="4"/>
      <c r="E432" s="5" t="str">
        <f aca="true">IF(OR(D432="",C432="Closed-won",C432="Closed-lost"),"",IF(D432&lt;TODAY(),"OVERDUE",IF(D432=TODAY(),"TODAY","")))</f>
        <v/>
      </c>
      <c r="F432" s="3"/>
      <c r="G432" s="4"/>
      <c r="H432" s="6"/>
      <c r="I432" s="3"/>
      <c r="J432" s="3"/>
      <c r="K432" s="3"/>
      <c r="L432" s="6"/>
      <c r="M432" s="4"/>
      <c r="N432" s="7" t="str">
        <f aca="true">IF(G432="","",TODAY()-G432)</f>
        <v/>
      </c>
      <c r="O432" s="7" t="str">
        <f aca="true">IF(OR(D432="",C432="Closed-won",C432="Closed-lost"),"",MAX(0,TODAY()-D432))</f>
        <v/>
      </c>
    </row>
    <row r="433" customFormat="false" ht="15" hidden="false" customHeight="false" outlineLevel="0" collapsed="false">
      <c r="A433" s="3"/>
      <c r="B433" s="3"/>
      <c r="C433" s="3"/>
      <c r="D433" s="4"/>
      <c r="E433" s="5" t="str">
        <f aca="true">IF(OR(D433="",C433="Closed-won",C433="Closed-lost"),"",IF(D433&lt;TODAY(),"OVERDUE",IF(D433=TODAY(),"TODAY","")))</f>
        <v/>
      </c>
      <c r="F433" s="3"/>
      <c r="G433" s="4"/>
      <c r="H433" s="6"/>
      <c r="I433" s="3"/>
      <c r="J433" s="3"/>
      <c r="K433" s="3"/>
      <c r="L433" s="6"/>
      <c r="M433" s="4"/>
      <c r="N433" s="7" t="str">
        <f aca="true">IF(G433="","",TODAY()-G433)</f>
        <v/>
      </c>
      <c r="O433" s="7" t="str">
        <f aca="true">IF(OR(D433="",C433="Closed-won",C433="Closed-lost"),"",MAX(0,TODAY()-D433))</f>
        <v/>
      </c>
    </row>
    <row r="434" customFormat="false" ht="15" hidden="false" customHeight="false" outlineLevel="0" collapsed="false">
      <c r="A434" s="3"/>
      <c r="B434" s="3"/>
      <c r="C434" s="3"/>
      <c r="D434" s="4"/>
      <c r="E434" s="5" t="str">
        <f aca="true">IF(OR(D434="",C434="Closed-won",C434="Closed-lost"),"",IF(D434&lt;TODAY(),"OVERDUE",IF(D434=TODAY(),"TODAY","")))</f>
        <v/>
      </c>
      <c r="F434" s="3"/>
      <c r="G434" s="4"/>
      <c r="H434" s="6"/>
      <c r="I434" s="3"/>
      <c r="J434" s="3"/>
      <c r="K434" s="3"/>
      <c r="L434" s="6"/>
      <c r="M434" s="4"/>
      <c r="N434" s="7" t="str">
        <f aca="true">IF(G434="","",TODAY()-G434)</f>
        <v/>
      </c>
      <c r="O434" s="7" t="str">
        <f aca="true">IF(OR(D434="",C434="Closed-won",C434="Closed-lost"),"",MAX(0,TODAY()-D434))</f>
        <v/>
      </c>
    </row>
    <row r="435" customFormat="false" ht="15" hidden="false" customHeight="false" outlineLevel="0" collapsed="false">
      <c r="A435" s="3"/>
      <c r="B435" s="3"/>
      <c r="C435" s="3"/>
      <c r="D435" s="4"/>
      <c r="E435" s="5" t="str">
        <f aca="true">IF(OR(D435="",C435="Closed-won",C435="Closed-lost"),"",IF(D435&lt;TODAY(),"OVERDUE",IF(D435=TODAY(),"TODAY","")))</f>
        <v/>
      </c>
      <c r="F435" s="3"/>
      <c r="G435" s="4"/>
      <c r="H435" s="6"/>
      <c r="I435" s="3"/>
      <c r="J435" s="3"/>
      <c r="K435" s="3"/>
      <c r="L435" s="6"/>
      <c r="M435" s="4"/>
      <c r="N435" s="7" t="str">
        <f aca="true">IF(G435="","",TODAY()-G435)</f>
        <v/>
      </c>
      <c r="O435" s="7" t="str">
        <f aca="true">IF(OR(D435="",C435="Closed-won",C435="Closed-lost"),"",MAX(0,TODAY()-D435))</f>
        <v/>
      </c>
    </row>
    <row r="436" customFormat="false" ht="15" hidden="false" customHeight="false" outlineLevel="0" collapsed="false">
      <c r="A436" s="3"/>
      <c r="B436" s="3"/>
      <c r="C436" s="3"/>
      <c r="D436" s="4"/>
      <c r="E436" s="5" t="str">
        <f aca="true">IF(OR(D436="",C436="Closed-won",C436="Closed-lost"),"",IF(D436&lt;TODAY(),"OVERDUE",IF(D436=TODAY(),"TODAY","")))</f>
        <v/>
      </c>
      <c r="F436" s="3"/>
      <c r="G436" s="4"/>
      <c r="H436" s="6"/>
      <c r="I436" s="3"/>
      <c r="J436" s="3"/>
      <c r="K436" s="3"/>
      <c r="L436" s="6"/>
      <c r="M436" s="4"/>
      <c r="N436" s="7" t="str">
        <f aca="true">IF(G436="","",TODAY()-G436)</f>
        <v/>
      </c>
      <c r="O436" s="7" t="str">
        <f aca="true">IF(OR(D436="",C436="Closed-won",C436="Closed-lost"),"",MAX(0,TODAY()-D436))</f>
        <v/>
      </c>
    </row>
    <row r="437" customFormat="false" ht="15" hidden="false" customHeight="false" outlineLevel="0" collapsed="false">
      <c r="A437" s="3"/>
      <c r="B437" s="3"/>
      <c r="C437" s="3"/>
      <c r="D437" s="4"/>
      <c r="E437" s="5" t="str">
        <f aca="true">IF(OR(D437="",C437="Closed-won",C437="Closed-lost"),"",IF(D437&lt;TODAY(),"OVERDUE",IF(D437=TODAY(),"TODAY","")))</f>
        <v/>
      </c>
      <c r="F437" s="3"/>
      <c r="G437" s="4"/>
      <c r="H437" s="6"/>
      <c r="I437" s="3"/>
      <c r="J437" s="3"/>
      <c r="K437" s="3"/>
      <c r="L437" s="6"/>
      <c r="M437" s="4"/>
      <c r="N437" s="7" t="str">
        <f aca="true">IF(G437="","",TODAY()-G437)</f>
        <v/>
      </c>
      <c r="O437" s="7" t="str">
        <f aca="true">IF(OR(D437="",C437="Closed-won",C437="Closed-lost"),"",MAX(0,TODAY()-D437))</f>
        <v/>
      </c>
    </row>
    <row r="438" customFormat="false" ht="15" hidden="false" customHeight="false" outlineLevel="0" collapsed="false">
      <c r="A438" s="3"/>
      <c r="B438" s="3"/>
      <c r="C438" s="3"/>
      <c r="D438" s="4"/>
      <c r="E438" s="5" t="str">
        <f aca="true">IF(OR(D438="",C438="Closed-won",C438="Closed-lost"),"",IF(D438&lt;TODAY(),"OVERDUE",IF(D438=TODAY(),"TODAY","")))</f>
        <v/>
      </c>
      <c r="F438" s="3"/>
      <c r="G438" s="4"/>
      <c r="H438" s="6"/>
      <c r="I438" s="3"/>
      <c r="J438" s="3"/>
      <c r="K438" s="3"/>
      <c r="L438" s="6"/>
      <c r="M438" s="4"/>
      <c r="N438" s="7" t="str">
        <f aca="true">IF(G438="","",TODAY()-G438)</f>
        <v/>
      </c>
      <c r="O438" s="7" t="str">
        <f aca="true">IF(OR(D438="",C438="Closed-won",C438="Closed-lost"),"",MAX(0,TODAY()-D438))</f>
        <v/>
      </c>
    </row>
    <row r="439" customFormat="false" ht="15" hidden="false" customHeight="false" outlineLevel="0" collapsed="false">
      <c r="A439" s="3"/>
      <c r="B439" s="3"/>
      <c r="C439" s="3"/>
      <c r="D439" s="4"/>
      <c r="E439" s="5" t="str">
        <f aca="true">IF(OR(D439="",C439="Closed-won",C439="Closed-lost"),"",IF(D439&lt;TODAY(),"OVERDUE",IF(D439=TODAY(),"TODAY","")))</f>
        <v/>
      </c>
      <c r="F439" s="3"/>
      <c r="G439" s="4"/>
      <c r="H439" s="6"/>
      <c r="I439" s="3"/>
      <c r="J439" s="3"/>
      <c r="K439" s="3"/>
      <c r="L439" s="6"/>
      <c r="M439" s="4"/>
      <c r="N439" s="7" t="str">
        <f aca="true">IF(G439="","",TODAY()-G439)</f>
        <v/>
      </c>
      <c r="O439" s="7" t="str">
        <f aca="true">IF(OR(D439="",C439="Closed-won",C439="Closed-lost"),"",MAX(0,TODAY()-D439))</f>
        <v/>
      </c>
    </row>
    <row r="440" customFormat="false" ht="15" hidden="false" customHeight="false" outlineLevel="0" collapsed="false">
      <c r="A440" s="3"/>
      <c r="B440" s="3"/>
      <c r="C440" s="3"/>
      <c r="D440" s="4"/>
      <c r="E440" s="5" t="str">
        <f aca="true">IF(OR(D440="",C440="Closed-won",C440="Closed-lost"),"",IF(D440&lt;TODAY(),"OVERDUE",IF(D440=TODAY(),"TODAY","")))</f>
        <v/>
      </c>
      <c r="F440" s="3"/>
      <c r="G440" s="4"/>
      <c r="H440" s="6"/>
      <c r="I440" s="3"/>
      <c r="J440" s="3"/>
      <c r="K440" s="3"/>
      <c r="L440" s="6"/>
      <c r="M440" s="4"/>
      <c r="N440" s="7" t="str">
        <f aca="true">IF(G440="","",TODAY()-G440)</f>
        <v/>
      </c>
      <c r="O440" s="7" t="str">
        <f aca="true">IF(OR(D440="",C440="Closed-won",C440="Closed-lost"),"",MAX(0,TODAY()-D440))</f>
        <v/>
      </c>
    </row>
    <row r="441" customFormat="false" ht="15" hidden="false" customHeight="false" outlineLevel="0" collapsed="false">
      <c r="A441" s="3"/>
      <c r="B441" s="3"/>
      <c r="C441" s="3"/>
      <c r="D441" s="4"/>
      <c r="E441" s="5" t="str">
        <f aca="true">IF(OR(D441="",C441="Closed-won",C441="Closed-lost"),"",IF(D441&lt;TODAY(),"OVERDUE",IF(D441=TODAY(),"TODAY","")))</f>
        <v/>
      </c>
      <c r="F441" s="3"/>
      <c r="G441" s="4"/>
      <c r="H441" s="6"/>
      <c r="I441" s="3"/>
      <c r="J441" s="3"/>
      <c r="K441" s="3"/>
      <c r="L441" s="6"/>
      <c r="M441" s="4"/>
      <c r="N441" s="7" t="str">
        <f aca="true">IF(G441="","",TODAY()-G441)</f>
        <v/>
      </c>
      <c r="O441" s="7" t="str">
        <f aca="true">IF(OR(D441="",C441="Closed-won",C441="Closed-lost"),"",MAX(0,TODAY()-D441))</f>
        <v/>
      </c>
    </row>
    <row r="442" customFormat="false" ht="15" hidden="false" customHeight="false" outlineLevel="0" collapsed="false">
      <c r="A442" s="3"/>
      <c r="B442" s="3"/>
      <c r="C442" s="3"/>
      <c r="D442" s="4"/>
      <c r="E442" s="5" t="str">
        <f aca="true">IF(OR(D442="",C442="Closed-won",C442="Closed-lost"),"",IF(D442&lt;TODAY(),"OVERDUE",IF(D442=TODAY(),"TODAY","")))</f>
        <v/>
      </c>
      <c r="F442" s="3"/>
      <c r="G442" s="4"/>
      <c r="H442" s="6"/>
      <c r="I442" s="3"/>
      <c r="J442" s="3"/>
      <c r="K442" s="3"/>
      <c r="L442" s="6"/>
      <c r="M442" s="4"/>
      <c r="N442" s="7" t="str">
        <f aca="true">IF(G442="","",TODAY()-G442)</f>
        <v/>
      </c>
      <c r="O442" s="7" t="str">
        <f aca="true">IF(OR(D442="",C442="Closed-won",C442="Closed-lost"),"",MAX(0,TODAY()-D442))</f>
        <v/>
      </c>
    </row>
    <row r="443" customFormat="false" ht="15" hidden="false" customHeight="false" outlineLevel="0" collapsed="false">
      <c r="A443" s="3"/>
      <c r="B443" s="3"/>
      <c r="C443" s="3"/>
      <c r="D443" s="4"/>
      <c r="E443" s="5" t="str">
        <f aca="true">IF(OR(D443="",C443="Closed-won",C443="Closed-lost"),"",IF(D443&lt;TODAY(),"OVERDUE",IF(D443=TODAY(),"TODAY","")))</f>
        <v/>
      </c>
      <c r="F443" s="3"/>
      <c r="G443" s="4"/>
      <c r="H443" s="6"/>
      <c r="I443" s="3"/>
      <c r="J443" s="3"/>
      <c r="K443" s="3"/>
      <c r="L443" s="6"/>
      <c r="M443" s="4"/>
      <c r="N443" s="7" t="str">
        <f aca="true">IF(G443="","",TODAY()-G443)</f>
        <v/>
      </c>
      <c r="O443" s="7" t="str">
        <f aca="true">IF(OR(D443="",C443="Closed-won",C443="Closed-lost"),"",MAX(0,TODAY()-D443))</f>
        <v/>
      </c>
    </row>
    <row r="444" customFormat="false" ht="15" hidden="false" customHeight="false" outlineLevel="0" collapsed="false">
      <c r="A444" s="3"/>
      <c r="B444" s="3"/>
      <c r="C444" s="3"/>
      <c r="D444" s="4"/>
      <c r="E444" s="5" t="str">
        <f aca="true">IF(OR(D444="",C444="Closed-won",C444="Closed-lost"),"",IF(D444&lt;TODAY(),"OVERDUE",IF(D444=TODAY(),"TODAY","")))</f>
        <v/>
      </c>
      <c r="F444" s="3"/>
      <c r="G444" s="4"/>
      <c r="H444" s="6"/>
      <c r="I444" s="3"/>
      <c r="J444" s="3"/>
      <c r="K444" s="3"/>
      <c r="L444" s="6"/>
      <c r="M444" s="4"/>
      <c r="N444" s="7" t="str">
        <f aca="true">IF(G444="","",TODAY()-G444)</f>
        <v/>
      </c>
      <c r="O444" s="7" t="str">
        <f aca="true">IF(OR(D444="",C444="Closed-won",C444="Closed-lost"),"",MAX(0,TODAY()-D444))</f>
        <v/>
      </c>
    </row>
    <row r="445" customFormat="false" ht="15" hidden="false" customHeight="false" outlineLevel="0" collapsed="false">
      <c r="A445" s="3"/>
      <c r="B445" s="3"/>
      <c r="C445" s="3"/>
      <c r="D445" s="4"/>
      <c r="E445" s="5" t="str">
        <f aca="true">IF(OR(D445="",C445="Closed-won",C445="Closed-lost"),"",IF(D445&lt;TODAY(),"OVERDUE",IF(D445=TODAY(),"TODAY","")))</f>
        <v/>
      </c>
      <c r="F445" s="3"/>
      <c r="G445" s="4"/>
      <c r="H445" s="6"/>
      <c r="I445" s="3"/>
      <c r="J445" s="3"/>
      <c r="K445" s="3"/>
      <c r="L445" s="6"/>
      <c r="M445" s="4"/>
      <c r="N445" s="7" t="str">
        <f aca="true">IF(G445="","",TODAY()-G445)</f>
        <v/>
      </c>
      <c r="O445" s="7" t="str">
        <f aca="true">IF(OR(D445="",C445="Closed-won",C445="Closed-lost"),"",MAX(0,TODAY()-D445))</f>
        <v/>
      </c>
    </row>
    <row r="446" customFormat="false" ht="15" hidden="false" customHeight="false" outlineLevel="0" collapsed="false">
      <c r="A446" s="3"/>
      <c r="B446" s="3"/>
      <c r="C446" s="3"/>
      <c r="D446" s="4"/>
      <c r="E446" s="5" t="str">
        <f aca="true">IF(OR(D446="",C446="Closed-won",C446="Closed-lost"),"",IF(D446&lt;TODAY(),"OVERDUE",IF(D446=TODAY(),"TODAY","")))</f>
        <v/>
      </c>
      <c r="F446" s="3"/>
      <c r="G446" s="4"/>
      <c r="H446" s="6"/>
      <c r="I446" s="3"/>
      <c r="J446" s="3"/>
      <c r="K446" s="3"/>
      <c r="L446" s="6"/>
      <c r="M446" s="4"/>
      <c r="N446" s="7" t="str">
        <f aca="true">IF(G446="","",TODAY()-G446)</f>
        <v/>
      </c>
      <c r="O446" s="7" t="str">
        <f aca="true">IF(OR(D446="",C446="Closed-won",C446="Closed-lost"),"",MAX(0,TODAY()-D446))</f>
        <v/>
      </c>
    </row>
    <row r="447" customFormat="false" ht="15" hidden="false" customHeight="false" outlineLevel="0" collapsed="false">
      <c r="A447" s="3"/>
      <c r="B447" s="3"/>
      <c r="C447" s="3"/>
      <c r="D447" s="4"/>
      <c r="E447" s="5" t="str">
        <f aca="true">IF(OR(D447="",C447="Closed-won",C447="Closed-lost"),"",IF(D447&lt;TODAY(),"OVERDUE",IF(D447=TODAY(),"TODAY","")))</f>
        <v/>
      </c>
      <c r="F447" s="3"/>
      <c r="G447" s="4"/>
      <c r="H447" s="6"/>
      <c r="I447" s="3"/>
      <c r="J447" s="3"/>
      <c r="K447" s="3"/>
      <c r="L447" s="6"/>
      <c r="M447" s="4"/>
      <c r="N447" s="7" t="str">
        <f aca="true">IF(G447="","",TODAY()-G447)</f>
        <v/>
      </c>
      <c r="O447" s="7" t="str">
        <f aca="true">IF(OR(D447="",C447="Closed-won",C447="Closed-lost"),"",MAX(0,TODAY()-D447))</f>
        <v/>
      </c>
    </row>
    <row r="448" customFormat="false" ht="15" hidden="false" customHeight="false" outlineLevel="0" collapsed="false">
      <c r="A448" s="3"/>
      <c r="B448" s="3"/>
      <c r="C448" s="3"/>
      <c r="D448" s="4"/>
      <c r="E448" s="5" t="str">
        <f aca="true">IF(OR(D448="",C448="Closed-won",C448="Closed-lost"),"",IF(D448&lt;TODAY(),"OVERDUE",IF(D448=TODAY(),"TODAY","")))</f>
        <v/>
      </c>
      <c r="F448" s="3"/>
      <c r="G448" s="4"/>
      <c r="H448" s="6"/>
      <c r="I448" s="3"/>
      <c r="J448" s="3"/>
      <c r="K448" s="3"/>
      <c r="L448" s="6"/>
      <c r="M448" s="4"/>
      <c r="N448" s="7" t="str">
        <f aca="true">IF(G448="","",TODAY()-G448)</f>
        <v/>
      </c>
      <c r="O448" s="7" t="str">
        <f aca="true">IF(OR(D448="",C448="Closed-won",C448="Closed-lost"),"",MAX(0,TODAY()-D448))</f>
        <v/>
      </c>
    </row>
    <row r="449" customFormat="false" ht="15" hidden="false" customHeight="false" outlineLevel="0" collapsed="false">
      <c r="A449" s="3"/>
      <c r="B449" s="3"/>
      <c r="C449" s="3"/>
      <c r="D449" s="4"/>
      <c r="E449" s="5" t="str">
        <f aca="true">IF(OR(D449="",C449="Closed-won",C449="Closed-lost"),"",IF(D449&lt;TODAY(),"OVERDUE",IF(D449=TODAY(),"TODAY","")))</f>
        <v/>
      </c>
      <c r="F449" s="3"/>
      <c r="G449" s="4"/>
      <c r="H449" s="6"/>
      <c r="I449" s="3"/>
      <c r="J449" s="3"/>
      <c r="K449" s="3"/>
      <c r="L449" s="6"/>
      <c r="M449" s="4"/>
      <c r="N449" s="7" t="str">
        <f aca="true">IF(G449="","",TODAY()-G449)</f>
        <v/>
      </c>
      <c r="O449" s="7" t="str">
        <f aca="true">IF(OR(D449="",C449="Closed-won",C449="Closed-lost"),"",MAX(0,TODAY()-D449))</f>
        <v/>
      </c>
    </row>
    <row r="450" customFormat="false" ht="15" hidden="false" customHeight="false" outlineLevel="0" collapsed="false">
      <c r="A450" s="3"/>
      <c r="B450" s="3"/>
      <c r="C450" s="3"/>
      <c r="D450" s="4"/>
      <c r="E450" s="5" t="str">
        <f aca="true">IF(OR(D450="",C450="Closed-won",C450="Closed-lost"),"",IF(D450&lt;TODAY(),"OVERDUE",IF(D450=TODAY(),"TODAY","")))</f>
        <v/>
      </c>
      <c r="F450" s="3"/>
      <c r="G450" s="4"/>
      <c r="H450" s="6"/>
      <c r="I450" s="3"/>
      <c r="J450" s="3"/>
      <c r="K450" s="3"/>
      <c r="L450" s="6"/>
      <c r="M450" s="4"/>
      <c r="N450" s="7" t="str">
        <f aca="true">IF(G450="","",TODAY()-G450)</f>
        <v/>
      </c>
      <c r="O450" s="7" t="str">
        <f aca="true">IF(OR(D450="",C450="Closed-won",C450="Closed-lost"),"",MAX(0,TODAY()-D450))</f>
        <v/>
      </c>
    </row>
    <row r="451" customFormat="false" ht="15" hidden="false" customHeight="false" outlineLevel="0" collapsed="false">
      <c r="A451" s="3"/>
      <c r="B451" s="3"/>
      <c r="C451" s="3"/>
      <c r="D451" s="4"/>
      <c r="E451" s="5" t="str">
        <f aca="true">IF(OR(D451="",C451="Closed-won",C451="Closed-lost"),"",IF(D451&lt;TODAY(),"OVERDUE",IF(D451=TODAY(),"TODAY","")))</f>
        <v/>
      </c>
      <c r="F451" s="3"/>
      <c r="G451" s="4"/>
      <c r="H451" s="6"/>
      <c r="I451" s="3"/>
      <c r="J451" s="3"/>
      <c r="K451" s="3"/>
      <c r="L451" s="6"/>
      <c r="M451" s="4"/>
      <c r="N451" s="7" t="str">
        <f aca="true">IF(G451="","",TODAY()-G451)</f>
        <v/>
      </c>
      <c r="O451" s="7" t="str">
        <f aca="true">IF(OR(D451="",C451="Closed-won",C451="Closed-lost"),"",MAX(0,TODAY()-D451))</f>
        <v/>
      </c>
    </row>
    <row r="452" customFormat="false" ht="15" hidden="false" customHeight="false" outlineLevel="0" collapsed="false">
      <c r="A452" s="3"/>
      <c r="B452" s="3"/>
      <c r="C452" s="3"/>
      <c r="D452" s="4"/>
      <c r="E452" s="5" t="str">
        <f aca="true">IF(OR(D452="",C452="Closed-won",C452="Closed-lost"),"",IF(D452&lt;TODAY(),"OVERDUE",IF(D452=TODAY(),"TODAY","")))</f>
        <v/>
      </c>
      <c r="F452" s="3"/>
      <c r="G452" s="4"/>
      <c r="H452" s="6"/>
      <c r="I452" s="3"/>
      <c r="J452" s="3"/>
      <c r="K452" s="3"/>
      <c r="L452" s="6"/>
      <c r="M452" s="4"/>
      <c r="N452" s="7" t="str">
        <f aca="true">IF(G452="","",TODAY()-G452)</f>
        <v/>
      </c>
      <c r="O452" s="7" t="str">
        <f aca="true">IF(OR(D452="",C452="Closed-won",C452="Closed-lost"),"",MAX(0,TODAY()-D452))</f>
        <v/>
      </c>
    </row>
    <row r="453" customFormat="false" ht="15" hidden="false" customHeight="false" outlineLevel="0" collapsed="false">
      <c r="A453" s="3"/>
      <c r="B453" s="3"/>
      <c r="C453" s="3"/>
      <c r="D453" s="4"/>
      <c r="E453" s="5" t="str">
        <f aca="true">IF(OR(D453="",C453="Closed-won",C453="Closed-lost"),"",IF(D453&lt;TODAY(),"OVERDUE",IF(D453=TODAY(),"TODAY","")))</f>
        <v/>
      </c>
      <c r="F453" s="3"/>
      <c r="G453" s="4"/>
      <c r="H453" s="6"/>
      <c r="I453" s="3"/>
      <c r="J453" s="3"/>
      <c r="K453" s="3"/>
      <c r="L453" s="6"/>
      <c r="M453" s="4"/>
      <c r="N453" s="7" t="str">
        <f aca="true">IF(G453="","",TODAY()-G453)</f>
        <v/>
      </c>
      <c r="O453" s="7" t="str">
        <f aca="true">IF(OR(D453="",C453="Closed-won",C453="Closed-lost"),"",MAX(0,TODAY()-D453))</f>
        <v/>
      </c>
    </row>
    <row r="454" customFormat="false" ht="15" hidden="false" customHeight="false" outlineLevel="0" collapsed="false">
      <c r="A454" s="3"/>
      <c r="B454" s="3"/>
      <c r="C454" s="3"/>
      <c r="D454" s="4"/>
      <c r="E454" s="5" t="str">
        <f aca="true">IF(OR(D454="",C454="Closed-won",C454="Closed-lost"),"",IF(D454&lt;TODAY(),"OVERDUE",IF(D454=TODAY(),"TODAY","")))</f>
        <v/>
      </c>
      <c r="F454" s="3"/>
      <c r="G454" s="4"/>
      <c r="H454" s="6"/>
      <c r="I454" s="3"/>
      <c r="J454" s="3"/>
      <c r="K454" s="3"/>
      <c r="L454" s="6"/>
      <c r="M454" s="4"/>
      <c r="N454" s="7" t="str">
        <f aca="true">IF(G454="","",TODAY()-G454)</f>
        <v/>
      </c>
      <c r="O454" s="7" t="str">
        <f aca="true">IF(OR(D454="",C454="Closed-won",C454="Closed-lost"),"",MAX(0,TODAY()-D454))</f>
        <v/>
      </c>
    </row>
    <row r="455" customFormat="false" ht="15" hidden="false" customHeight="false" outlineLevel="0" collapsed="false">
      <c r="A455" s="3"/>
      <c r="B455" s="3"/>
      <c r="C455" s="3"/>
      <c r="D455" s="4"/>
      <c r="E455" s="5" t="str">
        <f aca="true">IF(OR(D455="",C455="Closed-won",C455="Closed-lost"),"",IF(D455&lt;TODAY(),"OVERDUE",IF(D455=TODAY(),"TODAY","")))</f>
        <v/>
      </c>
      <c r="F455" s="3"/>
      <c r="G455" s="4"/>
      <c r="H455" s="6"/>
      <c r="I455" s="3"/>
      <c r="J455" s="3"/>
      <c r="K455" s="3"/>
      <c r="L455" s="6"/>
      <c r="M455" s="4"/>
      <c r="N455" s="7" t="str">
        <f aca="true">IF(G455="","",TODAY()-G455)</f>
        <v/>
      </c>
      <c r="O455" s="7" t="str">
        <f aca="true">IF(OR(D455="",C455="Closed-won",C455="Closed-lost"),"",MAX(0,TODAY()-D455))</f>
        <v/>
      </c>
    </row>
    <row r="456" customFormat="false" ht="15" hidden="false" customHeight="false" outlineLevel="0" collapsed="false">
      <c r="A456" s="3"/>
      <c r="B456" s="3"/>
      <c r="C456" s="3"/>
      <c r="D456" s="4"/>
      <c r="E456" s="5" t="str">
        <f aca="true">IF(OR(D456="",C456="Closed-won",C456="Closed-lost"),"",IF(D456&lt;TODAY(),"OVERDUE",IF(D456=TODAY(),"TODAY","")))</f>
        <v/>
      </c>
      <c r="F456" s="3"/>
      <c r="G456" s="4"/>
      <c r="H456" s="6"/>
      <c r="I456" s="3"/>
      <c r="J456" s="3"/>
      <c r="K456" s="3"/>
      <c r="L456" s="6"/>
      <c r="M456" s="4"/>
      <c r="N456" s="7" t="str">
        <f aca="true">IF(G456="","",TODAY()-G456)</f>
        <v/>
      </c>
      <c r="O456" s="7" t="str">
        <f aca="true">IF(OR(D456="",C456="Closed-won",C456="Closed-lost"),"",MAX(0,TODAY()-D456))</f>
        <v/>
      </c>
    </row>
    <row r="457" customFormat="false" ht="15" hidden="false" customHeight="false" outlineLevel="0" collapsed="false">
      <c r="A457" s="3"/>
      <c r="B457" s="3"/>
      <c r="C457" s="3"/>
      <c r="D457" s="4"/>
      <c r="E457" s="5" t="str">
        <f aca="true">IF(OR(D457="",C457="Closed-won",C457="Closed-lost"),"",IF(D457&lt;TODAY(),"OVERDUE",IF(D457=TODAY(),"TODAY","")))</f>
        <v/>
      </c>
      <c r="F457" s="3"/>
      <c r="G457" s="4"/>
      <c r="H457" s="6"/>
      <c r="I457" s="3"/>
      <c r="J457" s="3"/>
      <c r="K457" s="3"/>
      <c r="L457" s="6"/>
      <c r="M457" s="4"/>
      <c r="N457" s="7" t="str">
        <f aca="true">IF(G457="","",TODAY()-G457)</f>
        <v/>
      </c>
      <c r="O457" s="7" t="str">
        <f aca="true">IF(OR(D457="",C457="Closed-won",C457="Closed-lost"),"",MAX(0,TODAY()-D457))</f>
        <v/>
      </c>
    </row>
    <row r="458" customFormat="false" ht="15" hidden="false" customHeight="false" outlineLevel="0" collapsed="false">
      <c r="A458" s="3"/>
      <c r="B458" s="3"/>
      <c r="C458" s="3"/>
      <c r="D458" s="4"/>
      <c r="E458" s="5" t="str">
        <f aca="true">IF(OR(D458="",C458="Closed-won",C458="Closed-lost"),"",IF(D458&lt;TODAY(),"OVERDUE",IF(D458=TODAY(),"TODAY","")))</f>
        <v/>
      </c>
      <c r="F458" s="3"/>
      <c r="G458" s="4"/>
      <c r="H458" s="6"/>
      <c r="I458" s="3"/>
      <c r="J458" s="3"/>
      <c r="K458" s="3"/>
      <c r="L458" s="6"/>
      <c r="M458" s="4"/>
      <c r="N458" s="7" t="str">
        <f aca="true">IF(G458="","",TODAY()-G458)</f>
        <v/>
      </c>
      <c r="O458" s="7" t="str">
        <f aca="true">IF(OR(D458="",C458="Closed-won",C458="Closed-lost"),"",MAX(0,TODAY()-D458))</f>
        <v/>
      </c>
    </row>
    <row r="459" customFormat="false" ht="15" hidden="false" customHeight="false" outlineLevel="0" collapsed="false">
      <c r="A459" s="3"/>
      <c r="B459" s="3"/>
      <c r="C459" s="3"/>
      <c r="D459" s="4"/>
      <c r="E459" s="5" t="str">
        <f aca="true">IF(OR(D459="",C459="Closed-won",C459="Closed-lost"),"",IF(D459&lt;TODAY(),"OVERDUE",IF(D459=TODAY(),"TODAY","")))</f>
        <v/>
      </c>
      <c r="F459" s="3"/>
      <c r="G459" s="4"/>
      <c r="H459" s="6"/>
      <c r="I459" s="3"/>
      <c r="J459" s="3"/>
      <c r="K459" s="3"/>
      <c r="L459" s="6"/>
      <c r="M459" s="4"/>
      <c r="N459" s="7" t="str">
        <f aca="true">IF(G459="","",TODAY()-G459)</f>
        <v/>
      </c>
      <c r="O459" s="7" t="str">
        <f aca="true">IF(OR(D459="",C459="Closed-won",C459="Closed-lost"),"",MAX(0,TODAY()-D459))</f>
        <v/>
      </c>
    </row>
    <row r="460" customFormat="false" ht="15" hidden="false" customHeight="false" outlineLevel="0" collapsed="false">
      <c r="A460" s="3"/>
      <c r="B460" s="3"/>
      <c r="C460" s="3"/>
      <c r="D460" s="4"/>
      <c r="E460" s="5" t="str">
        <f aca="true">IF(OR(D460="",C460="Closed-won",C460="Closed-lost"),"",IF(D460&lt;TODAY(),"OVERDUE",IF(D460=TODAY(),"TODAY","")))</f>
        <v/>
      </c>
      <c r="F460" s="3"/>
      <c r="G460" s="4"/>
      <c r="H460" s="6"/>
      <c r="I460" s="3"/>
      <c r="J460" s="3"/>
      <c r="K460" s="3"/>
      <c r="L460" s="6"/>
      <c r="M460" s="4"/>
      <c r="N460" s="7" t="str">
        <f aca="true">IF(G460="","",TODAY()-G460)</f>
        <v/>
      </c>
      <c r="O460" s="7" t="str">
        <f aca="true">IF(OR(D460="",C460="Closed-won",C460="Closed-lost"),"",MAX(0,TODAY()-D460))</f>
        <v/>
      </c>
    </row>
    <row r="461" customFormat="false" ht="15" hidden="false" customHeight="false" outlineLevel="0" collapsed="false">
      <c r="A461" s="3"/>
      <c r="B461" s="3"/>
      <c r="C461" s="3"/>
      <c r="D461" s="4"/>
      <c r="E461" s="5" t="str">
        <f aca="true">IF(OR(D461="",C461="Closed-won",C461="Closed-lost"),"",IF(D461&lt;TODAY(),"OVERDUE",IF(D461=TODAY(),"TODAY","")))</f>
        <v/>
      </c>
      <c r="F461" s="3"/>
      <c r="G461" s="4"/>
      <c r="H461" s="6"/>
      <c r="I461" s="3"/>
      <c r="J461" s="3"/>
      <c r="K461" s="3"/>
      <c r="L461" s="6"/>
      <c r="M461" s="4"/>
      <c r="N461" s="7" t="str">
        <f aca="true">IF(G461="","",TODAY()-G461)</f>
        <v/>
      </c>
      <c r="O461" s="7" t="str">
        <f aca="true">IF(OR(D461="",C461="Closed-won",C461="Closed-lost"),"",MAX(0,TODAY()-D461))</f>
        <v/>
      </c>
    </row>
    <row r="462" customFormat="false" ht="15" hidden="false" customHeight="false" outlineLevel="0" collapsed="false">
      <c r="A462" s="3"/>
      <c r="B462" s="3"/>
      <c r="C462" s="3"/>
      <c r="D462" s="4"/>
      <c r="E462" s="5" t="str">
        <f aca="true">IF(OR(D462="",C462="Closed-won",C462="Closed-lost"),"",IF(D462&lt;TODAY(),"OVERDUE",IF(D462=TODAY(),"TODAY","")))</f>
        <v/>
      </c>
      <c r="F462" s="3"/>
      <c r="G462" s="4"/>
      <c r="H462" s="6"/>
      <c r="I462" s="3"/>
      <c r="J462" s="3"/>
      <c r="K462" s="3"/>
      <c r="L462" s="6"/>
      <c r="M462" s="4"/>
      <c r="N462" s="7" t="str">
        <f aca="true">IF(G462="","",TODAY()-G462)</f>
        <v/>
      </c>
      <c r="O462" s="7" t="str">
        <f aca="true">IF(OR(D462="",C462="Closed-won",C462="Closed-lost"),"",MAX(0,TODAY()-D462))</f>
        <v/>
      </c>
    </row>
    <row r="463" customFormat="false" ht="15" hidden="false" customHeight="false" outlineLevel="0" collapsed="false">
      <c r="A463" s="3"/>
      <c r="B463" s="3"/>
      <c r="C463" s="3"/>
      <c r="D463" s="4"/>
      <c r="E463" s="5" t="str">
        <f aca="true">IF(OR(D463="",C463="Closed-won",C463="Closed-lost"),"",IF(D463&lt;TODAY(),"OVERDUE",IF(D463=TODAY(),"TODAY","")))</f>
        <v/>
      </c>
      <c r="F463" s="3"/>
      <c r="G463" s="4"/>
      <c r="H463" s="6"/>
      <c r="I463" s="3"/>
      <c r="J463" s="3"/>
      <c r="K463" s="3"/>
      <c r="L463" s="6"/>
      <c r="M463" s="4"/>
      <c r="N463" s="7" t="str">
        <f aca="true">IF(G463="","",TODAY()-G463)</f>
        <v/>
      </c>
      <c r="O463" s="7" t="str">
        <f aca="true">IF(OR(D463="",C463="Closed-won",C463="Closed-lost"),"",MAX(0,TODAY()-D463))</f>
        <v/>
      </c>
    </row>
    <row r="464" customFormat="false" ht="15" hidden="false" customHeight="false" outlineLevel="0" collapsed="false">
      <c r="A464" s="3"/>
      <c r="B464" s="3"/>
      <c r="C464" s="3"/>
      <c r="D464" s="4"/>
      <c r="E464" s="5" t="str">
        <f aca="true">IF(OR(D464="",C464="Closed-won",C464="Closed-lost"),"",IF(D464&lt;TODAY(),"OVERDUE",IF(D464=TODAY(),"TODAY","")))</f>
        <v/>
      </c>
      <c r="F464" s="3"/>
      <c r="G464" s="4"/>
      <c r="H464" s="6"/>
      <c r="I464" s="3"/>
      <c r="J464" s="3"/>
      <c r="K464" s="3"/>
      <c r="L464" s="6"/>
      <c r="M464" s="4"/>
      <c r="N464" s="7" t="str">
        <f aca="true">IF(G464="","",TODAY()-G464)</f>
        <v/>
      </c>
      <c r="O464" s="7" t="str">
        <f aca="true">IF(OR(D464="",C464="Closed-won",C464="Closed-lost"),"",MAX(0,TODAY()-D464))</f>
        <v/>
      </c>
    </row>
    <row r="465" customFormat="false" ht="15" hidden="false" customHeight="false" outlineLevel="0" collapsed="false">
      <c r="A465" s="3"/>
      <c r="B465" s="3"/>
      <c r="C465" s="3"/>
      <c r="D465" s="4"/>
      <c r="E465" s="5" t="str">
        <f aca="true">IF(OR(D465="",C465="Closed-won",C465="Closed-lost"),"",IF(D465&lt;TODAY(),"OVERDUE",IF(D465=TODAY(),"TODAY","")))</f>
        <v/>
      </c>
      <c r="F465" s="3"/>
      <c r="G465" s="4"/>
      <c r="H465" s="6"/>
      <c r="I465" s="3"/>
      <c r="J465" s="3"/>
      <c r="K465" s="3"/>
      <c r="L465" s="6"/>
      <c r="M465" s="4"/>
      <c r="N465" s="7" t="str">
        <f aca="true">IF(G465="","",TODAY()-G465)</f>
        <v/>
      </c>
      <c r="O465" s="7" t="str">
        <f aca="true">IF(OR(D465="",C465="Closed-won",C465="Closed-lost"),"",MAX(0,TODAY()-D465))</f>
        <v/>
      </c>
    </row>
    <row r="466" customFormat="false" ht="15" hidden="false" customHeight="false" outlineLevel="0" collapsed="false">
      <c r="A466" s="3"/>
      <c r="B466" s="3"/>
      <c r="C466" s="3"/>
      <c r="D466" s="4"/>
      <c r="E466" s="5" t="str">
        <f aca="true">IF(OR(D466="",C466="Closed-won",C466="Closed-lost"),"",IF(D466&lt;TODAY(),"OVERDUE",IF(D466=TODAY(),"TODAY","")))</f>
        <v/>
      </c>
      <c r="F466" s="3"/>
      <c r="G466" s="4"/>
      <c r="H466" s="6"/>
      <c r="I466" s="3"/>
      <c r="J466" s="3"/>
      <c r="K466" s="3"/>
      <c r="L466" s="6"/>
      <c r="M466" s="4"/>
      <c r="N466" s="7" t="str">
        <f aca="true">IF(G466="","",TODAY()-G466)</f>
        <v/>
      </c>
      <c r="O466" s="7" t="str">
        <f aca="true">IF(OR(D466="",C466="Closed-won",C466="Closed-lost"),"",MAX(0,TODAY()-D466))</f>
        <v/>
      </c>
    </row>
    <row r="467" customFormat="false" ht="15" hidden="false" customHeight="false" outlineLevel="0" collapsed="false">
      <c r="A467" s="3"/>
      <c r="B467" s="3"/>
      <c r="C467" s="3"/>
      <c r="D467" s="4"/>
      <c r="E467" s="5" t="str">
        <f aca="true">IF(OR(D467="",C467="Closed-won",C467="Closed-lost"),"",IF(D467&lt;TODAY(),"OVERDUE",IF(D467=TODAY(),"TODAY","")))</f>
        <v/>
      </c>
      <c r="F467" s="3"/>
      <c r="G467" s="4"/>
      <c r="H467" s="6"/>
      <c r="I467" s="3"/>
      <c r="J467" s="3"/>
      <c r="K467" s="3"/>
      <c r="L467" s="6"/>
      <c r="M467" s="4"/>
      <c r="N467" s="7" t="str">
        <f aca="true">IF(G467="","",TODAY()-G467)</f>
        <v/>
      </c>
      <c r="O467" s="7" t="str">
        <f aca="true">IF(OR(D467="",C467="Closed-won",C467="Closed-lost"),"",MAX(0,TODAY()-D467))</f>
        <v/>
      </c>
    </row>
    <row r="468" customFormat="false" ht="15" hidden="false" customHeight="false" outlineLevel="0" collapsed="false">
      <c r="A468" s="3"/>
      <c r="B468" s="3"/>
      <c r="C468" s="3"/>
      <c r="D468" s="4"/>
      <c r="E468" s="5" t="str">
        <f aca="true">IF(OR(D468="",C468="Closed-won",C468="Closed-lost"),"",IF(D468&lt;TODAY(),"OVERDUE",IF(D468=TODAY(),"TODAY","")))</f>
        <v/>
      </c>
      <c r="F468" s="3"/>
      <c r="G468" s="4"/>
      <c r="H468" s="6"/>
      <c r="I468" s="3"/>
      <c r="J468" s="3"/>
      <c r="K468" s="3"/>
      <c r="L468" s="6"/>
      <c r="M468" s="4"/>
      <c r="N468" s="7" t="str">
        <f aca="true">IF(G468="","",TODAY()-G468)</f>
        <v/>
      </c>
      <c r="O468" s="7" t="str">
        <f aca="true">IF(OR(D468="",C468="Closed-won",C468="Closed-lost"),"",MAX(0,TODAY()-D468))</f>
        <v/>
      </c>
    </row>
    <row r="469" customFormat="false" ht="15" hidden="false" customHeight="false" outlineLevel="0" collapsed="false">
      <c r="A469" s="3"/>
      <c r="B469" s="3"/>
      <c r="C469" s="3"/>
      <c r="D469" s="4"/>
      <c r="E469" s="5" t="str">
        <f aca="true">IF(OR(D469="",C469="Closed-won",C469="Closed-lost"),"",IF(D469&lt;TODAY(),"OVERDUE",IF(D469=TODAY(),"TODAY","")))</f>
        <v/>
      </c>
      <c r="F469" s="3"/>
      <c r="G469" s="4"/>
      <c r="H469" s="6"/>
      <c r="I469" s="3"/>
      <c r="J469" s="3"/>
      <c r="K469" s="3"/>
      <c r="L469" s="6"/>
      <c r="M469" s="4"/>
      <c r="N469" s="7" t="str">
        <f aca="true">IF(G469="","",TODAY()-G469)</f>
        <v/>
      </c>
      <c r="O469" s="7" t="str">
        <f aca="true">IF(OR(D469="",C469="Closed-won",C469="Closed-lost"),"",MAX(0,TODAY()-D469))</f>
        <v/>
      </c>
    </row>
    <row r="470" customFormat="false" ht="15" hidden="false" customHeight="false" outlineLevel="0" collapsed="false">
      <c r="A470" s="3"/>
      <c r="B470" s="3"/>
      <c r="C470" s="3"/>
      <c r="D470" s="4"/>
      <c r="E470" s="5" t="str">
        <f aca="true">IF(OR(D470="",C470="Closed-won",C470="Closed-lost"),"",IF(D470&lt;TODAY(),"OVERDUE",IF(D470=TODAY(),"TODAY","")))</f>
        <v/>
      </c>
      <c r="F470" s="3"/>
      <c r="G470" s="4"/>
      <c r="H470" s="6"/>
      <c r="I470" s="3"/>
      <c r="J470" s="3"/>
      <c r="K470" s="3"/>
      <c r="L470" s="6"/>
      <c r="M470" s="4"/>
      <c r="N470" s="7" t="str">
        <f aca="true">IF(G470="","",TODAY()-G470)</f>
        <v/>
      </c>
      <c r="O470" s="7" t="str">
        <f aca="true">IF(OR(D470="",C470="Closed-won",C470="Closed-lost"),"",MAX(0,TODAY()-D470))</f>
        <v/>
      </c>
    </row>
    <row r="471" customFormat="false" ht="15" hidden="false" customHeight="false" outlineLevel="0" collapsed="false">
      <c r="A471" s="3"/>
      <c r="B471" s="3"/>
      <c r="C471" s="3"/>
      <c r="D471" s="4"/>
      <c r="E471" s="5" t="str">
        <f aca="true">IF(OR(D471="",C471="Closed-won",C471="Closed-lost"),"",IF(D471&lt;TODAY(),"OVERDUE",IF(D471=TODAY(),"TODAY","")))</f>
        <v/>
      </c>
      <c r="F471" s="3"/>
      <c r="G471" s="4"/>
      <c r="H471" s="6"/>
      <c r="I471" s="3"/>
      <c r="J471" s="3"/>
      <c r="K471" s="3"/>
      <c r="L471" s="6"/>
      <c r="M471" s="4"/>
      <c r="N471" s="7" t="str">
        <f aca="true">IF(G471="","",TODAY()-G471)</f>
        <v/>
      </c>
      <c r="O471" s="7" t="str">
        <f aca="true">IF(OR(D471="",C471="Closed-won",C471="Closed-lost"),"",MAX(0,TODAY()-D471))</f>
        <v/>
      </c>
    </row>
    <row r="472" customFormat="false" ht="15" hidden="false" customHeight="false" outlineLevel="0" collapsed="false">
      <c r="A472" s="3"/>
      <c r="B472" s="3"/>
      <c r="C472" s="3"/>
      <c r="D472" s="4"/>
      <c r="E472" s="5" t="str">
        <f aca="true">IF(OR(D472="",C472="Closed-won",C472="Closed-lost"),"",IF(D472&lt;TODAY(),"OVERDUE",IF(D472=TODAY(),"TODAY","")))</f>
        <v/>
      </c>
      <c r="F472" s="3"/>
      <c r="G472" s="4"/>
      <c r="H472" s="6"/>
      <c r="I472" s="3"/>
      <c r="J472" s="3"/>
      <c r="K472" s="3"/>
      <c r="L472" s="6"/>
      <c r="M472" s="4"/>
      <c r="N472" s="7" t="str">
        <f aca="true">IF(G472="","",TODAY()-G472)</f>
        <v/>
      </c>
      <c r="O472" s="7" t="str">
        <f aca="true">IF(OR(D472="",C472="Closed-won",C472="Closed-lost"),"",MAX(0,TODAY()-D472))</f>
        <v/>
      </c>
    </row>
    <row r="473" customFormat="false" ht="15" hidden="false" customHeight="false" outlineLevel="0" collapsed="false">
      <c r="A473" s="3"/>
      <c r="B473" s="3"/>
      <c r="C473" s="3"/>
      <c r="D473" s="4"/>
      <c r="E473" s="5" t="str">
        <f aca="true">IF(OR(D473="",C473="Closed-won",C473="Closed-lost"),"",IF(D473&lt;TODAY(),"OVERDUE",IF(D473=TODAY(),"TODAY","")))</f>
        <v/>
      </c>
      <c r="F473" s="3"/>
      <c r="G473" s="4"/>
      <c r="H473" s="6"/>
      <c r="I473" s="3"/>
      <c r="J473" s="3"/>
      <c r="K473" s="3"/>
      <c r="L473" s="6"/>
      <c r="M473" s="4"/>
      <c r="N473" s="7" t="str">
        <f aca="true">IF(G473="","",TODAY()-G473)</f>
        <v/>
      </c>
      <c r="O473" s="7" t="str">
        <f aca="true">IF(OR(D473="",C473="Closed-won",C473="Closed-lost"),"",MAX(0,TODAY()-D473))</f>
        <v/>
      </c>
    </row>
    <row r="474" customFormat="false" ht="15" hidden="false" customHeight="false" outlineLevel="0" collapsed="false">
      <c r="A474" s="3"/>
      <c r="B474" s="3"/>
      <c r="C474" s="3"/>
      <c r="D474" s="4"/>
      <c r="E474" s="5" t="str">
        <f aca="true">IF(OR(D474="",C474="Closed-won",C474="Closed-lost"),"",IF(D474&lt;TODAY(),"OVERDUE",IF(D474=TODAY(),"TODAY","")))</f>
        <v/>
      </c>
      <c r="F474" s="3"/>
      <c r="G474" s="4"/>
      <c r="H474" s="6"/>
      <c r="I474" s="3"/>
      <c r="J474" s="3"/>
      <c r="K474" s="3"/>
      <c r="L474" s="6"/>
      <c r="M474" s="4"/>
      <c r="N474" s="7" t="str">
        <f aca="true">IF(G474="","",TODAY()-G474)</f>
        <v/>
      </c>
      <c r="O474" s="7" t="str">
        <f aca="true">IF(OR(D474="",C474="Closed-won",C474="Closed-lost"),"",MAX(0,TODAY()-D474))</f>
        <v/>
      </c>
    </row>
    <row r="475" customFormat="false" ht="15" hidden="false" customHeight="false" outlineLevel="0" collapsed="false">
      <c r="A475" s="3"/>
      <c r="B475" s="3"/>
      <c r="C475" s="3"/>
      <c r="D475" s="4"/>
      <c r="E475" s="5" t="str">
        <f aca="true">IF(OR(D475="",C475="Closed-won",C475="Closed-lost"),"",IF(D475&lt;TODAY(),"OVERDUE",IF(D475=TODAY(),"TODAY","")))</f>
        <v/>
      </c>
      <c r="F475" s="3"/>
      <c r="G475" s="4"/>
      <c r="H475" s="6"/>
      <c r="I475" s="3"/>
      <c r="J475" s="3"/>
      <c r="K475" s="3"/>
      <c r="L475" s="6"/>
      <c r="M475" s="4"/>
      <c r="N475" s="7" t="str">
        <f aca="true">IF(G475="","",TODAY()-G475)</f>
        <v/>
      </c>
      <c r="O475" s="7" t="str">
        <f aca="true">IF(OR(D475="",C475="Closed-won",C475="Closed-lost"),"",MAX(0,TODAY()-D475))</f>
        <v/>
      </c>
    </row>
    <row r="476" customFormat="false" ht="15" hidden="false" customHeight="false" outlineLevel="0" collapsed="false">
      <c r="A476" s="3"/>
      <c r="B476" s="3"/>
      <c r="C476" s="3"/>
      <c r="D476" s="4"/>
      <c r="E476" s="5" t="str">
        <f aca="true">IF(OR(D476="",C476="Closed-won",C476="Closed-lost"),"",IF(D476&lt;TODAY(),"OVERDUE",IF(D476=TODAY(),"TODAY","")))</f>
        <v/>
      </c>
      <c r="F476" s="3"/>
      <c r="G476" s="4"/>
      <c r="H476" s="6"/>
      <c r="I476" s="3"/>
      <c r="J476" s="3"/>
      <c r="K476" s="3"/>
      <c r="L476" s="6"/>
      <c r="M476" s="4"/>
      <c r="N476" s="7" t="str">
        <f aca="true">IF(G476="","",TODAY()-G476)</f>
        <v/>
      </c>
      <c r="O476" s="7" t="str">
        <f aca="true">IF(OR(D476="",C476="Closed-won",C476="Closed-lost"),"",MAX(0,TODAY()-D476))</f>
        <v/>
      </c>
    </row>
    <row r="477" customFormat="false" ht="15" hidden="false" customHeight="false" outlineLevel="0" collapsed="false">
      <c r="A477" s="3"/>
      <c r="B477" s="3"/>
      <c r="C477" s="3"/>
      <c r="D477" s="4"/>
      <c r="E477" s="5" t="str">
        <f aca="true">IF(OR(D477="",C477="Closed-won",C477="Closed-lost"),"",IF(D477&lt;TODAY(),"OVERDUE",IF(D477=TODAY(),"TODAY","")))</f>
        <v/>
      </c>
      <c r="F477" s="3"/>
      <c r="G477" s="4"/>
      <c r="H477" s="6"/>
      <c r="I477" s="3"/>
      <c r="J477" s="3"/>
      <c r="K477" s="3"/>
      <c r="L477" s="6"/>
      <c r="M477" s="4"/>
      <c r="N477" s="7" t="str">
        <f aca="true">IF(G477="","",TODAY()-G477)</f>
        <v/>
      </c>
      <c r="O477" s="7" t="str">
        <f aca="true">IF(OR(D477="",C477="Closed-won",C477="Closed-lost"),"",MAX(0,TODAY()-D477))</f>
        <v/>
      </c>
    </row>
    <row r="478" customFormat="false" ht="15" hidden="false" customHeight="false" outlineLevel="0" collapsed="false">
      <c r="A478" s="3"/>
      <c r="B478" s="3"/>
      <c r="C478" s="3"/>
      <c r="D478" s="4"/>
      <c r="E478" s="5" t="str">
        <f aca="true">IF(OR(D478="",C478="Closed-won",C478="Closed-lost"),"",IF(D478&lt;TODAY(),"OVERDUE",IF(D478=TODAY(),"TODAY","")))</f>
        <v/>
      </c>
      <c r="F478" s="3"/>
      <c r="G478" s="4"/>
      <c r="H478" s="6"/>
      <c r="I478" s="3"/>
      <c r="J478" s="3"/>
      <c r="K478" s="3"/>
      <c r="L478" s="6"/>
      <c r="M478" s="4"/>
      <c r="N478" s="7" t="str">
        <f aca="true">IF(G478="","",TODAY()-G478)</f>
        <v/>
      </c>
      <c r="O478" s="7" t="str">
        <f aca="true">IF(OR(D478="",C478="Closed-won",C478="Closed-lost"),"",MAX(0,TODAY()-D478))</f>
        <v/>
      </c>
    </row>
    <row r="479" customFormat="false" ht="15" hidden="false" customHeight="false" outlineLevel="0" collapsed="false">
      <c r="A479" s="3"/>
      <c r="B479" s="3"/>
      <c r="C479" s="3"/>
      <c r="D479" s="4"/>
      <c r="E479" s="5" t="str">
        <f aca="true">IF(OR(D479="",C479="Closed-won",C479="Closed-lost"),"",IF(D479&lt;TODAY(),"OVERDUE",IF(D479=TODAY(),"TODAY","")))</f>
        <v/>
      </c>
      <c r="F479" s="3"/>
      <c r="G479" s="4"/>
      <c r="H479" s="6"/>
      <c r="I479" s="3"/>
      <c r="J479" s="3"/>
      <c r="K479" s="3"/>
      <c r="L479" s="6"/>
      <c r="M479" s="4"/>
      <c r="N479" s="7" t="str">
        <f aca="true">IF(G479="","",TODAY()-G479)</f>
        <v/>
      </c>
      <c r="O479" s="7" t="str">
        <f aca="true">IF(OR(D479="",C479="Closed-won",C479="Closed-lost"),"",MAX(0,TODAY()-D479))</f>
        <v/>
      </c>
    </row>
    <row r="480" customFormat="false" ht="15" hidden="false" customHeight="false" outlineLevel="0" collapsed="false">
      <c r="A480" s="3"/>
      <c r="B480" s="3"/>
      <c r="C480" s="3"/>
      <c r="D480" s="4"/>
      <c r="E480" s="5" t="str">
        <f aca="true">IF(OR(D480="",C480="Closed-won",C480="Closed-lost"),"",IF(D480&lt;TODAY(),"OVERDUE",IF(D480=TODAY(),"TODAY","")))</f>
        <v/>
      </c>
      <c r="F480" s="3"/>
      <c r="G480" s="4"/>
      <c r="H480" s="6"/>
      <c r="I480" s="3"/>
      <c r="J480" s="3"/>
      <c r="K480" s="3"/>
      <c r="L480" s="6"/>
      <c r="M480" s="4"/>
      <c r="N480" s="7" t="str">
        <f aca="true">IF(G480="","",TODAY()-G480)</f>
        <v/>
      </c>
      <c r="O480" s="7" t="str">
        <f aca="true">IF(OR(D480="",C480="Closed-won",C480="Closed-lost"),"",MAX(0,TODAY()-D480))</f>
        <v/>
      </c>
    </row>
    <row r="481" customFormat="false" ht="15" hidden="false" customHeight="false" outlineLevel="0" collapsed="false">
      <c r="A481" s="3"/>
      <c r="B481" s="3"/>
      <c r="C481" s="3"/>
      <c r="D481" s="4"/>
      <c r="E481" s="5" t="str">
        <f aca="true">IF(OR(D481="",C481="Closed-won",C481="Closed-lost"),"",IF(D481&lt;TODAY(),"OVERDUE",IF(D481=TODAY(),"TODAY","")))</f>
        <v/>
      </c>
      <c r="F481" s="3"/>
      <c r="G481" s="4"/>
      <c r="H481" s="6"/>
      <c r="I481" s="3"/>
      <c r="J481" s="3"/>
      <c r="K481" s="3"/>
      <c r="L481" s="6"/>
      <c r="M481" s="4"/>
      <c r="N481" s="7" t="str">
        <f aca="true">IF(G481="","",TODAY()-G481)</f>
        <v/>
      </c>
      <c r="O481" s="7" t="str">
        <f aca="true">IF(OR(D481="",C481="Closed-won",C481="Closed-lost"),"",MAX(0,TODAY()-D481))</f>
        <v/>
      </c>
    </row>
    <row r="482" customFormat="false" ht="15" hidden="false" customHeight="false" outlineLevel="0" collapsed="false">
      <c r="A482" s="3"/>
      <c r="B482" s="3"/>
      <c r="C482" s="3"/>
      <c r="D482" s="4"/>
      <c r="E482" s="5" t="str">
        <f aca="true">IF(OR(D482="",C482="Closed-won",C482="Closed-lost"),"",IF(D482&lt;TODAY(),"OVERDUE",IF(D482=TODAY(),"TODAY","")))</f>
        <v/>
      </c>
      <c r="F482" s="3"/>
      <c r="G482" s="4"/>
      <c r="H482" s="6"/>
      <c r="I482" s="3"/>
      <c r="J482" s="3"/>
      <c r="K482" s="3"/>
      <c r="L482" s="6"/>
      <c r="M482" s="4"/>
      <c r="N482" s="7" t="str">
        <f aca="true">IF(G482="","",TODAY()-G482)</f>
        <v/>
      </c>
      <c r="O482" s="7" t="str">
        <f aca="true">IF(OR(D482="",C482="Closed-won",C482="Closed-lost"),"",MAX(0,TODAY()-D482))</f>
        <v/>
      </c>
    </row>
    <row r="483" customFormat="false" ht="15" hidden="false" customHeight="false" outlineLevel="0" collapsed="false">
      <c r="A483" s="3"/>
      <c r="B483" s="3"/>
      <c r="C483" s="3"/>
      <c r="D483" s="4"/>
      <c r="E483" s="5" t="str">
        <f aca="true">IF(OR(D483="",C483="Closed-won",C483="Closed-lost"),"",IF(D483&lt;TODAY(),"OVERDUE",IF(D483=TODAY(),"TODAY","")))</f>
        <v/>
      </c>
      <c r="F483" s="3"/>
      <c r="G483" s="4"/>
      <c r="H483" s="6"/>
      <c r="I483" s="3"/>
      <c r="J483" s="3"/>
      <c r="K483" s="3"/>
      <c r="L483" s="6"/>
      <c r="M483" s="4"/>
      <c r="N483" s="7" t="str">
        <f aca="true">IF(G483="","",TODAY()-G483)</f>
        <v/>
      </c>
      <c r="O483" s="7" t="str">
        <f aca="true">IF(OR(D483="",C483="Closed-won",C483="Closed-lost"),"",MAX(0,TODAY()-D483))</f>
        <v/>
      </c>
    </row>
    <row r="484" customFormat="false" ht="15" hidden="false" customHeight="false" outlineLevel="0" collapsed="false">
      <c r="A484" s="3"/>
      <c r="B484" s="3"/>
      <c r="C484" s="3"/>
      <c r="D484" s="4"/>
      <c r="E484" s="5" t="str">
        <f aca="true">IF(OR(D484="",C484="Closed-won",C484="Closed-lost"),"",IF(D484&lt;TODAY(),"OVERDUE",IF(D484=TODAY(),"TODAY","")))</f>
        <v/>
      </c>
      <c r="F484" s="3"/>
      <c r="G484" s="4"/>
      <c r="H484" s="6"/>
      <c r="I484" s="3"/>
      <c r="J484" s="3"/>
      <c r="K484" s="3"/>
      <c r="L484" s="6"/>
      <c r="M484" s="4"/>
      <c r="N484" s="7" t="str">
        <f aca="true">IF(G484="","",TODAY()-G484)</f>
        <v/>
      </c>
      <c r="O484" s="7" t="str">
        <f aca="true">IF(OR(D484="",C484="Closed-won",C484="Closed-lost"),"",MAX(0,TODAY()-D484))</f>
        <v/>
      </c>
    </row>
    <row r="485" customFormat="false" ht="15" hidden="false" customHeight="false" outlineLevel="0" collapsed="false">
      <c r="A485" s="3"/>
      <c r="B485" s="3"/>
      <c r="C485" s="3"/>
      <c r="D485" s="4"/>
      <c r="E485" s="5" t="str">
        <f aca="true">IF(OR(D485="",C485="Closed-won",C485="Closed-lost"),"",IF(D485&lt;TODAY(),"OVERDUE",IF(D485=TODAY(),"TODAY","")))</f>
        <v/>
      </c>
      <c r="F485" s="3"/>
      <c r="G485" s="4"/>
      <c r="H485" s="6"/>
      <c r="I485" s="3"/>
      <c r="J485" s="3"/>
      <c r="K485" s="3"/>
      <c r="L485" s="6"/>
      <c r="M485" s="4"/>
      <c r="N485" s="7" t="str">
        <f aca="true">IF(G485="","",TODAY()-G485)</f>
        <v/>
      </c>
      <c r="O485" s="7" t="str">
        <f aca="true">IF(OR(D485="",C485="Closed-won",C485="Closed-lost"),"",MAX(0,TODAY()-D485))</f>
        <v/>
      </c>
    </row>
    <row r="486" customFormat="false" ht="15" hidden="false" customHeight="false" outlineLevel="0" collapsed="false">
      <c r="A486" s="3"/>
      <c r="B486" s="3"/>
      <c r="C486" s="3"/>
      <c r="D486" s="4"/>
      <c r="E486" s="5" t="str">
        <f aca="true">IF(OR(D486="",C486="Closed-won",C486="Closed-lost"),"",IF(D486&lt;TODAY(),"OVERDUE",IF(D486=TODAY(),"TODAY","")))</f>
        <v/>
      </c>
      <c r="F486" s="3"/>
      <c r="G486" s="4"/>
      <c r="H486" s="6"/>
      <c r="I486" s="3"/>
      <c r="J486" s="3"/>
      <c r="K486" s="3"/>
      <c r="L486" s="6"/>
      <c r="M486" s="4"/>
      <c r="N486" s="7" t="str">
        <f aca="true">IF(G486="","",TODAY()-G486)</f>
        <v/>
      </c>
      <c r="O486" s="7" t="str">
        <f aca="true">IF(OR(D486="",C486="Closed-won",C486="Closed-lost"),"",MAX(0,TODAY()-D486))</f>
        <v/>
      </c>
    </row>
    <row r="487" customFormat="false" ht="15" hidden="false" customHeight="false" outlineLevel="0" collapsed="false">
      <c r="A487" s="3"/>
      <c r="B487" s="3"/>
      <c r="C487" s="3"/>
      <c r="D487" s="4"/>
      <c r="E487" s="5" t="str">
        <f aca="true">IF(OR(D487="",C487="Closed-won",C487="Closed-lost"),"",IF(D487&lt;TODAY(),"OVERDUE",IF(D487=TODAY(),"TODAY","")))</f>
        <v/>
      </c>
      <c r="F487" s="3"/>
      <c r="G487" s="4"/>
      <c r="H487" s="6"/>
      <c r="I487" s="3"/>
      <c r="J487" s="3"/>
      <c r="K487" s="3"/>
      <c r="L487" s="6"/>
      <c r="M487" s="4"/>
      <c r="N487" s="7" t="str">
        <f aca="true">IF(G487="","",TODAY()-G487)</f>
        <v/>
      </c>
      <c r="O487" s="7" t="str">
        <f aca="true">IF(OR(D487="",C487="Closed-won",C487="Closed-lost"),"",MAX(0,TODAY()-D487))</f>
        <v/>
      </c>
    </row>
    <row r="488" customFormat="false" ht="15" hidden="false" customHeight="false" outlineLevel="0" collapsed="false">
      <c r="A488" s="3"/>
      <c r="B488" s="3"/>
      <c r="C488" s="3"/>
      <c r="D488" s="4"/>
      <c r="E488" s="5" t="str">
        <f aca="true">IF(OR(D488="",C488="Closed-won",C488="Closed-lost"),"",IF(D488&lt;TODAY(),"OVERDUE",IF(D488=TODAY(),"TODAY","")))</f>
        <v/>
      </c>
      <c r="F488" s="3"/>
      <c r="G488" s="4"/>
      <c r="H488" s="6"/>
      <c r="I488" s="3"/>
      <c r="J488" s="3"/>
      <c r="K488" s="3"/>
      <c r="L488" s="6"/>
      <c r="M488" s="4"/>
      <c r="N488" s="7" t="str">
        <f aca="true">IF(G488="","",TODAY()-G488)</f>
        <v/>
      </c>
      <c r="O488" s="7" t="str">
        <f aca="true">IF(OR(D488="",C488="Closed-won",C488="Closed-lost"),"",MAX(0,TODAY()-D488))</f>
        <v/>
      </c>
    </row>
    <row r="489" customFormat="false" ht="15" hidden="false" customHeight="false" outlineLevel="0" collapsed="false">
      <c r="A489" s="3"/>
      <c r="B489" s="3"/>
      <c r="C489" s="3"/>
      <c r="D489" s="4"/>
      <c r="E489" s="5" t="str">
        <f aca="true">IF(OR(D489="",C489="Closed-won",C489="Closed-lost"),"",IF(D489&lt;TODAY(),"OVERDUE",IF(D489=TODAY(),"TODAY","")))</f>
        <v/>
      </c>
      <c r="F489" s="3"/>
      <c r="G489" s="4"/>
      <c r="H489" s="6"/>
      <c r="I489" s="3"/>
      <c r="J489" s="3"/>
      <c r="K489" s="3"/>
      <c r="L489" s="6"/>
      <c r="M489" s="4"/>
      <c r="N489" s="7" t="str">
        <f aca="true">IF(G489="","",TODAY()-G489)</f>
        <v/>
      </c>
      <c r="O489" s="7" t="str">
        <f aca="true">IF(OR(D489="",C489="Closed-won",C489="Closed-lost"),"",MAX(0,TODAY()-D489))</f>
        <v/>
      </c>
    </row>
    <row r="490" customFormat="false" ht="15" hidden="false" customHeight="false" outlineLevel="0" collapsed="false">
      <c r="A490" s="3"/>
      <c r="B490" s="3"/>
      <c r="C490" s="3"/>
      <c r="D490" s="4"/>
      <c r="E490" s="5" t="str">
        <f aca="true">IF(OR(D490="",C490="Closed-won",C490="Closed-lost"),"",IF(D490&lt;TODAY(),"OVERDUE",IF(D490=TODAY(),"TODAY","")))</f>
        <v/>
      </c>
      <c r="F490" s="3"/>
      <c r="G490" s="4"/>
      <c r="H490" s="6"/>
      <c r="I490" s="3"/>
      <c r="J490" s="3"/>
      <c r="K490" s="3"/>
      <c r="L490" s="6"/>
      <c r="M490" s="4"/>
      <c r="N490" s="7" t="str">
        <f aca="true">IF(G490="","",TODAY()-G490)</f>
        <v/>
      </c>
      <c r="O490" s="7" t="str">
        <f aca="true">IF(OR(D490="",C490="Closed-won",C490="Closed-lost"),"",MAX(0,TODAY()-D490))</f>
        <v/>
      </c>
    </row>
    <row r="491" customFormat="false" ht="15" hidden="false" customHeight="false" outlineLevel="0" collapsed="false">
      <c r="A491" s="3"/>
      <c r="B491" s="3"/>
      <c r="C491" s="3"/>
      <c r="D491" s="4"/>
      <c r="E491" s="5" t="str">
        <f aca="true">IF(OR(D491="",C491="Closed-won",C491="Closed-lost"),"",IF(D491&lt;TODAY(),"OVERDUE",IF(D491=TODAY(),"TODAY","")))</f>
        <v/>
      </c>
      <c r="F491" s="3"/>
      <c r="G491" s="4"/>
      <c r="H491" s="6"/>
      <c r="I491" s="3"/>
      <c r="J491" s="3"/>
      <c r="K491" s="3"/>
      <c r="L491" s="6"/>
      <c r="M491" s="4"/>
      <c r="N491" s="7" t="str">
        <f aca="true">IF(G491="","",TODAY()-G491)</f>
        <v/>
      </c>
      <c r="O491" s="7" t="str">
        <f aca="true">IF(OR(D491="",C491="Closed-won",C491="Closed-lost"),"",MAX(0,TODAY()-D491))</f>
        <v/>
      </c>
    </row>
    <row r="492" customFormat="false" ht="15" hidden="false" customHeight="false" outlineLevel="0" collapsed="false">
      <c r="A492" s="3"/>
      <c r="B492" s="3"/>
      <c r="C492" s="3"/>
      <c r="D492" s="4"/>
      <c r="E492" s="5" t="str">
        <f aca="true">IF(OR(D492="",C492="Closed-won",C492="Closed-lost"),"",IF(D492&lt;TODAY(),"OVERDUE",IF(D492=TODAY(),"TODAY","")))</f>
        <v/>
      </c>
      <c r="F492" s="3"/>
      <c r="G492" s="4"/>
      <c r="H492" s="6"/>
      <c r="I492" s="3"/>
      <c r="J492" s="3"/>
      <c r="K492" s="3"/>
      <c r="L492" s="6"/>
      <c r="M492" s="4"/>
      <c r="N492" s="7" t="str">
        <f aca="true">IF(G492="","",TODAY()-G492)</f>
        <v/>
      </c>
      <c r="O492" s="7" t="str">
        <f aca="true">IF(OR(D492="",C492="Closed-won",C492="Closed-lost"),"",MAX(0,TODAY()-D492))</f>
        <v/>
      </c>
    </row>
    <row r="493" customFormat="false" ht="15" hidden="false" customHeight="false" outlineLevel="0" collapsed="false">
      <c r="A493" s="3"/>
      <c r="B493" s="3"/>
      <c r="C493" s="3"/>
      <c r="D493" s="4"/>
      <c r="E493" s="5" t="str">
        <f aca="true">IF(OR(D493="",C493="Closed-won",C493="Closed-lost"),"",IF(D493&lt;TODAY(),"OVERDUE",IF(D493=TODAY(),"TODAY","")))</f>
        <v/>
      </c>
      <c r="F493" s="3"/>
      <c r="G493" s="4"/>
      <c r="H493" s="6"/>
      <c r="I493" s="3"/>
      <c r="J493" s="3"/>
      <c r="K493" s="3"/>
      <c r="L493" s="6"/>
      <c r="M493" s="4"/>
      <c r="N493" s="7" t="str">
        <f aca="true">IF(G493="","",TODAY()-G493)</f>
        <v/>
      </c>
      <c r="O493" s="7" t="str">
        <f aca="true">IF(OR(D493="",C493="Closed-won",C493="Closed-lost"),"",MAX(0,TODAY()-D493))</f>
        <v/>
      </c>
    </row>
    <row r="494" customFormat="false" ht="15" hidden="false" customHeight="false" outlineLevel="0" collapsed="false">
      <c r="A494" s="3"/>
      <c r="B494" s="3"/>
      <c r="C494" s="3"/>
      <c r="D494" s="4"/>
      <c r="E494" s="5" t="str">
        <f aca="true">IF(OR(D494="",C494="Closed-won",C494="Closed-lost"),"",IF(D494&lt;TODAY(),"OVERDUE",IF(D494=TODAY(),"TODAY","")))</f>
        <v/>
      </c>
      <c r="F494" s="3"/>
      <c r="G494" s="4"/>
      <c r="H494" s="6"/>
      <c r="I494" s="3"/>
      <c r="J494" s="3"/>
      <c r="K494" s="3"/>
      <c r="L494" s="6"/>
      <c r="M494" s="4"/>
      <c r="N494" s="7" t="str">
        <f aca="true">IF(G494="","",TODAY()-G494)</f>
        <v/>
      </c>
      <c r="O494" s="7" t="str">
        <f aca="true">IF(OR(D494="",C494="Closed-won",C494="Closed-lost"),"",MAX(0,TODAY()-D494))</f>
        <v/>
      </c>
    </row>
    <row r="495" customFormat="false" ht="15" hidden="false" customHeight="false" outlineLevel="0" collapsed="false">
      <c r="A495" s="3"/>
      <c r="B495" s="3"/>
      <c r="C495" s="3"/>
      <c r="D495" s="4"/>
      <c r="E495" s="5" t="str">
        <f aca="true">IF(OR(D495="",C495="Closed-won",C495="Closed-lost"),"",IF(D495&lt;TODAY(),"OVERDUE",IF(D495=TODAY(),"TODAY","")))</f>
        <v/>
      </c>
      <c r="F495" s="3"/>
      <c r="G495" s="4"/>
      <c r="H495" s="6"/>
      <c r="I495" s="3"/>
      <c r="J495" s="3"/>
      <c r="K495" s="3"/>
      <c r="L495" s="6"/>
      <c r="M495" s="4"/>
      <c r="N495" s="7" t="str">
        <f aca="true">IF(G495="","",TODAY()-G495)</f>
        <v/>
      </c>
      <c r="O495" s="7" t="str">
        <f aca="true">IF(OR(D495="",C495="Closed-won",C495="Closed-lost"),"",MAX(0,TODAY()-D495))</f>
        <v/>
      </c>
    </row>
    <row r="496" customFormat="false" ht="15" hidden="false" customHeight="false" outlineLevel="0" collapsed="false">
      <c r="A496" s="3"/>
      <c r="B496" s="3"/>
      <c r="C496" s="3"/>
      <c r="D496" s="4"/>
      <c r="E496" s="5" t="str">
        <f aca="true">IF(OR(D496="",C496="Closed-won",C496="Closed-lost"),"",IF(D496&lt;TODAY(),"OVERDUE",IF(D496=TODAY(),"TODAY","")))</f>
        <v/>
      </c>
      <c r="F496" s="3"/>
      <c r="G496" s="4"/>
      <c r="H496" s="6"/>
      <c r="I496" s="3"/>
      <c r="J496" s="3"/>
      <c r="K496" s="3"/>
      <c r="L496" s="6"/>
      <c r="M496" s="4"/>
      <c r="N496" s="7" t="str">
        <f aca="true">IF(G496="","",TODAY()-G496)</f>
        <v/>
      </c>
      <c r="O496" s="7" t="str">
        <f aca="true">IF(OR(D496="",C496="Closed-won",C496="Closed-lost"),"",MAX(0,TODAY()-D496))</f>
        <v/>
      </c>
    </row>
    <row r="497" customFormat="false" ht="15" hidden="false" customHeight="false" outlineLevel="0" collapsed="false">
      <c r="A497" s="3"/>
      <c r="B497" s="3"/>
      <c r="C497" s="3"/>
      <c r="D497" s="4"/>
      <c r="E497" s="5" t="str">
        <f aca="true">IF(OR(D497="",C497="Closed-won",C497="Closed-lost"),"",IF(D497&lt;TODAY(),"OVERDUE",IF(D497=TODAY(),"TODAY","")))</f>
        <v/>
      </c>
      <c r="F497" s="3"/>
      <c r="G497" s="4"/>
      <c r="H497" s="6"/>
      <c r="I497" s="3"/>
      <c r="J497" s="3"/>
      <c r="K497" s="3"/>
      <c r="L497" s="6"/>
      <c r="M497" s="4"/>
      <c r="N497" s="7" t="str">
        <f aca="true">IF(G497="","",TODAY()-G497)</f>
        <v/>
      </c>
      <c r="O497" s="7" t="str">
        <f aca="true">IF(OR(D497="",C497="Closed-won",C497="Closed-lost"),"",MAX(0,TODAY()-D497))</f>
        <v/>
      </c>
    </row>
    <row r="498" customFormat="false" ht="15" hidden="false" customHeight="false" outlineLevel="0" collapsed="false">
      <c r="A498" s="3"/>
      <c r="B498" s="3"/>
      <c r="C498" s="3"/>
      <c r="D498" s="4"/>
      <c r="E498" s="5" t="str">
        <f aca="true">IF(OR(D498="",C498="Closed-won",C498="Closed-lost"),"",IF(D498&lt;TODAY(),"OVERDUE",IF(D498=TODAY(),"TODAY","")))</f>
        <v/>
      </c>
      <c r="F498" s="3"/>
      <c r="G498" s="4"/>
      <c r="H498" s="6"/>
      <c r="I498" s="3"/>
      <c r="J498" s="3"/>
      <c r="K498" s="3"/>
      <c r="L498" s="6"/>
      <c r="M498" s="4"/>
      <c r="N498" s="7" t="str">
        <f aca="true">IF(G498="","",TODAY()-G498)</f>
        <v/>
      </c>
      <c r="O498" s="7" t="str">
        <f aca="true">IF(OR(D498="",C498="Closed-won",C498="Closed-lost"),"",MAX(0,TODAY()-D498))</f>
        <v/>
      </c>
    </row>
    <row r="499" customFormat="false" ht="15" hidden="false" customHeight="false" outlineLevel="0" collapsed="false">
      <c r="A499" s="3"/>
      <c r="B499" s="3"/>
      <c r="C499" s="3"/>
      <c r="D499" s="4"/>
      <c r="E499" s="5" t="str">
        <f aca="true">IF(OR(D499="",C499="Closed-won",C499="Closed-lost"),"",IF(D499&lt;TODAY(),"OVERDUE",IF(D499=TODAY(),"TODAY","")))</f>
        <v/>
      </c>
      <c r="F499" s="3"/>
      <c r="G499" s="4"/>
      <c r="H499" s="6"/>
      <c r="I499" s="3"/>
      <c r="J499" s="3"/>
      <c r="K499" s="3"/>
      <c r="L499" s="6"/>
      <c r="M499" s="4"/>
      <c r="N499" s="7" t="str">
        <f aca="true">IF(G499="","",TODAY()-G499)</f>
        <v/>
      </c>
      <c r="O499" s="7" t="str">
        <f aca="true">IF(OR(D499="",C499="Closed-won",C499="Closed-lost"),"",MAX(0,TODAY()-D499))</f>
        <v/>
      </c>
    </row>
    <row r="500" customFormat="false" ht="15" hidden="false" customHeight="false" outlineLevel="0" collapsed="false">
      <c r="A500" s="3"/>
      <c r="B500" s="3"/>
      <c r="C500" s="3"/>
      <c r="D500" s="4"/>
      <c r="E500" s="5" t="str">
        <f aca="true">IF(OR(D500="",C500="Closed-won",C500="Closed-lost"),"",IF(D500&lt;TODAY(),"OVERDUE",IF(D500=TODAY(),"TODAY","")))</f>
        <v/>
      </c>
      <c r="F500" s="3"/>
      <c r="G500" s="4"/>
      <c r="H500" s="6"/>
      <c r="I500" s="3"/>
      <c r="J500" s="3"/>
      <c r="K500" s="3"/>
      <c r="L500" s="6"/>
      <c r="M500" s="4"/>
      <c r="N500" s="7" t="str">
        <f aca="true">IF(G500="","",TODAY()-G500)</f>
        <v/>
      </c>
      <c r="O500" s="7" t="str">
        <f aca="true">IF(OR(D500="",C500="Closed-won",C500="Closed-lost"),"",MAX(0,TODAY()-D500))</f>
        <v/>
      </c>
    </row>
    <row r="501" customFormat="false" ht="15" hidden="false" customHeight="false" outlineLevel="0" collapsed="false">
      <c r="A501" s="3"/>
      <c r="B501" s="3"/>
      <c r="C501" s="3"/>
      <c r="D501" s="4"/>
      <c r="E501" s="5" t="str">
        <f aca="true">IF(OR(D501="",C501="Closed-won",C501="Closed-lost"),"",IF(D501&lt;TODAY(),"OVERDUE",IF(D501=TODAY(),"TODAY","")))</f>
        <v/>
      </c>
      <c r="F501" s="3"/>
      <c r="G501" s="4"/>
      <c r="H501" s="6"/>
      <c r="I501" s="3"/>
      <c r="J501" s="3"/>
      <c r="K501" s="3"/>
      <c r="L501" s="6"/>
      <c r="M501" s="4"/>
      <c r="N501" s="7" t="str">
        <f aca="true">IF(G501="","",TODAY()-G501)</f>
        <v/>
      </c>
      <c r="O501" s="7" t="str">
        <f aca="true">IF(OR(D501="",C501="Closed-won",C501="Closed-lost"),"",MAX(0,TODAY()-D501))</f>
        <v/>
      </c>
    </row>
    <row r="502" customFormat="false" ht="15" hidden="false" customHeight="false" outlineLevel="0" collapsed="false">
      <c r="A502" s="3"/>
      <c r="B502" s="3"/>
      <c r="C502" s="3"/>
      <c r="D502" s="4"/>
      <c r="E502" s="5" t="str">
        <f aca="true">IF(OR(D502="",C502="Closed-won",C502="Closed-lost"),"",IF(D502&lt;TODAY(),"OVERDUE",IF(D502=TODAY(),"TODAY","")))</f>
        <v/>
      </c>
      <c r="F502" s="3"/>
      <c r="G502" s="4"/>
      <c r="H502" s="6"/>
      <c r="I502" s="3"/>
      <c r="J502" s="3"/>
      <c r="K502" s="3"/>
      <c r="L502" s="6"/>
      <c r="M502" s="4"/>
      <c r="N502" s="7" t="str">
        <f aca="true">IF(G502="","",TODAY()-G502)</f>
        <v/>
      </c>
      <c r="O502" s="7" t="str">
        <f aca="true">IF(OR(D502="",C502="Closed-won",C502="Closed-lost"),"",MAX(0,TODAY()-D502))</f>
        <v/>
      </c>
    </row>
    <row r="503" customFormat="false" ht="15" hidden="false" customHeight="false" outlineLevel="0" collapsed="false">
      <c r="A503" s="3"/>
      <c r="B503" s="3"/>
      <c r="C503" s="3"/>
      <c r="D503" s="4"/>
      <c r="E503" s="5" t="str">
        <f aca="true">IF(OR(D503="",C503="Closed-won",C503="Closed-lost"),"",IF(D503&lt;TODAY(),"OVERDUE",IF(D503=TODAY(),"TODAY","")))</f>
        <v/>
      </c>
      <c r="F503" s="3"/>
      <c r="G503" s="4"/>
      <c r="H503" s="6"/>
      <c r="I503" s="3"/>
      <c r="J503" s="3"/>
      <c r="K503" s="3"/>
      <c r="L503" s="6"/>
      <c r="M503" s="4"/>
      <c r="N503" s="7" t="str">
        <f aca="true">IF(G503="","",TODAY()-G503)</f>
        <v/>
      </c>
      <c r="O503" s="7" t="str">
        <f aca="true">IF(OR(D503="",C503="Closed-won",C503="Closed-lost"),"",MAX(0,TODAY()-D503))</f>
        <v/>
      </c>
    </row>
    <row r="504" customFormat="false" ht="15" hidden="false" customHeight="false" outlineLevel="0" collapsed="false">
      <c r="A504" s="3"/>
      <c r="B504" s="3"/>
      <c r="C504" s="3"/>
      <c r="D504" s="4"/>
      <c r="E504" s="5" t="str">
        <f aca="true">IF(OR(D504="",C504="Closed-won",C504="Closed-lost"),"",IF(D504&lt;TODAY(),"OVERDUE",IF(D504=TODAY(),"TODAY","")))</f>
        <v/>
      </c>
      <c r="F504" s="3"/>
      <c r="G504" s="4"/>
      <c r="H504" s="6"/>
      <c r="I504" s="3"/>
      <c r="J504" s="3"/>
      <c r="K504" s="3"/>
      <c r="L504" s="6"/>
      <c r="M504" s="4"/>
      <c r="N504" s="7" t="str">
        <f aca="true">IF(G504="","",TODAY()-G504)</f>
        <v/>
      </c>
      <c r="O504" s="7" t="str">
        <f aca="true">IF(OR(D504="",C504="Closed-won",C504="Closed-lost"),"",MAX(0,TODAY()-D504))</f>
        <v/>
      </c>
    </row>
    <row r="505" customFormat="false" ht="15" hidden="false" customHeight="false" outlineLevel="0" collapsed="false">
      <c r="A505" s="3"/>
      <c r="B505" s="3"/>
      <c r="C505" s="3"/>
      <c r="D505" s="4"/>
      <c r="E505" s="5" t="str">
        <f aca="true">IF(OR(D505="",C505="Closed-won",C505="Closed-lost"),"",IF(D505&lt;TODAY(),"OVERDUE",IF(D505=TODAY(),"TODAY","")))</f>
        <v/>
      </c>
      <c r="F505" s="3"/>
      <c r="G505" s="4"/>
      <c r="H505" s="6"/>
      <c r="I505" s="3"/>
      <c r="J505" s="3"/>
      <c r="K505" s="3"/>
      <c r="L505" s="6"/>
      <c r="M505" s="4"/>
      <c r="N505" s="7" t="str">
        <f aca="true">IF(G505="","",TODAY()-G505)</f>
        <v/>
      </c>
      <c r="O505" s="7" t="str">
        <f aca="true">IF(OR(D505="",C505="Closed-won",C505="Closed-lost"),"",MAX(0,TODAY()-D505))</f>
        <v/>
      </c>
    </row>
    <row r="506" customFormat="false" ht="15" hidden="false" customHeight="false" outlineLevel="0" collapsed="false">
      <c r="A506" s="3"/>
      <c r="B506" s="3"/>
      <c r="C506" s="3"/>
      <c r="D506" s="4"/>
      <c r="E506" s="5" t="str">
        <f aca="true">IF(OR(D506="",C506="Closed-won",C506="Closed-lost"),"",IF(D506&lt;TODAY(),"OVERDUE",IF(D506=TODAY(),"TODAY","")))</f>
        <v/>
      </c>
      <c r="F506" s="3"/>
      <c r="G506" s="4"/>
      <c r="H506" s="6"/>
      <c r="I506" s="3"/>
      <c r="J506" s="3"/>
      <c r="K506" s="3"/>
      <c r="L506" s="6"/>
      <c r="M506" s="4"/>
      <c r="N506" s="7" t="str">
        <f aca="true">IF(G506="","",TODAY()-G506)</f>
        <v/>
      </c>
      <c r="O506" s="7" t="str">
        <f aca="true">IF(OR(D506="",C506="Closed-won",C506="Closed-lost"),"",MAX(0,TODAY()-D506))</f>
        <v/>
      </c>
    </row>
    <row r="507" customFormat="false" ht="15" hidden="false" customHeight="false" outlineLevel="0" collapsed="false">
      <c r="A507" s="3"/>
      <c r="B507" s="3"/>
      <c r="C507" s="3"/>
      <c r="D507" s="4"/>
      <c r="E507" s="5" t="str">
        <f aca="true">IF(OR(D507="",C507="Closed-won",C507="Closed-lost"),"",IF(D507&lt;TODAY(),"OVERDUE",IF(D507=TODAY(),"TODAY","")))</f>
        <v/>
      </c>
      <c r="F507" s="3"/>
      <c r="G507" s="4"/>
      <c r="H507" s="6"/>
      <c r="I507" s="3"/>
      <c r="J507" s="3"/>
      <c r="K507" s="3"/>
      <c r="L507" s="6"/>
      <c r="M507" s="4"/>
      <c r="N507" s="7" t="str">
        <f aca="true">IF(G507="","",TODAY()-G507)</f>
        <v/>
      </c>
      <c r="O507" s="7" t="str">
        <f aca="true">IF(OR(D507="",C507="Closed-won",C507="Closed-lost"),"",MAX(0,TODAY()-D507))</f>
        <v/>
      </c>
    </row>
    <row r="508" customFormat="false" ht="15" hidden="false" customHeight="false" outlineLevel="0" collapsed="false">
      <c r="A508" s="3"/>
      <c r="B508" s="3"/>
      <c r="C508" s="3"/>
      <c r="D508" s="4"/>
      <c r="E508" s="5" t="str">
        <f aca="true">IF(OR(D508="",C508="Closed-won",C508="Closed-lost"),"",IF(D508&lt;TODAY(),"OVERDUE",IF(D508=TODAY(),"TODAY","")))</f>
        <v/>
      </c>
      <c r="F508" s="3"/>
      <c r="G508" s="4"/>
      <c r="H508" s="6"/>
      <c r="I508" s="3"/>
      <c r="J508" s="3"/>
      <c r="K508" s="3"/>
      <c r="L508" s="6"/>
      <c r="M508" s="4"/>
      <c r="N508" s="7" t="str">
        <f aca="true">IF(G508="","",TODAY()-G508)</f>
        <v/>
      </c>
      <c r="O508" s="7" t="str">
        <f aca="true">IF(OR(D508="",C508="Closed-won",C508="Closed-lost"),"",MAX(0,TODAY()-D508))</f>
        <v/>
      </c>
    </row>
    <row r="509" customFormat="false" ht="15" hidden="false" customHeight="false" outlineLevel="0" collapsed="false">
      <c r="A509" s="3"/>
      <c r="B509" s="3"/>
      <c r="C509" s="3"/>
      <c r="D509" s="4"/>
      <c r="E509" s="5" t="str">
        <f aca="true">IF(OR(D509="",C509="Closed-won",C509="Closed-lost"),"",IF(D509&lt;TODAY(),"OVERDUE",IF(D509=TODAY(),"TODAY","")))</f>
        <v/>
      </c>
      <c r="F509" s="3"/>
      <c r="G509" s="4"/>
      <c r="H509" s="6"/>
      <c r="I509" s="3"/>
      <c r="J509" s="3"/>
      <c r="K509" s="3"/>
      <c r="L509" s="6"/>
      <c r="M509" s="4"/>
      <c r="N509" s="7" t="str">
        <f aca="true">IF(G509="","",TODAY()-G509)</f>
        <v/>
      </c>
      <c r="O509" s="7" t="str">
        <f aca="true">IF(OR(D509="",C509="Closed-won",C509="Closed-lost"),"",MAX(0,TODAY()-D509))</f>
        <v/>
      </c>
    </row>
    <row r="510" customFormat="false" ht="15" hidden="false" customHeight="false" outlineLevel="0" collapsed="false">
      <c r="A510" s="3"/>
      <c r="B510" s="3"/>
      <c r="C510" s="3"/>
      <c r="D510" s="4"/>
      <c r="E510" s="5" t="str">
        <f aca="true">IF(OR(D510="",C510="Closed-won",C510="Closed-lost"),"",IF(D510&lt;TODAY(),"OVERDUE",IF(D510=TODAY(),"TODAY","")))</f>
        <v/>
      </c>
      <c r="F510" s="3"/>
      <c r="G510" s="4"/>
      <c r="H510" s="6"/>
      <c r="I510" s="3"/>
      <c r="J510" s="3"/>
      <c r="K510" s="3"/>
      <c r="L510" s="6"/>
      <c r="M510" s="4"/>
      <c r="N510" s="7" t="str">
        <f aca="true">IF(G510="","",TODAY()-G510)</f>
        <v/>
      </c>
      <c r="O510" s="7" t="str">
        <f aca="true">IF(OR(D510="",C510="Closed-won",C510="Closed-lost"),"",MAX(0,TODAY()-D510))</f>
        <v/>
      </c>
    </row>
    <row r="511" customFormat="false" ht="15" hidden="false" customHeight="false" outlineLevel="0" collapsed="false">
      <c r="A511" s="3"/>
      <c r="B511" s="3"/>
      <c r="C511" s="3"/>
      <c r="D511" s="4"/>
      <c r="E511" s="5" t="str">
        <f aca="true">IF(OR(D511="",C511="Closed-won",C511="Closed-lost"),"",IF(D511&lt;TODAY(),"OVERDUE",IF(D511=TODAY(),"TODAY","")))</f>
        <v/>
      </c>
      <c r="F511" s="3"/>
      <c r="G511" s="4"/>
      <c r="H511" s="6"/>
      <c r="I511" s="3"/>
      <c r="J511" s="3"/>
      <c r="K511" s="3"/>
      <c r="L511" s="6"/>
      <c r="M511" s="4"/>
      <c r="N511" s="7" t="str">
        <f aca="true">IF(G511="","",TODAY()-G511)</f>
        <v/>
      </c>
      <c r="O511" s="7" t="str">
        <f aca="true">IF(OR(D511="",C511="Closed-won",C511="Closed-lost"),"",MAX(0,TODAY()-D511))</f>
        <v/>
      </c>
    </row>
    <row r="512" customFormat="false" ht="15" hidden="false" customHeight="false" outlineLevel="0" collapsed="false">
      <c r="A512" s="3"/>
      <c r="B512" s="3"/>
      <c r="C512" s="3"/>
      <c r="D512" s="4"/>
      <c r="E512" s="5" t="str">
        <f aca="true">IF(OR(D512="",C512="Closed-won",C512="Closed-lost"),"",IF(D512&lt;TODAY(),"OVERDUE",IF(D512=TODAY(),"TODAY","")))</f>
        <v/>
      </c>
      <c r="F512" s="3"/>
      <c r="G512" s="4"/>
      <c r="H512" s="6"/>
      <c r="I512" s="3"/>
      <c r="J512" s="3"/>
      <c r="K512" s="3"/>
      <c r="L512" s="6"/>
      <c r="M512" s="4"/>
      <c r="N512" s="7" t="str">
        <f aca="true">IF(G512="","",TODAY()-G512)</f>
        <v/>
      </c>
      <c r="O512" s="7" t="str">
        <f aca="true">IF(OR(D512="",C512="Closed-won",C512="Closed-lost"),"",MAX(0,TODAY()-D512))</f>
        <v/>
      </c>
    </row>
    <row r="513" customFormat="false" ht="15" hidden="false" customHeight="false" outlineLevel="0" collapsed="false">
      <c r="A513" s="3"/>
      <c r="B513" s="3"/>
      <c r="C513" s="3"/>
      <c r="D513" s="4"/>
      <c r="E513" s="5" t="str">
        <f aca="true">IF(OR(D513="",C513="Closed-won",C513="Closed-lost"),"",IF(D513&lt;TODAY(),"OVERDUE",IF(D513=TODAY(),"TODAY","")))</f>
        <v/>
      </c>
      <c r="F513" s="3"/>
      <c r="G513" s="4"/>
      <c r="H513" s="6"/>
      <c r="I513" s="3"/>
      <c r="J513" s="3"/>
      <c r="K513" s="3"/>
      <c r="L513" s="6"/>
      <c r="M513" s="4"/>
      <c r="N513" s="7" t="str">
        <f aca="true">IF(G513="","",TODAY()-G513)</f>
        <v/>
      </c>
      <c r="O513" s="7" t="str">
        <f aca="true">IF(OR(D513="",C513="Closed-won",C513="Closed-lost"),"",MAX(0,TODAY()-D513))</f>
        <v/>
      </c>
    </row>
    <row r="514" customFormat="false" ht="15" hidden="false" customHeight="false" outlineLevel="0" collapsed="false">
      <c r="A514" s="3"/>
      <c r="B514" s="3"/>
      <c r="C514" s="3"/>
      <c r="D514" s="4"/>
      <c r="E514" s="5" t="str">
        <f aca="true">IF(OR(D514="",C514="Closed-won",C514="Closed-lost"),"",IF(D514&lt;TODAY(),"OVERDUE",IF(D514=TODAY(),"TODAY","")))</f>
        <v/>
      </c>
      <c r="F514" s="3"/>
      <c r="G514" s="4"/>
      <c r="H514" s="6"/>
      <c r="I514" s="3"/>
      <c r="J514" s="3"/>
      <c r="K514" s="3"/>
      <c r="L514" s="6"/>
      <c r="M514" s="4"/>
      <c r="N514" s="7" t="str">
        <f aca="true">IF(G514="","",TODAY()-G514)</f>
        <v/>
      </c>
      <c r="O514" s="7" t="str">
        <f aca="true">IF(OR(D514="",C514="Closed-won",C514="Closed-lost"),"",MAX(0,TODAY()-D514))</f>
        <v/>
      </c>
    </row>
    <row r="515" customFormat="false" ht="15" hidden="false" customHeight="false" outlineLevel="0" collapsed="false">
      <c r="A515" s="3"/>
      <c r="B515" s="3"/>
      <c r="C515" s="3"/>
      <c r="D515" s="4"/>
      <c r="E515" s="5" t="str">
        <f aca="true">IF(OR(D515="",C515="Closed-won",C515="Closed-lost"),"",IF(D515&lt;TODAY(),"OVERDUE",IF(D515=TODAY(),"TODAY","")))</f>
        <v/>
      </c>
      <c r="F515" s="3"/>
      <c r="G515" s="4"/>
      <c r="H515" s="6"/>
      <c r="I515" s="3"/>
      <c r="J515" s="3"/>
      <c r="K515" s="3"/>
      <c r="L515" s="6"/>
      <c r="M515" s="4"/>
      <c r="N515" s="7" t="str">
        <f aca="true">IF(G515="","",TODAY()-G515)</f>
        <v/>
      </c>
      <c r="O515" s="7" t="str">
        <f aca="true">IF(OR(D515="",C515="Closed-won",C515="Closed-lost"),"",MAX(0,TODAY()-D515))</f>
        <v/>
      </c>
    </row>
    <row r="516" customFormat="false" ht="15" hidden="false" customHeight="false" outlineLevel="0" collapsed="false">
      <c r="A516" s="3"/>
      <c r="B516" s="3"/>
      <c r="C516" s="3"/>
      <c r="D516" s="4"/>
      <c r="E516" s="5" t="str">
        <f aca="true">IF(OR(D516="",C516="Closed-won",C516="Closed-lost"),"",IF(D516&lt;TODAY(),"OVERDUE",IF(D516=TODAY(),"TODAY","")))</f>
        <v/>
      </c>
      <c r="F516" s="3"/>
      <c r="G516" s="4"/>
      <c r="H516" s="6"/>
      <c r="I516" s="3"/>
      <c r="J516" s="3"/>
      <c r="K516" s="3"/>
      <c r="L516" s="6"/>
      <c r="M516" s="4"/>
      <c r="N516" s="7" t="str">
        <f aca="true">IF(G516="","",TODAY()-G516)</f>
        <v/>
      </c>
      <c r="O516" s="7" t="str">
        <f aca="true">IF(OR(D516="",C516="Closed-won",C516="Closed-lost"),"",MAX(0,TODAY()-D516))</f>
        <v/>
      </c>
    </row>
    <row r="517" customFormat="false" ht="15" hidden="false" customHeight="false" outlineLevel="0" collapsed="false">
      <c r="A517" s="3"/>
      <c r="B517" s="3"/>
      <c r="C517" s="3"/>
      <c r="D517" s="4"/>
      <c r="E517" s="5" t="str">
        <f aca="true">IF(OR(D517="",C517="Closed-won",C517="Closed-lost"),"",IF(D517&lt;TODAY(),"OVERDUE",IF(D517=TODAY(),"TODAY","")))</f>
        <v/>
      </c>
      <c r="F517" s="3"/>
      <c r="G517" s="4"/>
      <c r="H517" s="6"/>
      <c r="I517" s="3"/>
      <c r="J517" s="3"/>
      <c r="K517" s="3"/>
      <c r="L517" s="6"/>
      <c r="M517" s="4"/>
      <c r="N517" s="7" t="str">
        <f aca="true">IF(G517="","",TODAY()-G517)</f>
        <v/>
      </c>
      <c r="O517" s="7" t="str">
        <f aca="true">IF(OR(D517="",C517="Closed-won",C517="Closed-lost"),"",MAX(0,TODAY()-D517))</f>
        <v/>
      </c>
    </row>
    <row r="518" customFormat="false" ht="15" hidden="false" customHeight="false" outlineLevel="0" collapsed="false">
      <c r="A518" s="3"/>
      <c r="B518" s="3"/>
      <c r="C518" s="3"/>
      <c r="D518" s="4"/>
      <c r="E518" s="5" t="str">
        <f aca="true">IF(OR(D518="",C518="Closed-won",C518="Closed-lost"),"",IF(D518&lt;TODAY(),"OVERDUE",IF(D518=TODAY(),"TODAY","")))</f>
        <v/>
      </c>
      <c r="F518" s="3"/>
      <c r="G518" s="4"/>
      <c r="H518" s="6"/>
      <c r="I518" s="3"/>
      <c r="J518" s="3"/>
      <c r="K518" s="3"/>
      <c r="L518" s="6"/>
      <c r="M518" s="4"/>
      <c r="N518" s="7" t="str">
        <f aca="true">IF(G518="","",TODAY()-G518)</f>
        <v/>
      </c>
      <c r="O518" s="7" t="str">
        <f aca="true">IF(OR(D518="",C518="Closed-won",C518="Closed-lost"),"",MAX(0,TODAY()-D518))</f>
        <v/>
      </c>
    </row>
    <row r="519" customFormat="false" ht="15" hidden="false" customHeight="false" outlineLevel="0" collapsed="false">
      <c r="A519" s="3"/>
      <c r="B519" s="3"/>
      <c r="C519" s="3"/>
      <c r="D519" s="4"/>
      <c r="E519" s="5" t="str">
        <f aca="true">IF(OR(D519="",C519="Closed-won",C519="Closed-lost"),"",IF(D519&lt;TODAY(),"OVERDUE",IF(D519=TODAY(),"TODAY","")))</f>
        <v/>
      </c>
      <c r="F519" s="3"/>
      <c r="G519" s="4"/>
      <c r="H519" s="6"/>
      <c r="I519" s="3"/>
      <c r="J519" s="3"/>
      <c r="K519" s="3"/>
      <c r="L519" s="6"/>
      <c r="M519" s="4"/>
      <c r="N519" s="7" t="str">
        <f aca="true">IF(G519="","",TODAY()-G519)</f>
        <v/>
      </c>
      <c r="O519" s="7" t="str">
        <f aca="true">IF(OR(D519="",C519="Closed-won",C519="Closed-lost"),"",MAX(0,TODAY()-D519))</f>
        <v/>
      </c>
    </row>
    <row r="520" customFormat="false" ht="15" hidden="false" customHeight="false" outlineLevel="0" collapsed="false">
      <c r="A520" s="3"/>
      <c r="B520" s="3"/>
      <c r="C520" s="3"/>
      <c r="D520" s="4"/>
      <c r="E520" s="5" t="str">
        <f aca="true">IF(OR(D520="",C520="Closed-won",C520="Closed-lost"),"",IF(D520&lt;TODAY(),"OVERDUE",IF(D520=TODAY(),"TODAY","")))</f>
        <v/>
      </c>
      <c r="F520" s="3"/>
      <c r="G520" s="4"/>
      <c r="H520" s="6"/>
      <c r="I520" s="3"/>
      <c r="J520" s="3"/>
      <c r="K520" s="3"/>
      <c r="L520" s="6"/>
      <c r="M520" s="4"/>
      <c r="N520" s="7" t="str">
        <f aca="true">IF(G520="","",TODAY()-G520)</f>
        <v/>
      </c>
      <c r="O520" s="7" t="str">
        <f aca="true">IF(OR(D520="",C520="Closed-won",C520="Closed-lost"),"",MAX(0,TODAY()-D520))</f>
        <v/>
      </c>
    </row>
    <row r="521" customFormat="false" ht="15" hidden="false" customHeight="false" outlineLevel="0" collapsed="false">
      <c r="A521" s="3"/>
      <c r="B521" s="3"/>
      <c r="C521" s="3"/>
      <c r="D521" s="4"/>
      <c r="E521" s="5" t="str">
        <f aca="true">IF(OR(D521="",C521="Closed-won",C521="Closed-lost"),"",IF(D521&lt;TODAY(),"OVERDUE",IF(D521=TODAY(),"TODAY","")))</f>
        <v/>
      </c>
      <c r="F521" s="3"/>
      <c r="G521" s="4"/>
      <c r="H521" s="6"/>
      <c r="I521" s="3"/>
      <c r="J521" s="3"/>
      <c r="K521" s="3"/>
      <c r="L521" s="6"/>
      <c r="M521" s="4"/>
      <c r="N521" s="7" t="str">
        <f aca="true">IF(G521="","",TODAY()-G521)</f>
        <v/>
      </c>
      <c r="O521" s="7" t="str">
        <f aca="true">IF(OR(D521="",C521="Closed-won",C521="Closed-lost"),"",MAX(0,TODAY()-D521))</f>
        <v/>
      </c>
    </row>
    <row r="522" customFormat="false" ht="15" hidden="false" customHeight="false" outlineLevel="0" collapsed="false">
      <c r="A522" s="3"/>
      <c r="B522" s="3"/>
      <c r="C522" s="3"/>
      <c r="D522" s="4"/>
      <c r="E522" s="5" t="str">
        <f aca="true">IF(OR(D522="",C522="Closed-won",C522="Closed-lost"),"",IF(D522&lt;TODAY(),"OVERDUE",IF(D522=TODAY(),"TODAY","")))</f>
        <v/>
      </c>
      <c r="F522" s="3"/>
      <c r="G522" s="4"/>
      <c r="H522" s="6"/>
      <c r="I522" s="3"/>
      <c r="J522" s="3"/>
      <c r="K522" s="3"/>
      <c r="L522" s="6"/>
      <c r="M522" s="4"/>
      <c r="N522" s="7" t="str">
        <f aca="true">IF(G522="","",TODAY()-G522)</f>
        <v/>
      </c>
      <c r="O522" s="7" t="str">
        <f aca="true">IF(OR(D522="",C522="Closed-won",C522="Closed-lost"),"",MAX(0,TODAY()-D522))</f>
        <v/>
      </c>
    </row>
    <row r="523" customFormat="false" ht="15" hidden="false" customHeight="false" outlineLevel="0" collapsed="false">
      <c r="A523" s="3"/>
      <c r="B523" s="3"/>
      <c r="C523" s="3"/>
      <c r="D523" s="4"/>
      <c r="E523" s="5" t="str">
        <f aca="true">IF(OR(D523="",C523="Closed-won",C523="Closed-lost"),"",IF(D523&lt;TODAY(),"OVERDUE",IF(D523=TODAY(),"TODAY","")))</f>
        <v/>
      </c>
      <c r="F523" s="3"/>
      <c r="G523" s="4"/>
      <c r="H523" s="6"/>
      <c r="I523" s="3"/>
      <c r="J523" s="3"/>
      <c r="K523" s="3"/>
      <c r="L523" s="6"/>
      <c r="M523" s="4"/>
      <c r="N523" s="7" t="str">
        <f aca="true">IF(G523="","",TODAY()-G523)</f>
        <v/>
      </c>
      <c r="O523" s="7" t="str">
        <f aca="true">IF(OR(D523="",C523="Closed-won",C523="Closed-lost"),"",MAX(0,TODAY()-D523))</f>
        <v/>
      </c>
    </row>
    <row r="524" customFormat="false" ht="15" hidden="false" customHeight="false" outlineLevel="0" collapsed="false">
      <c r="A524" s="3"/>
      <c r="B524" s="3"/>
      <c r="C524" s="3"/>
      <c r="D524" s="4"/>
      <c r="E524" s="5" t="str">
        <f aca="true">IF(OR(D524="",C524="Closed-won",C524="Closed-lost"),"",IF(D524&lt;TODAY(),"OVERDUE",IF(D524=TODAY(),"TODAY","")))</f>
        <v/>
      </c>
      <c r="F524" s="3"/>
      <c r="G524" s="4"/>
      <c r="H524" s="6"/>
      <c r="I524" s="3"/>
      <c r="J524" s="3"/>
      <c r="K524" s="3"/>
      <c r="L524" s="6"/>
      <c r="M524" s="4"/>
      <c r="N524" s="7" t="str">
        <f aca="true">IF(G524="","",TODAY()-G524)</f>
        <v/>
      </c>
      <c r="O524" s="7" t="str">
        <f aca="true">IF(OR(D524="",C524="Closed-won",C524="Closed-lost"),"",MAX(0,TODAY()-D524))</f>
        <v/>
      </c>
    </row>
    <row r="525" customFormat="false" ht="15" hidden="false" customHeight="false" outlineLevel="0" collapsed="false">
      <c r="A525" s="3"/>
      <c r="B525" s="3"/>
      <c r="C525" s="3"/>
      <c r="D525" s="4"/>
      <c r="E525" s="5" t="str">
        <f aca="true">IF(OR(D525="",C525="Closed-won",C525="Closed-lost"),"",IF(D525&lt;TODAY(),"OVERDUE",IF(D525=TODAY(),"TODAY","")))</f>
        <v/>
      </c>
      <c r="F525" s="3"/>
      <c r="G525" s="4"/>
      <c r="H525" s="6"/>
      <c r="I525" s="3"/>
      <c r="J525" s="3"/>
      <c r="K525" s="3"/>
      <c r="L525" s="6"/>
      <c r="M525" s="4"/>
      <c r="N525" s="7" t="str">
        <f aca="true">IF(G525="","",TODAY()-G525)</f>
        <v/>
      </c>
      <c r="O525" s="7" t="str">
        <f aca="true">IF(OR(D525="",C525="Closed-won",C525="Closed-lost"),"",MAX(0,TODAY()-D525))</f>
        <v/>
      </c>
    </row>
    <row r="526" customFormat="false" ht="15" hidden="false" customHeight="false" outlineLevel="0" collapsed="false">
      <c r="A526" s="3"/>
      <c r="B526" s="3"/>
      <c r="C526" s="3"/>
      <c r="D526" s="4"/>
      <c r="E526" s="5" t="str">
        <f aca="true">IF(OR(D526="",C526="Closed-won",C526="Closed-lost"),"",IF(D526&lt;TODAY(),"OVERDUE",IF(D526=TODAY(),"TODAY","")))</f>
        <v/>
      </c>
      <c r="F526" s="3"/>
      <c r="G526" s="4"/>
      <c r="H526" s="6"/>
      <c r="I526" s="3"/>
      <c r="J526" s="3"/>
      <c r="K526" s="3"/>
      <c r="L526" s="6"/>
      <c r="M526" s="4"/>
      <c r="N526" s="7" t="str">
        <f aca="true">IF(G526="","",TODAY()-G526)</f>
        <v/>
      </c>
      <c r="O526" s="7" t="str">
        <f aca="true">IF(OR(D526="",C526="Closed-won",C526="Closed-lost"),"",MAX(0,TODAY()-D526))</f>
        <v/>
      </c>
    </row>
    <row r="527" customFormat="false" ht="15" hidden="false" customHeight="false" outlineLevel="0" collapsed="false">
      <c r="A527" s="3"/>
      <c r="B527" s="3"/>
      <c r="C527" s="3"/>
      <c r="D527" s="4"/>
      <c r="E527" s="5" t="str">
        <f aca="true">IF(OR(D527="",C527="Closed-won",C527="Closed-lost"),"",IF(D527&lt;TODAY(),"OVERDUE",IF(D527=TODAY(),"TODAY","")))</f>
        <v/>
      </c>
      <c r="F527" s="3"/>
      <c r="G527" s="4"/>
      <c r="H527" s="6"/>
      <c r="I527" s="3"/>
      <c r="J527" s="3"/>
      <c r="K527" s="3"/>
      <c r="L527" s="6"/>
      <c r="M527" s="4"/>
      <c r="N527" s="7" t="str">
        <f aca="true">IF(G527="","",TODAY()-G527)</f>
        <v/>
      </c>
      <c r="O527" s="7" t="str">
        <f aca="true">IF(OR(D527="",C527="Closed-won",C527="Closed-lost"),"",MAX(0,TODAY()-D527))</f>
        <v/>
      </c>
    </row>
    <row r="528" customFormat="false" ht="15" hidden="false" customHeight="false" outlineLevel="0" collapsed="false">
      <c r="A528" s="3"/>
      <c r="B528" s="3"/>
      <c r="C528" s="3"/>
      <c r="D528" s="4"/>
      <c r="E528" s="5" t="str">
        <f aca="true">IF(OR(D528="",C528="Closed-won",C528="Closed-lost"),"",IF(D528&lt;TODAY(),"OVERDUE",IF(D528=TODAY(),"TODAY","")))</f>
        <v/>
      </c>
      <c r="F528" s="3"/>
      <c r="G528" s="4"/>
      <c r="H528" s="6"/>
      <c r="I528" s="3"/>
      <c r="J528" s="3"/>
      <c r="K528" s="3"/>
      <c r="L528" s="6"/>
      <c r="M528" s="4"/>
      <c r="N528" s="7" t="str">
        <f aca="true">IF(G528="","",TODAY()-G528)</f>
        <v/>
      </c>
      <c r="O528" s="7" t="str">
        <f aca="true">IF(OR(D528="",C528="Closed-won",C528="Closed-lost"),"",MAX(0,TODAY()-D528))</f>
        <v/>
      </c>
    </row>
    <row r="529" customFormat="false" ht="15" hidden="false" customHeight="false" outlineLevel="0" collapsed="false">
      <c r="A529" s="3"/>
      <c r="B529" s="3"/>
      <c r="C529" s="3"/>
      <c r="D529" s="4"/>
      <c r="E529" s="5" t="str">
        <f aca="true">IF(OR(D529="",C529="Closed-won",C529="Closed-lost"),"",IF(D529&lt;TODAY(),"OVERDUE",IF(D529=TODAY(),"TODAY","")))</f>
        <v/>
      </c>
      <c r="F529" s="3"/>
      <c r="G529" s="4"/>
      <c r="H529" s="6"/>
      <c r="I529" s="3"/>
      <c r="J529" s="3"/>
      <c r="K529" s="3"/>
      <c r="L529" s="6"/>
      <c r="M529" s="4"/>
      <c r="N529" s="7" t="str">
        <f aca="true">IF(G529="","",TODAY()-G529)</f>
        <v/>
      </c>
      <c r="O529" s="7" t="str">
        <f aca="true">IF(OR(D529="",C529="Closed-won",C529="Closed-lost"),"",MAX(0,TODAY()-D529))</f>
        <v/>
      </c>
    </row>
    <row r="530" customFormat="false" ht="15" hidden="false" customHeight="false" outlineLevel="0" collapsed="false">
      <c r="A530" s="3"/>
      <c r="B530" s="3"/>
      <c r="C530" s="3"/>
      <c r="D530" s="4"/>
      <c r="E530" s="5" t="str">
        <f aca="true">IF(OR(D530="",C530="Closed-won",C530="Closed-lost"),"",IF(D530&lt;TODAY(),"OVERDUE",IF(D530=TODAY(),"TODAY","")))</f>
        <v/>
      </c>
      <c r="F530" s="3"/>
      <c r="G530" s="4"/>
      <c r="H530" s="6"/>
      <c r="I530" s="3"/>
      <c r="J530" s="3"/>
      <c r="K530" s="3"/>
      <c r="L530" s="6"/>
      <c r="M530" s="4"/>
      <c r="N530" s="7" t="str">
        <f aca="true">IF(G530="","",TODAY()-G530)</f>
        <v/>
      </c>
      <c r="O530" s="7" t="str">
        <f aca="true">IF(OR(D530="",C530="Closed-won",C530="Closed-lost"),"",MAX(0,TODAY()-D530))</f>
        <v/>
      </c>
    </row>
    <row r="531" customFormat="false" ht="15" hidden="false" customHeight="false" outlineLevel="0" collapsed="false">
      <c r="A531" s="3"/>
      <c r="B531" s="3"/>
      <c r="C531" s="3"/>
      <c r="D531" s="4"/>
      <c r="E531" s="5" t="str">
        <f aca="true">IF(OR(D531="",C531="Closed-won",C531="Closed-lost"),"",IF(D531&lt;TODAY(),"OVERDUE",IF(D531=TODAY(),"TODAY","")))</f>
        <v/>
      </c>
      <c r="F531" s="3"/>
      <c r="G531" s="4"/>
      <c r="H531" s="6"/>
      <c r="I531" s="3"/>
      <c r="J531" s="3"/>
      <c r="K531" s="3"/>
      <c r="L531" s="6"/>
      <c r="M531" s="4"/>
      <c r="N531" s="7" t="str">
        <f aca="true">IF(G531="","",TODAY()-G531)</f>
        <v/>
      </c>
      <c r="O531" s="7" t="str">
        <f aca="true">IF(OR(D531="",C531="Closed-won",C531="Closed-lost"),"",MAX(0,TODAY()-D531))</f>
        <v/>
      </c>
    </row>
    <row r="532" customFormat="false" ht="15" hidden="false" customHeight="false" outlineLevel="0" collapsed="false">
      <c r="A532" s="3"/>
      <c r="B532" s="3"/>
      <c r="C532" s="3"/>
      <c r="D532" s="4"/>
      <c r="E532" s="5" t="str">
        <f aca="true">IF(OR(D532="",C532="Closed-won",C532="Closed-lost"),"",IF(D532&lt;TODAY(),"OVERDUE",IF(D532=TODAY(),"TODAY","")))</f>
        <v/>
      </c>
      <c r="F532" s="3"/>
      <c r="G532" s="4"/>
      <c r="H532" s="6"/>
      <c r="I532" s="3"/>
      <c r="J532" s="3"/>
      <c r="K532" s="3"/>
      <c r="L532" s="6"/>
      <c r="M532" s="4"/>
      <c r="N532" s="7" t="str">
        <f aca="true">IF(G532="","",TODAY()-G532)</f>
        <v/>
      </c>
      <c r="O532" s="7" t="str">
        <f aca="true">IF(OR(D532="",C532="Closed-won",C532="Closed-lost"),"",MAX(0,TODAY()-D532))</f>
        <v/>
      </c>
    </row>
    <row r="533" customFormat="false" ht="15" hidden="false" customHeight="false" outlineLevel="0" collapsed="false">
      <c r="A533" s="3"/>
      <c r="B533" s="3"/>
      <c r="C533" s="3"/>
      <c r="D533" s="4"/>
      <c r="E533" s="5" t="str">
        <f aca="true">IF(OR(D533="",C533="Closed-won",C533="Closed-lost"),"",IF(D533&lt;TODAY(),"OVERDUE",IF(D533=TODAY(),"TODAY","")))</f>
        <v/>
      </c>
      <c r="F533" s="3"/>
      <c r="G533" s="4"/>
      <c r="H533" s="6"/>
      <c r="I533" s="3"/>
      <c r="J533" s="3"/>
      <c r="K533" s="3"/>
      <c r="L533" s="6"/>
      <c r="M533" s="4"/>
      <c r="N533" s="7" t="str">
        <f aca="true">IF(G533="","",TODAY()-G533)</f>
        <v/>
      </c>
      <c r="O533" s="7" t="str">
        <f aca="true">IF(OR(D533="",C533="Closed-won",C533="Closed-lost"),"",MAX(0,TODAY()-D533))</f>
        <v/>
      </c>
    </row>
    <row r="534" customFormat="false" ht="15" hidden="false" customHeight="false" outlineLevel="0" collapsed="false">
      <c r="A534" s="3"/>
      <c r="B534" s="3"/>
      <c r="C534" s="3"/>
      <c r="D534" s="4"/>
      <c r="E534" s="5" t="str">
        <f aca="true">IF(OR(D534="",C534="Closed-won",C534="Closed-lost"),"",IF(D534&lt;TODAY(),"OVERDUE",IF(D534=TODAY(),"TODAY","")))</f>
        <v/>
      </c>
      <c r="F534" s="3"/>
      <c r="G534" s="4"/>
      <c r="H534" s="6"/>
      <c r="I534" s="3"/>
      <c r="J534" s="3"/>
      <c r="K534" s="3"/>
      <c r="L534" s="6"/>
      <c r="M534" s="4"/>
      <c r="N534" s="7" t="str">
        <f aca="true">IF(G534="","",TODAY()-G534)</f>
        <v/>
      </c>
      <c r="O534" s="7" t="str">
        <f aca="true">IF(OR(D534="",C534="Closed-won",C534="Closed-lost"),"",MAX(0,TODAY()-D534))</f>
        <v/>
      </c>
    </row>
    <row r="535" customFormat="false" ht="15" hidden="false" customHeight="false" outlineLevel="0" collapsed="false">
      <c r="A535" s="3"/>
      <c r="B535" s="3"/>
      <c r="C535" s="3"/>
      <c r="D535" s="4"/>
      <c r="E535" s="5" t="str">
        <f aca="true">IF(OR(D535="",C535="Closed-won",C535="Closed-lost"),"",IF(D535&lt;TODAY(),"OVERDUE",IF(D535=TODAY(),"TODAY","")))</f>
        <v/>
      </c>
      <c r="F535" s="3"/>
      <c r="G535" s="4"/>
      <c r="H535" s="6"/>
      <c r="I535" s="3"/>
      <c r="J535" s="3"/>
      <c r="K535" s="3"/>
      <c r="L535" s="6"/>
      <c r="M535" s="4"/>
      <c r="N535" s="7" t="str">
        <f aca="true">IF(G535="","",TODAY()-G535)</f>
        <v/>
      </c>
      <c r="O535" s="7" t="str">
        <f aca="true">IF(OR(D535="",C535="Closed-won",C535="Closed-lost"),"",MAX(0,TODAY()-D535))</f>
        <v/>
      </c>
    </row>
    <row r="536" customFormat="false" ht="15" hidden="false" customHeight="false" outlineLevel="0" collapsed="false">
      <c r="A536" s="3"/>
      <c r="B536" s="3"/>
      <c r="C536" s="3"/>
      <c r="D536" s="4"/>
      <c r="E536" s="5" t="str">
        <f aca="true">IF(OR(D536="",C536="Closed-won",C536="Closed-lost"),"",IF(D536&lt;TODAY(),"OVERDUE",IF(D536=TODAY(),"TODAY","")))</f>
        <v/>
      </c>
      <c r="F536" s="3"/>
      <c r="G536" s="4"/>
      <c r="H536" s="6"/>
      <c r="I536" s="3"/>
      <c r="J536" s="3"/>
      <c r="K536" s="3"/>
      <c r="L536" s="6"/>
      <c r="M536" s="4"/>
      <c r="N536" s="7" t="str">
        <f aca="true">IF(G536="","",TODAY()-G536)</f>
        <v/>
      </c>
      <c r="O536" s="7" t="str">
        <f aca="true">IF(OR(D536="",C536="Closed-won",C536="Closed-lost"),"",MAX(0,TODAY()-D536))</f>
        <v/>
      </c>
    </row>
    <row r="537" customFormat="false" ht="15" hidden="false" customHeight="false" outlineLevel="0" collapsed="false">
      <c r="A537" s="3"/>
      <c r="B537" s="3"/>
      <c r="C537" s="3"/>
      <c r="D537" s="4"/>
      <c r="E537" s="5" t="str">
        <f aca="true">IF(OR(D537="",C537="Closed-won",C537="Closed-lost"),"",IF(D537&lt;TODAY(),"OVERDUE",IF(D537=TODAY(),"TODAY","")))</f>
        <v/>
      </c>
      <c r="F537" s="3"/>
      <c r="G537" s="4"/>
      <c r="H537" s="6"/>
      <c r="I537" s="3"/>
      <c r="J537" s="3"/>
      <c r="K537" s="3"/>
      <c r="L537" s="6"/>
      <c r="M537" s="4"/>
      <c r="N537" s="7" t="str">
        <f aca="true">IF(G537="","",TODAY()-G537)</f>
        <v/>
      </c>
      <c r="O537" s="7" t="str">
        <f aca="true">IF(OR(D537="",C537="Closed-won",C537="Closed-lost"),"",MAX(0,TODAY()-D537))</f>
        <v/>
      </c>
    </row>
    <row r="538" customFormat="false" ht="15" hidden="false" customHeight="false" outlineLevel="0" collapsed="false">
      <c r="A538" s="3"/>
      <c r="B538" s="3"/>
      <c r="C538" s="3"/>
      <c r="D538" s="4"/>
      <c r="E538" s="5" t="str">
        <f aca="true">IF(OR(D538="",C538="Closed-won",C538="Closed-lost"),"",IF(D538&lt;TODAY(),"OVERDUE",IF(D538=TODAY(),"TODAY","")))</f>
        <v/>
      </c>
      <c r="F538" s="3"/>
      <c r="G538" s="4"/>
      <c r="H538" s="6"/>
      <c r="I538" s="3"/>
      <c r="J538" s="3"/>
      <c r="K538" s="3"/>
      <c r="L538" s="6"/>
      <c r="M538" s="4"/>
      <c r="N538" s="7" t="str">
        <f aca="true">IF(G538="","",TODAY()-G538)</f>
        <v/>
      </c>
      <c r="O538" s="7" t="str">
        <f aca="true">IF(OR(D538="",C538="Closed-won",C538="Closed-lost"),"",MAX(0,TODAY()-D538))</f>
        <v/>
      </c>
    </row>
    <row r="539" customFormat="false" ht="15" hidden="false" customHeight="false" outlineLevel="0" collapsed="false">
      <c r="A539" s="3"/>
      <c r="B539" s="3"/>
      <c r="C539" s="3"/>
      <c r="D539" s="4"/>
      <c r="E539" s="5" t="str">
        <f aca="true">IF(OR(D539="",C539="Closed-won",C539="Closed-lost"),"",IF(D539&lt;TODAY(),"OVERDUE",IF(D539=TODAY(),"TODAY","")))</f>
        <v/>
      </c>
      <c r="F539" s="3"/>
      <c r="G539" s="4"/>
      <c r="H539" s="6"/>
      <c r="I539" s="3"/>
      <c r="J539" s="3"/>
      <c r="K539" s="3"/>
      <c r="L539" s="6"/>
      <c r="M539" s="4"/>
      <c r="N539" s="7" t="str">
        <f aca="true">IF(G539="","",TODAY()-G539)</f>
        <v/>
      </c>
      <c r="O539" s="7" t="str">
        <f aca="true">IF(OR(D539="",C539="Closed-won",C539="Closed-lost"),"",MAX(0,TODAY()-D539))</f>
        <v/>
      </c>
    </row>
    <row r="540" customFormat="false" ht="15" hidden="false" customHeight="false" outlineLevel="0" collapsed="false">
      <c r="A540" s="3"/>
      <c r="B540" s="3"/>
      <c r="C540" s="3"/>
      <c r="D540" s="4"/>
      <c r="E540" s="5" t="str">
        <f aca="true">IF(OR(D540="",C540="Closed-won",C540="Closed-lost"),"",IF(D540&lt;TODAY(),"OVERDUE",IF(D540=TODAY(),"TODAY","")))</f>
        <v/>
      </c>
      <c r="F540" s="3"/>
      <c r="G540" s="4"/>
      <c r="H540" s="6"/>
      <c r="I540" s="3"/>
      <c r="J540" s="3"/>
      <c r="K540" s="3"/>
      <c r="L540" s="6"/>
      <c r="M540" s="4"/>
      <c r="N540" s="7" t="str">
        <f aca="true">IF(G540="","",TODAY()-G540)</f>
        <v/>
      </c>
      <c r="O540" s="7" t="str">
        <f aca="true">IF(OR(D540="",C540="Closed-won",C540="Closed-lost"),"",MAX(0,TODAY()-D540))</f>
        <v/>
      </c>
    </row>
    <row r="541" customFormat="false" ht="15" hidden="false" customHeight="false" outlineLevel="0" collapsed="false">
      <c r="A541" s="3"/>
      <c r="B541" s="3"/>
      <c r="C541" s="3"/>
      <c r="D541" s="4"/>
      <c r="E541" s="5" t="str">
        <f aca="true">IF(OR(D541="",C541="Closed-won",C541="Closed-lost"),"",IF(D541&lt;TODAY(),"OVERDUE",IF(D541=TODAY(),"TODAY","")))</f>
        <v/>
      </c>
      <c r="F541" s="3"/>
      <c r="G541" s="4"/>
      <c r="H541" s="6"/>
      <c r="I541" s="3"/>
      <c r="J541" s="3"/>
      <c r="K541" s="3"/>
      <c r="L541" s="6"/>
      <c r="M541" s="4"/>
      <c r="N541" s="7" t="str">
        <f aca="true">IF(G541="","",TODAY()-G541)</f>
        <v/>
      </c>
      <c r="O541" s="7" t="str">
        <f aca="true">IF(OR(D541="",C541="Closed-won",C541="Closed-lost"),"",MAX(0,TODAY()-D541))</f>
        <v/>
      </c>
    </row>
    <row r="542" customFormat="false" ht="15" hidden="false" customHeight="false" outlineLevel="0" collapsed="false">
      <c r="A542" s="3"/>
      <c r="B542" s="3"/>
      <c r="C542" s="3"/>
      <c r="D542" s="4"/>
      <c r="E542" s="5" t="str">
        <f aca="true">IF(OR(D542="",C542="Closed-won",C542="Closed-lost"),"",IF(D542&lt;TODAY(),"OVERDUE",IF(D542=TODAY(),"TODAY","")))</f>
        <v/>
      </c>
      <c r="F542" s="3"/>
      <c r="G542" s="4"/>
      <c r="H542" s="6"/>
      <c r="I542" s="3"/>
      <c r="J542" s="3"/>
      <c r="K542" s="3"/>
      <c r="L542" s="6"/>
      <c r="M542" s="4"/>
      <c r="N542" s="7" t="str">
        <f aca="true">IF(G542="","",TODAY()-G542)</f>
        <v/>
      </c>
      <c r="O542" s="7" t="str">
        <f aca="true">IF(OR(D542="",C542="Closed-won",C542="Closed-lost"),"",MAX(0,TODAY()-D542))</f>
        <v/>
      </c>
    </row>
    <row r="543" customFormat="false" ht="15" hidden="false" customHeight="false" outlineLevel="0" collapsed="false">
      <c r="A543" s="3"/>
      <c r="B543" s="3"/>
      <c r="C543" s="3"/>
      <c r="D543" s="4"/>
      <c r="E543" s="5" t="str">
        <f aca="true">IF(OR(D543="",C543="Closed-won",C543="Closed-lost"),"",IF(D543&lt;TODAY(),"OVERDUE",IF(D543=TODAY(),"TODAY","")))</f>
        <v/>
      </c>
      <c r="F543" s="3"/>
      <c r="G543" s="4"/>
      <c r="H543" s="6"/>
      <c r="I543" s="3"/>
      <c r="J543" s="3"/>
      <c r="K543" s="3"/>
      <c r="L543" s="6"/>
      <c r="M543" s="4"/>
      <c r="N543" s="7" t="str">
        <f aca="true">IF(G543="","",TODAY()-G543)</f>
        <v/>
      </c>
      <c r="O543" s="7" t="str">
        <f aca="true">IF(OR(D543="",C543="Closed-won",C543="Closed-lost"),"",MAX(0,TODAY()-D543))</f>
        <v/>
      </c>
    </row>
    <row r="544" customFormat="false" ht="15" hidden="false" customHeight="false" outlineLevel="0" collapsed="false">
      <c r="A544" s="3"/>
      <c r="B544" s="3"/>
      <c r="C544" s="3"/>
      <c r="D544" s="4"/>
      <c r="E544" s="5" t="str">
        <f aca="true">IF(OR(D544="",C544="Closed-won",C544="Closed-lost"),"",IF(D544&lt;TODAY(),"OVERDUE",IF(D544=TODAY(),"TODAY","")))</f>
        <v/>
      </c>
      <c r="F544" s="3"/>
      <c r="G544" s="4"/>
      <c r="H544" s="6"/>
      <c r="I544" s="3"/>
      <c r="J544" s="3"/>
      <c r="K544" s="3"/>
      <c r="L544" s="6"/>
      <c r="M544" s="4"/>
      <c r="N544" s="7" t="str">
        <f aca="true">IF(G544="","",TODAY()-G544)</f>
        <v/>
      </c>
      <c r="O544" s="7" t="str">
        <f aca="true">IF(OR(D544="",C544="Closed-won",C544="Closed-lost"),"",MAX(0,TODAY()-D544))</f>
        <v/>
      </c>
    </row>
    <row r="545" customFormat="false" ht="15" hidden="false" customHeight="false" outlineLevel="0" collapsed="false">
      <c r="A545" s="3"/>
      <c r="B545" s="3"/>
      <c r="C545" s="3"/>
      <c r="D545" s="4"/>
      <c r="E545" s="5" t="str">
        <f aca="true">IF(OR(D545="",C545="Closed-won",C545="Closed-lost"),"",IF(D545&lt;TODAY(),"OVERDUE",IF(D545=TODAY(),"TODAY","")))</f>
        <v/>
      </c>
      <c r="F545" s="3"/>
      <c r="G545" s="4"/>
      <c r="H545" s="6"/>
      <c r="I545" s="3"/>
      <c r="J545" s="3"/>
      <c r="K545" s="3"/>
      <c r="L545" s="6"/>
      <c r="M545" s="4"/>
      <c r="N545" s="7" t="str">
        <f aca="true">IF(G545="","",TODAY()-G545)</f>
        <v/>
      </c>
      <c r="O545" s="7" t="str">
        <f aca="true">IF(OR(D545="",C545="Closed-won",C545="Closed-lost"),"",MAX(0,TODAY()-D545))</f>
        <v/>
      </c>
    </row>
    <row r="546" customFormat="false" ht="15" hidden="false" customHeight="false" outlineLevel="0" collapsed="false">
      <c r="A546" s="3"/>
      <c r="B546" s="3"/>
      <c r="C546" s="3"/>
      <c r="D546" s="4"/>
      <c r="E546" s="5" t="str">
        <f aca="true">IF(OR(D546="",C546="Closed-won",C546="Closed-lost"),"",IF(D546&lt;TODAY(),"OVERDUE",IF(D546=TODAY(),"TODAY","")))</f>
        <v/>
      </c>
      <c r="F546" s="3"/>
      <c r="G546" s="4"/>
      <c r="H546" s="6"/>
      <c r="I546" s="3"/>
      <c r="J546" s="3"/>
      <c r="K546" s="3"/>
      <c r="L546" s="6"/>
      <c r="M546" s="4"/>
      <c r="N546" s="7" t="str">
        <f aca="true">IF(G546="","",TODAY()-G546)</f>
        <v/>
      </c>
      <c r="O546" s="7" t="str">
        <f aca="true">IF(OR(D546="",C546="Closed-won",C546="Closed-lost"),"",MAX(0,TODAY()-D546))</f>
        <v/>
      </c>
    </row>
    <row r="547" customFormat="false" ht="15" hidden="false" customHeight="false" outlineLevel="0" collapsed="false">
      <c r="A547" s="3"/>
      <c r="B547" s="3"/>
      <c r="C547" s="3"/>
      <c r="D547" s="4"/>
      <c r="E547" s="5" t="str">
        <f aca="true">IF(OR(D547="",C547="Closed-won",C547="Closed-lost"),"",IF(D547&lt;TODAY(),"OVERDUE",IF(D547=TODAY(),"TODAY","")))</f>
        <v/>
      </c>
      <c r="F547" s="3"/>
      <c r="G547" s="4"/>
      <c r="H547" s="6"/>
      <c r="I547" s="3"/>
      <c r="J547" s="3"/>
      <c r="K547" s="3"/>
      <c r="L547" s="6"/>
      <c r="M547" s="4"/>
      <c r="N547" s="7" t="str">
        <f aca="true">IF(G547="","",TODAY()-G547)</f>
        <v/>
      </c>
      <c r="O547" s="7" t="str">
        <f aca="true">IF(OR(D547="",C547="Closed-won",C547="Closed-lost"),"",MAX(0,TODAY()-D547))</f>
        <v/>
      </c>
    </row>
    <row r="548" customFormat="false" ht="15" hidden="false" customHeight="false" outlineLevel="0" collapsed="false">
      <c r="A548" s="3"/>
      <c r="B548" s="3"/>
      <c r="C548" s="3"/>
      <c r="D548" s="4"/>
      <c r="E548" s="5" t="str">
        <f aca="true">IF(OR(D548="",C548="Closed-won",C548="Closed-lost"),"",IF(D548&lt;TODAY(),"OVERDUE",IF(D548=TODAY(),"TODAY","")))</f>
        <v/>
      </c>
      <c r="F548" s="3"/>
      <c r="G548" s="4"/>
      <c r="H548" s="6"/>
      <c r="I548" s="3"/>
      <c r="J548" s="3"/>
      <c r="K548" s="3"/>
      <c r="L548" s="6"/>
      <c r="M548" s="4"/>
      <c r="N548" s="7" t="str">
        <f aca="true">IF(G548="","",TODAY()-G548)</f>
        <v/>
      </c>
      <c r="O548" s="7" t="str">
        <f aca="true">IF(OR(D548="",C548="Closed-won",C548="Closed-lost"),"",MAX(0,TODAY()-D548))</f>
        <v/>
      </c>
    </row>
    <row r="549" customFormat="false" ht="15" hidden="false" customHeight="false" outlineLevel="0" collapsed="false">
      <c r="A549" s="3"/>
      <c r="B549" s="3"/>
      <c r="C549" s="3"/>
      <c r="D549" s="4"/>
      <c r="E549" s="5" t="str">
        <f aca="true">IF(OR(D549="",C549="Closed-won",C549="Closed-lost"),"",IF(D549&lt;TODAY(),"OVERDUE",IF(D549=TODAY(),"TODAY","")))</f>
        <v/>
      </c>
      <c r="F549" s="3"/>
      <c r="G549" s="4"/>
      <c r="H549" s="6"/>
      <c r="I549" s="3"/>
      <c r="J549" s="3"/>
      <c r="K549" s="3"/>
      <c r="L549" s="6"/>
      <c r="M549" s="4"/>
      <c r="N549" s="7" t="str">
        <f aca="true">IF(G549="","",TODAY()-G549)</f>
        <v/>
      </c>
      <c r="O549" s="7" t="str">
        <f aca="true">IF(OR(D549="",C549="Closed-won",C549="Closed-lost"),"",MAX(0,TODAY()-D549))</f>
        <v/>
      </c>
    </row>
    <row r="550" customFormat="false" ht="15" hidden="false" customHeight="false" outlineLevel="0" collapsed="false">
      <c r="A550" s="3"/>
      <c r="B550" s="3"/>
      <c r="C550" s="3"/>
      <c r="D550" s="4"/>
      <c r="E550" s="5" t="str">
        <f aca="true">IF(OR(D550="",C550="Closed-won",C550="Closed-lost"),"",IF(D550&lt;TODAY(),"OVERDUE",IF(D550=TODAY(),"TODAY","")))</f>
        <v/>
      </c>
      <c r="F550" s="3"/>
      <c r="G550" s="4"/>
      <c r="H550" s="6"/>
      <c r="I550" s="3"/>
      <c r="J550" s="3"/>
      <c r="K550" s="3"/>
      <c r="L550" s="6"/>
      <c r="M550" s="4"/>
      <c r="N550" s="7" t="str">
        <f aca="true">IF(G550="","",TODAY()-G550)</f>
        <v/>
      </c>
      <c r="O550" s="7" t="str">
        <f aca="true">IF(OR(D550="",C550="Closed-won",C550="Closed-lost"),"",MAX(0,TODAY()-D550))</f>
        <v/>
      </c>
    </row>
    <row r="551" customFormat="false" ht="15" hidden="false" customHeight="false" outlineLevel="0" collapsed="false">
      <c r="A551" s="3"/>
      <c r="B551" s="3"/>
      <c r="C551" s="3"/>
      <c r="D551" s="4"/>
      <c r="E551" s="5" t="str">
        <f aca="true">IF(OR(D551="",C551="Closed-won",C551="Closed-lost"),"",IF(D551&lt;TODAY(),"OVERDUE",IF(D551=TODAY(),"TODAY","")))</f>
        <v/>
      </c>
      <c r="F551" s="3"/>
      <c r="G551" s="4"/>
      <c r="H551" s="6"/>
      <c r="I551" s="3"/>
      <c r="J551" s="3"/>
      <c r="K551" s="3"/>
      <c r="L551" s="6"/>
      <c r="M551" s="4"/>
      <c r="N551" s="7" t="str">
        <f aca="true">IF(G551="","",TODAY()-G551)</f>
        <v/>
      </c>
      <c r="O551" s="7" t="str">
        <f aca="true">IF(OR(D551="",C551="Closed-won",C551="Closed-lost"),"",MAX(0,TODAY()-D551))</f>
        <v/>
      </c>
    </row>
    <row r="552" customFormat="false" ht="15" hidden="false" customHeight="false" outlineLevel="0" collapsed="false">
      <c r="A552" s="3"/>
      <c r="B552" s="3"/>
      <c r="C552" s="3"/>
      <c r="D552" s="4"/>
      <c r="E552" s="5" t="str">
        <f aca="true">IF(OR(D552="",C552="Closed-won",C552="Closed-lost"),"",IF(D552&lt;TODAY(),"OVERDUE",IF(D552=TODAY(),"TODAY","")))</f>
        <v/>
      </c>
      <c r="F552" s="3"/>
      <c r="G552" s="4"/>
      <c r="H552" s="6"/>
      <c r="I552" s="3"/>
      <c r="J552" s="3"/>
      <c r="K552" s="3"/>
      <c r="L552" s="6"/>
      <c r="M552" s="4"/>
      <c r="N552" s="7" t="str">
        <f aca="true">IF(G552="","",TODAY()-G552)</f>
        <v/>
      </c>
      <c r="O552" s="7" t="str">
        <f aca="true">IF(OR(D552="",C552="Closed-won",C552="Closed-lost"),"",MAX(0,TODAY()-D552))</f>
        <v/>
      </c>
    </row>
    <row r="553" customFormat="false" ht="15" hidden="false" customHeight="false" outlineLevel="0" collapsed="false">
      <c r="A553" s="3"/>
      <c r="B553" s="3"/>
      <c r="C553" s="3"/>
      <c r="D553" s="4"/>
      <c r="E553" s="5" t="str">
        <f aca="true">IF(OR(D553="",C553="Closed-won",C553="Closed-lost"),"",IF(D553&lt;TODAY(),"OVERDUE",IF(D553=TODAY(),"TODAY","")))</f>
        <v/>
      </c>
      <c r="F553" s="3"/>
      <c r="G553" s="4"/>
      <c r="H553" s="6"/>
      <c r="I553" s="3"/>
      <c r="J553" s="3"/>
      <c r="K553" s="3"/>
      <c r="L553" s="6"/>
      <c r="M553" s="4"/>
      <c r="N553" s="7" t="str">
        <f aca="true">IF(G553="","",TODAY()-G553)</f>
        <v/>
      </c>
      <c r="O553" s="7" t="str">
        <f aca="true">IF(OR(D553="",C553="Closed-won",C553="Closed-lost"),"",MAX(0,TODAY()-D553))</f>
        <v/>
      </c>
    </row>
    <row r="554" customFormat="false" ht="15" hidden="false" customHeight="false" outlineLevel="0" collapsed="false">
      <c r="A554" s="3"/>
      <c r="B554" s="3"/>
      <c r="C554" s="3"/>
      <c r="D554" s="4"/>
      <c r="E554" s="5" t="str">
        <f aca="true">IF(OR(D554="",C554="Closed-won",C554="Closed-lost"),"",IF(D554&lt;TODAY(),"OVERDUE",IF(D554=TODAY(),"TODAY","")))</f>
        <v/>
      </c>
      <c r="F554" s="3"/>
      <c r="G554" s="4"/>
      <c r="H554" s="6"/>
      <c r="I554" s="3"/>
      <c r="J554" s="3"/>
      <c r="K554" s="3"/>
      <c r="L554" s="6"/>
      <c r="M554" s="4"/>
      <c r="N554" s="7" t="str">
        <f aca="true">IF(G554="","",TODAY()-G554)</f>
        <v/>
      </c>
      <c r="O554" s="7" t="str">
        <f aca="true">IF(OR(D554="",C554="Closed-won",C554="Closed-lost"),"",MAX(0,TODAY()-D554))</f>
        <v/>
      </c>
    </row>
    <row r="555" customFormat="false" ht="15" hidden="false" customHeight="false" outlineLevel="0" collapsed="false">
      <c r="A555" s="3"/>
      <c r="B555" s="3"/>
      <c r="C555" s="3"/>
      <c r="D555" s="4"/>
      <c r="E555" s="5" t="str">
        <f aca="true">IF(OR(D555="",C555="Closed-won",C555="Closed-lost"),"",IF(D555&lt;TODAY(),"OVERDUE",IF(D555=TODAY(),"TODAY","")))</f>
        <v/>
      </c>
      <c r="F555" s="3"/>
      <c r="G555" s="4"/>
      <c r="H555" s="6"/>
      <c r="I555" s="3"/>
      <c r="J555" s="3"/>
      <c r="K555" s="3"/>
      <c r="L555" s="6"/>
      <c r="M555" s="4"/>
      <c r="N555" s="7" t="str">
        <f aca="true">IF(G555="","",TODAY()-G555)</f>
        <v/>
      </c>
      <c r="O555" s="7" t="str">
        <f aca="true">IF(OR(D555="",C555="Closed-won",C555="Closed-lost"),"",MAX(0,TODAY()-D555))</f>
        <v/>
      </c>
    </row>
    <row r="556" customFormat="false" ht="15" hidden="false" customHeight="false" outlineLevel="0" collapsed="false">
      <c r="A556" s="3"/>
      <c r="B556" s="3"/>
      <c r="C556" s="3"/>
      <c r="D556" s="4"/>
      <c r="E556" s="5" t="str">
        <f aca="true">IF(OR(D556="",C556="Closed-won",C556="Closed-lost"),"",IF(D556&lt;TODAY(),"OVERDUE",IF(D556=TODAY(),"TODAY","")))</f>
        <v/>
      </c>
      <c r="F556" s="3"/>
      <c r="G556" s="4"/>
      <c r="H556" s="6"/>
      <c r="I556" s="3"/>
      <c r="J556" s="3"/>
      <c r="K556" s="3"/>
      <c r="L556" s="6"/>
      <c r="M556" s="4"/>
      <c r="N556" s="7" t="str">
        <f aca="true">IF(G556="","",TODAY()-G556)</f>
        <v/>
      </c>
      <c r="O556" s="7" t="str">
        <f aca="true">IF(OR(D556="",C556="Closed-won",C556="Closed-lost"),"",MAX(0,TODAY()-D556))</f>
        <v/>
      </c>
    </row>
    <row r="557" customFormat="false" ht="15" hidden="false" customHeight="false" outlineLevel="0" collapsed="false">
      <c r="A557" s="3"/>
      <c r="B557" s="3"/>
      <c r="C557" s="3"/>
      <c r="D557" s="4"/>
      <c r="E557" s="5" t="str">
        <f aca="true">IF(OR(D557="",C557="Closed-won",C557="Closed-lost"),"",IF(D557&lt;TODAY(),"OVERDUE",IF(D557=TODAY(),"TODAY","")))</f>
        <v/>
      </c>
      <c r="F557" s="3"/>
      <c r="G557" s="4"/>
      <c r="H557" s="6"/>
      <c r="I557" s="3"/>
      <c r="J557" s="3"/>
      <c r="K557" s="3"/>
      <c r="L557" s="6"/>
      <c r="M557" s="4"/>
      <c r="N557" s="7" t="str">
        <f aca="true">IF(G557="","",TODAY()-G557)</f>
        <v/>
      </c>
      <c r="O557" s="7" t="str">
        <f aca="true">IF(OR(D557="",C557="Closed-won",C557="Closed-lost"),"",MAX(0,TODAY()-D557))</f>
        <v/>
      </c>
    </row>
    <row r="558" customFormat="false" ht="15" hidden="false" customHeight="false" outlineLevel="0" collapsed="false">
      <c r="A558" s="3"/>
      <c r="B558" s="3"/>
      <c r="C558" s="3"/>
      <c r="D558" s="4"/>
      <c r="E558" s="5" t="str">
        <f aca="true">IF(OR(D558="",C558="Closed-won",C558="Closed-lost"),"",IF(D558&lt;TODAY(),"OVERDUE",IF(D558=TODAY(),"TODAY","")))</f>
        <v/>
      </c>
      <c r="F558" s="3"/>
      <c r="G558" s="4"/>
      <c r="H558" s="6"/>
      <c r="I558" s="3"/>
      <c r="J558" s="3"/>
      <c r="K558" s="3"/>
      <c r="L558" s="6"/>
      <c r="M558" s="4"/>
      <c r="N558" s="7" t="str">
        <f aca="true">IF(G558="","",TODAY()-G558)</f>
        <v/>
      </c>
      <c r="O558" s="7" t="str">
        <f aca="true">IF(OR(D558="",C558="Closed-won",C558="Closed-lost"),"",MAX(0,TODAY()-D558))</f>
        <v/>
      </c>
    </row>
    <row r="559" customFormat="false" ht="15" hidden="false" customHeight="false" outlineLevel="0" collapsed="false">
      <c r="A559" s="3"/>
      <c r="B559" s="3"/>
      <c r="C559" s="3"/>
      <c r="D559" s="4"/>
      <c r="E559" s="5" t="str">
        <f aca="true">IF(OR(D559="",C559="Closed-won",C559="Closed-lost"),"",IF(D559&lt;TODAY(),"OVERDUE",IF(D559=TODAY(),"TODAY","")))</f>
        <v/>
      </c>
      <c r="F559" s="3"/>
      <c r="G559" s="4"/>
      <c r="H559" s="6"/>
      <c r="I559" s="3"/>
      <c r="J559" s="3"/>
      <c r="K559" s="3"/>
      <c r="L559" s="6"/>
      <c r="M559" s="4"/>
      <c r="N559" s="7" t="str">
        <f aca="true">IF(G559="","",TODAY()-G559)</f>
        <v/>
      </c>
      <c r="O559" s="7" t="str">
        <f aca="true">IF(OR(D559="",C559="Closed-won",C559="Closed-lost"),"",MAX(0,TODAY()-D559))</f>
        <v/>
      </c>
    </row>
    <row r="560" customFormat="false" ht="15" hidden="false" customHeight="false" outlineLevel="0" collapsed="false">
      <c r="A560" s="3"/>
      <c r="B560" s="3"/>
      <c r="C560" s="3"/>
      <c r="D560" s="4"/>
      <c r="E560" s="5" t="str">
        <f aca="true">IF(OR(D560="",C560="Closed-won",C560="Closed-lost"),"",IF(D560&lt;TODAY(),"OVERDUE",IF(D560=TODAY(),"TODAY","")))</f>
        <v/>
      </c>
      <c r="F560" s="3"/>
      <c r="G560" s="4"/>
      <c r="H560" s="6"/>
      <c r="I560" s="3"/>
      <c r="J560" s="3"/>
      <c r="K560" s="3"/>
      <c r="L560" s="6"/>
      <c r="M560" s="4"/>
      <c r="N560" s="7" t="str">
        <f aca="true">IF(G560="","",TODAY()-G560)</f>
        <v/>
      </c>
      <c r="O560" s="7" t="str">
        <f aca="true">IF(OR(D560="",C560="Closed-won",C560="Closed-lost"),"",MAX(0,TODAY()-D560))</f>
        <v/>
      </c>
    </row>
    <row r="561" customFormat="false" ht="15" hidden="false" customHeight="false" outlineLevel="0" collapsed="false">
      <c r="A561" s="3"/>
      <c r="B561" s="3"/>
      <c r="C561" s="3"/>
      <c r="D561" s="4"/>
      <c r="E561" s="5" t="str">
        <f aca="true">IF(OR(D561="",C561="Closed-won",C561="Closed-lost"),"",IF(D561&lt;TODAY(),"OVERDUE",IF(D561=TODAY(),"TODAY","")))</f>
        <v/>
      </c>
      <c r="F561" s="3"/>
      <c r="G561" s="4"/>
      <c r="H561" s="6"/>
      <c r="I561" s="3"/>
      <c r="J561" s="3"/>
      <c r="K561" s="3"/>
      <c r="L561" s="6"/>
      <c r="M561" s="4"/>
      <c r="N561" s="7" t="str">
        <f aca="true">IF(G561="","",TODAY()-G561)</f>
        <v/>
      </c>
      <c r="O561" s="7" t="str">
        <f aca="true">IF(OR(D561="",C561="Closed-won",C561="Closed-lost"),"",MAX(0,TODAY()-D561))</f>
        <v/>
      </c>
    </row>
    <row r="562" customFormat="false" ht="15" hidden="false" customHeight="false" outlineLevel="0" collapsed="false">
      <c r="A562" s="3"/>
      <c r="B562" s="3"/>
      <c r="C562" s="3"/>
      <c r="D562" s="4"/>
      <c r="E562" s="5" t="str">
        <f aca="true">IF(OR(D562="",C562="Closed-won",C562="Closed-lost"),"",IF(D562&lt;TODAY(),"OVERDUE",IF(D562=TODAY(),"TODAY","")))</f>
        <v/>
      </c>
      <c r="F562" s="3"/>
      <c r="G562" s="4"/>
      <c r="H562" s="6"/>
      <c r="I562" s="3"/>
      <c r="J562" s="3"/>
      <c r="K562" s="3"/>
      <c r="L562" s="6"/>
      <c r="M562" s="4"/>
      <c r="N562" s="7" t="str">
        <f aca="true">IF(G562="","",TODAY()-G562)</f>
        <v/>
      </c>
      <c r="O562" s="7" t="str">
        <f aca="true">IF(OR(D562="",C562="Closed-won",C562="Closed-lost"),"",MAX(0,TODAY()-D562))</f>
        <v/>
      </c>
    </row>
    <row r="563" customFormat="false" ht="15" hidden="false" customHeight="false" outlineLevel="0" collapsed="false">
      <c r="A563" s="3"/>
      <c r="B563" s="3"/>
      <c r="C563" s="3"/>
      <c r="D563" s="4"/>
      <c r="E563" s="5" t="str">
        <f aca="true">IF(OR(D563="",C563="Closed-won",C563="Closed-lost"),"",IF(D563&lt;TODAY(),"OVERDUE",IF(D563=TODAY(),"TODAY","")))</f>
        <v/>
      </c>
      <c r="F563" s="3"/>
      <c r="G563" s="4"/>
      <c r="H563" s="6"/>
      <c r="I563" s="3"/>
      <c r="J563" s="3"/>
      <c r="K563" s="3"/>
      <c r="L563" s="6"/>
      <c r="M563" s="4"/>
      <c r="N563" s="7" t="str">
        <f aca="true">IF(G563="","",TODAY()-G563)</f>
        <v/>
      </c>
      <c r="O563" s="7" t="str">
        <f aca="true">IF(OR(D563="",C563="Closed-won",C563="Closed-lost"),"",MAX(0,TODAY()-D563))</f>
        <v/>
      </c>
    </row>
    <row r="564" customFormat="false" ht="15" hidden="false" customHeight="false" outlineLevel="0" collapsed="false">
      <c r="A564" s="3"/>
      <c r="B564" s="3"/>
      <c r="C564" s="3"/>
      <c r="D564" s="4"/>
      <c r="E564" s="5" t="str">
        <f aca="true">IF(OR(D564="",C564="Closed-won",C564="Closed-lost"),"",IF(D564&lt;TODAY(),"OVERDUE",IF(D564=TODAY(),"TODAY","")))</f>
        <v/>
      </c>
      <c r="F564" s="3"/>
      <c r="G564" s="4"/>
      <c r="H564" s="6"/>
      <c r="I564" s="3"/>
      <c r="J564" s="3"/>
      <c r="K564" s="3"/>
      <c r="L564" s="6"/>
      <c r="M564" s="4"/>
      <c r="N564" s="7" t="str">
        <f aca="true">IF(G564="","",TODAY()-G564)</f>
        <v/>
      </c>
      <c r="O564" s="7" t="str">
        <f aca="true">IF(OR(D564="",C564="Closed-won",C564="Closed-lost"),"",MAX(0,TODAY()-D564))</f>
        <v/>
      </c>
    </row>
    <row r="565" customFormat="false" ht="15" hidden="false" customHeight="false" outlineLevel="0" collapsed="false">
      <c r="A565" s="3"/>
      <c r="B565" s="3"/>
      <c r="C565" s="3"/>
      <c r="D565" s="4"/>
      <c r="E565" s="5" t="str">
        <f aca="true">IF(OR(D565="",C565="Closed-won",C565="Closed-lost"),"",IF(D565&lt;TODAY(),"OVERDUE",IF(D565=TODAY(),"TODAY","")))</f>
        <v/>
      </c>
      <c r="F565" s="3"/>
      <c r="G565" s="4"/>
      <c r="H565" s="6"/>
      <c r="I565" s="3"/>
      <c r="J565" s="3"/>
      <c r="K565" s="3"/>
      <c r="L565" s="6"/>
      <c r="M565" s="4"/>
      <c r="N565" s="7" t="str">
        <f aca="true">IF(G565="","",TODAY()-G565)</f>
        <v/>
      </c>
      <c r="O565" s="7" t="str">
        <f aca="true">IF(OR(D565="",C565="Closed-won",C565="Closed-lost"),"",MAX(0,TODAY()-D565))</f>
        <v/>
      </c>
    </row>
    <row r="566" customFormat="false" ht="15" hidden="false" customHeight="false" outlineLevel="0" collapsed="false">
      <c r="A566" s="3"/>
      <c r="B566" s="3"/>
      <c r="C566" s="3"/>
      <c r="D566" s="4"/>
      <c r="E566" s="5" t="str">
        <f aca="true">IF(OR(D566="",C566="Closed-won",C566="Closed-lost"),"",IF(D566&lt;TODAY(),"OVERDUE",IF(D566=TODAY(),"TODAY","")))</f>
        <v/>
      </c>
      <c r="F566" s="3"/>
      <c r="G566" s="4"/>
      <c r="H566" s="6"/>
      <c r="I566" s="3"/>
      <c r="J566" s="3"/>
      <c r="K566" s="3"/>
      <c r="L566" s="6"/>
      <c r="M566" s="4"/>
      <c r="N566" s="7" t="str">
        <f aca="true">IF(G566="","",TODAY()-G566)</f>
        <v/>
      </c>
      <c r="O566" s="7" t="str">
        <f aca="true">IF(OR(D566="",C566="Closed-won",C566="Closed-lost"),"",MAX(0,TODAY()-D566))</f>
        <v/>
      </c>
    </row>
    <row r="567" customFormat="false" ht="15" hidden="false" customHeight="false" outlineLevel="0" collapsed="false">
      <c r="A567" s="3"/>
      <c r="B567" s="3"/>
      <c r="C567" s="3"/>
      <c r="D567" s="4"/>
      <c r="E567" s="5" t="str">
        <f aca="true">IF(OR(D567="",C567="Closed-won",C567="Closed-lost"),"",IF(D567&lt;TODAY(),"OVERDUE",IF(D567=TODAY(),"TODAY","")))</f>
        <v/>
      </c>
      <c r="F567" s="3"/>
      <c r="G567" s="4"/>
      <c r="H567" s="6"/>
      <c r="I567" s="3"/>
      <c r="J567" s="3"/>
      <c r="K567" s="3"/>
      <c r="L567" s="6"/>
      <c r="M567" s="4"/>
      <c r="N567" s="7" t="str">
        <f aca="true">IF(G567="","",TODAY()-G567)</f>
        <v/>
      </c>
      <c r="O567" s="7" t="str">
        <f aca="true">IF(OR(D567="",C567="Closed-won",C567="Closed-lost"),"",MAX(0,TODAY()-D567))</f>
        <v/>
      </c>
    </row>
    <row r="568" customFormat="false" ht="15" hidden="false" customHeight="false" outlineLevel="0" collapsed="false">
      <c r="A568" s="3"/>
      <c r="B568" s="3"/>
      <c r="C568" s="3"/>
      <c r="D568" s="4"/>
      <c r="E568" s="5" t="str">
        <f aca="true">IF(OR(D568="",C568="Closed-won",C568="Closed-lost"),"",IF(D568&lt;TODAY(),"OVERDUE",IF(D568=TODAY(),"TODAY","")))</f>
        <v/>
      </c>
      <c r="F568" s="3"/>
      <c r="G568" s="4"/>
      <c r="H568" s="6"/>
      <c r="I568" s="3"/>
      <c r="J568" s="3"/>
      <c r="K568" s="3"/>
      <c r="L568" s="6"/>
      <c r="M568" s="4"/>
      <c r="N568" s="7" t="str">
        <f aca="true">IF(G568="","",TODAY()-G568)</f>
        <v/>
      </c>
      <c r="O568" s="7" t="str">
        <f aca="true">IF(OR(D568="",C568="Closed-won",C568="Closed-lost"),"",MAX(0,TODAY()-D568))</f>
        <v/>
      </c>
    </row>
    <row r="569" customFormat="false" ht="15" hidden="false" customHeight="false" outlineLevel="0" collapsed="false">
      <c r="A569" s="3"/>
      <c r="B569" s="3"/>
      <c r="C569" s="3"/>
      <c r="D569" s="4"/>
      <c r="E569" s="5" t="str">
        <f aca="true">IF(OR(D569="",C569="Closed-won",C569="Closed-lost"),"",IF(D569&lt;TODAY(),"OVERDUE",IF(D569=TODAY(),"TODAY","")))</f>
        <v/>
      </c>
      <c r="F569" s="3"/>
      <c r="G569" s="4"/>
      <c r="H569" s="6"/>
      <c r="I569" s="3"/>
      <c r="J569" s="3"/>
      <c r="K569" s="3"/>
      <c r="L569" s="6"/>
      <c r="M569" s="4"/>
      <c r="N569" s="7" t="str">
        <f aca="true">IF(G569="","",TODAY()-G569)</f>
        <v/>
      </c>
      <c r="O569" s="7" t="str">
        <f aca="true">IF(OR(D569="",C569="Closed-won",C569="Closed-lost"),"",MAX(0,TODAY()-D569))</f>
        <v/>
      </c>
    </row>
    <row r="570" customFormat="false" ht="15" hidden="false" customHeight="false" outlineLevel="0" collapsed="false">
      <c r="A570" s="3"/>
      <c r="B570" s="3"/>
      <c r="C570" s="3"/>
      <c r="D570" s="4"/>
      <c r="E570" s="5" t="str">
        <f aca="true">IF(OR(D570="",C570="Closed-won",C570="Closed-lost"),"",IF(D570&lt;TODAY(),"OVERDUE",IF(D570=TODAY(),"TODAY","")))</f>
        <v/>
      </c>
      <c r="F570" s="3"/>
      <c r="G570" s="4"/>
      <c r="H570" s="6"/>
      <c r="I570" s="3"/>
      <c r="J570" s="3"/>
      <c r="K570" s="3"/>
      <c r="L570" s="6"/>
      <c r="M570" s="4"/>
      <c r="N570" s="7" t="str">
        <f aca="true">IF(G570="","",TODAY()-G570)</f>
        <v/>
      </c>
      <c r="O570" s="7" t="str">
        <f aca="true">IF(OR(D570="",C570="Closed-won",C570="Closed-lost"),"",MAX(0,TODAY()-D570))</f>
        <v/>
      </c>
    </row>
    <row r="571" customFormat="false" ht="15" hidden="false" customHeight="false" outlineLevel="0" collapsed="false">
      <c r="A571" s="3"/>
      <c r="B571" s="3"/>
      <c r="C571" s="3"/>
      <c r="D571" s="4"/>
      <c r="E571" s="5" t="str">
        <f aca="true">IF(OR(D571="",C571="Closed-won",C571="Closed-lost"),"",IF(D571&lt;TODAY(),"OVERDUE",IF(D571=TODAY(),"TODAY","")))</f>
        <v/>
      </c>
      <c r="F571" s="3"/>
      <c r="G571" s="4"/>
      <c r="H571" s="6"/>
      <c r="I571" s="3"/>
      <c r="J571" s="3"/>
      <c r="K571" s="3"/>
      <c r="L571" s="6"/>
      <c r="M571" s="4"/>
      <c r="N571" s="7" t="str">
        <f aca="true">IF(G571="","",TODAY()-G571)</f>
        <v/>
      </c>
      <c r="O571" s="7" t="str">
        <f aca="true">IF(OR(D571="",C571="Closed-won",C571="Closed-lost"),"",MAX(0,TODAY()-D571))</f>
        <v/>
      </c>
    </row>
    <row r="572" customFormat="false" ht="15" hidden="false" customHeight="false" outlineLevel="0" collapsed="false">
      <c r="A572" s="3"/>
      <c r="B572" s="3"/>
      <c r="C572" s="3"/>
      <c r="D572" s="4"/>
      <c r="E572" s="5" t="str">
        <f aca="true">IF(OR(D572="",C572="Closed-won",C572="Closed-lost"),"",IF(D572&lt;TODAY(),"OVERDUE",IF(D572=TODAY(),"TODAY","")))</f>
        <v/>
      </c>
      <c r="F572" s="3"/>
      <c r="G572" s="4"/>
      <c r="H572" s="6"/>
      <c r="I572" s="3"/>
      <c r="J572" s="3"/>
      <c r="K572" s="3"/>
      <c r="L572" s="6"/>
      <c r="M572" s="4"/>
      <c r="N572" s="7" t="str">
        <f aca="true">IF(G572="","",TODAY()-G572)</f>
        <v/>
      </c>
      <c r="O572" s="7" t="str">
        <f aca="true">IF(OR(D572="",C572="Closed-won",C572="Closed-lost"),"",MAX(0,TODAY()-D572))</f>
        <v/>
      </c>
    </row>
    <row r="573" customFormat="false" ht="15" hidden="false" customHeight="false" outlineLevel="0" collapsed="false">
      <c r="A573" s="3"/>
      <c r="B573" s="3"/>
      <c r="C573" s="3"/>
      <c r="D573" s="4"/>
      <c r="E573" s="5" t="str">
        <f aca="true">IF(OR(D573="",C573="Closed-won",C573="Closed-lost"),"",IF(D573&lt;TODAY(),"OVERDUE",IF(D573=TODAY(),"TODAY","")))</f>
        <v/>
      </c>
      <c r="F573" s="3"/>
      <c r="G573" s="4"/>
      <c r="H573" s="6"/>
      <c r="I573" s="3"/>
      <c r="J573" s="3"/>
      <c r="K573" s="3"/>
      <c r="L573" s="6"/>
      <c r="M573" s="4"/>
      <c r="N573" s="7" t="str">
        <f aca="true">IF(G573="","",TODAY()-G573)</f>
        <v/>
      </c>
      <c r="O573" s="7" t="str">
        <f aca="true">IF(OR(D573="",C573="Closed-won",C573="Closed-lost"),"",MAX(0,TODAY()-D573))</f>
        <v/>
      </c>
    </row>
    <row r="574" customFormat="false" ht="15" hidden="false" customHeight="false" outlineLevel="0" collapsed="false">
      <c r="A574" s="3"/>
      <c r="B574" s="3"/>
      <c r="C574" s="3"/>
      <c r="D574" s="4"/>
      <c r="E574" s="5" t="str">
        <f aca="true">IF(OR(D574="",C574="Closed-won",C574="Closed-lost"),"",IF(D574&lt;TODAY(),"OVERDUE",IF(D574=TODAY(),"TODAY","")))</f>
        <v/>
      </c>
      <c r="F574" s="3"/>
      <c r="G574" s="4"/>
      <c r="H574" s="6"/>
      <c r="I574" s="3"/>
      <c r="J574" s="3"/>
      <c r="K574" s="3"/>
      <c r="L574" s="6"/>
      <c r="M574" s="4"/>
      <c r="N574" s="7" t="str">
        <f aca="true">IF(G574="","",TODAY()-G574)</f>
        <v/>
      </c>
      <c r="O574" s="7" t="str">
        <f aca="true">IF(OR(D574="",C574="Closed-won",C574="Closed-lost"),"",MAX(0,TODAY()-D574))</f>
        <v/>
      </c>
    </row>
    <row r="575" customFormat="false" ht="15" hidden="false" customHeight="false" outlineLevel="0" collapsed="false">
      <c r="A575" s="3"/>
      <c r="B575" s="3"/>
      <c r="C575" s="3"/>
      <c r="D575" s="4"/>
      <c r="E575" s="5" t="str">
        <f aca="true">IF(OR(D575="",C575="Closed-won",C575="Closed-lost"),"",IF(D575&lt;TODAY(),"OVERDUE",IF(D575=TODAY(),"TODAY","")))</f>
        <v/>
      </c>
      <c r="F575" s="3"/>
      <c r="G575" s="4"/>
      <c r="H575" s="6"/>
      <c r="I575" s="3"/>
      <c r="J575" s="3"/>
      <c r="K575" s="3"/>
      <c r="L575" s="6"/>
      <c r="M575" s="4"/>
      <c r="N575" s="7" t="str">
        <f aca="true">IF(G575="","",TODAY()-G575)</f>
        <v/>
      </c>
      <c r="O575" s="7" t="str">
        <f aca="true">IF(OR(D575="",C575="Closed-won",C575="Closed-lost"),"",MAX(0,TODAY()-D575))</f>
        <v/>
      </c>
    </row>
    <row r="576" customFormat="false" ht="15" hidden="false" customHeight="false" outlineLevel="0" collapsed="false">
      <c r="A576" s="3"/>
      <c r="B576" s="3"/>
      <c r="C576" s="3"/>
      <c r="D576" s="4"/>
      <c r="E576" s="5" t="str">
        <f aca="true">IF(OR(D576="",C576="Closed-won",C576="Closed-lost"),"",IF(D576&lt;TODAY(),"OVERDUE",IF(D576=TODAY(),"TODAY","")))</f>
        <v/>
      </c>
      <c r="F576" s="3"/>
      <c r="G576" s="4"/>
      <c r="H576" s="6"/>
      <c r="I576" s="3"/>
      <c r="J576" s="3"/>
      <c r="K576" s="3"/>
      <c r="L576" s="6"/>
      <c r="M576" s="4"/>
      <c r="N576" s="7" t="str">
        <f aca="true">IF(G576="","",TODAY()-G576)</f>
        <v/>
      </c>
      <c r="O576" s="7" t="str">
        <f aca="true">IF(OR(D576="",C576="Closed-won",C576="Closed-lost"),"",MAX(0,TODAY()-D576))</f>
        <v/>
      </c>
    </row>
    <row r="577" customFormat="false" ht="15" hidden="false" customHeight="false" outlineLevel="0" collapsed="false">
      <c r="A577" s="3"/>
      <c r="B577" s="3"/>
      <c r="C577" s="3"/>
      <c r="D577" s="4"/>
      <c r="E577" s="5" t="str">
        <f aca="true">IF(OR(D577="",C577="Closed-won",C577="Closed-lost"),"",IF(D577&lt;TODAY(),"OVERDUE",IF(D577=TODAY(),"TODAY","")))</f>
        <v/>
      </c>
      <c r="F577" s="3"/>
      <c r="G577" s="4"/>
      <c r="H577" s="6"/>
      <c r="I577" s="3"/>
      <c r="J577" s="3"/>
      <c r="K577" s="3"/>
      <c r="L577" s="6"/>
      <c r="M577" s="4"/>
      <c r="N577" s="7" t="str">
        <f aca="true">IF(G577="","",TODAY()-G577)</f>
        <v/>
      </c>
      <c r="O577" s="7" t="str">
        <f aca="true">IF(OR(D577="",C577="Closed-won",C577="Closed-lost"),"",MAX(0,TODAY()-D577))</f>
        <v/>
      </c>
    </row>
    <row r="578" customFormat="false" ht="15" hidden="false" customHeight="false" outlineLevel="0" collapsed="false">
      <c r="A578" s="3"/>
      <c r="B578" s="3"/>
      <c r="C578" s="3"/>
      <c r="D578" s="4"/>
      <c r="E578" s="5" t="str">
        <f aca="true">IF(OR(D578="",C578="Closed-won",C578="Closed-lost"),"",IF(D578&lt;TODAY(),"OVERDUE",IF(D578=TODAY(),"TODAY","")))</f>
        <v/>
      </c>
      <c r="F578" s="3"/>
      <c r="G578" s="4"/>
      <c r="H578" s="6"/>
      <c r="I578" s="3"/>
      <c r="J578" s="3"/>
      <c r="K578" s="3"/>
      <c r="L578" s="6"/>
      <c r="M578" s="4"/>
      <c r="N578" s="7" t="str">
        <f aca="true">IF(G578="","",TODAY()-G578)</f>
        <v/>
      </c>
      <c r="O578" s="7" t="str">
        <f aca="true">IF(OR(D578="",C578="Closed-won",C578="Closed-lost"),"",MAX(0,TODAY()-D578))</f>
        <v/>
      </c>
    </row>
    <row r="579" customFormat="false" ht="15" hidden="false" customHeight="false" outlineLevel="0" collapsed="false">
      <c r="A579" s="3"/>
      <c r="B579" s="3"/>
      <c r="C579" s="3"/>
      <c r="D579" s="4"/>
      <c r="E579" s="5" t="str">
        <f aca="true">IF(OR(D579="",C579="Closed-won",C579="Closed-lost"),"",IF(D579&lt;TODAY(),"OVERDUE",IF(D579=TODAY(),"TODAY","")))</f>
        <v/>
      </c>
      <c r="F579" s="3"/>
      <c r="G579" s="4"/>
      <c r="H579" s="6"/>
      <c r="I579" s="3"/>
      <c r="J579" s="3"/>
      <c r="K579" s="3"/>
      <c r="L579" s="6"/>
      <c r="M579" s="4"/>
      <c r="N579" s="7" t="str">
        <f aca="true">IF(G579="","",TODAY()-G579)</f>
        <v/>
      </c>
      <c r="O579" s="7" t="str">
        <f aca="true">IF(OR(D579="",C579="Closed-won",C579="Closed-lost"),"",MAX(0,TODAY()-D579))</f>
        <v/>
      </c>
    </row>
    <row r="580" customFormat="false" ht="15" hidden="false" customHeight="false" outlineLevel="0" collapsed="false">
      <c r="A580" s="3"/>
      <c r="B580" s="3"/>
      <c r="C580" s="3"/>
      <c r="D580" s="4"/>
      <c r="E580" s="5" t="str">
        <f aca="true">IF(OR(D580="",C580="Closed-won",C580="Closed-lost"),"",IF(D580&lt;TODAY(),"OVERDUE",IF(D580=TODAY(),"TODAY","")))</f>
        <v/>
      </c>
      <c r="F580" s="3"/>
      <c r="G580" s="4"/>
      <c r="H580" s="6"/>
      <c r="I580" s="3"/>
      <c r="J580" s="3"/>
      <c r="K580" s="3"/>
      <c r="L580" s="6"/>
      <c r="M580" s="4"/>
      <c r="N580" s="7" t="str">
        <f aca="true">IF(G580="","",TODAY()-G580)</f>
        <v/>
      </c>
      <c r="O580" s="7" t="str">
        <f aca="true">IF(OR(D580="",C580="Closed-won",C580="Closed-lost"),"",MAX(0,TODAY()-D580))</f>
        <v/>
      </c>
    </row>
    <row r="581" customFormat="false" ht="15" hidden="false" customHeight="false" outlineLevel="0" collapsed="false">
      <c r="A581" s="3"/>
      <c r="B581" s="3"/>
      <c r="C581" s="3"/>
      <c r="D581" s="4"/>
      <c r="E581" s="5" t="str">
        <f aca="true">IF(OR(D581="",C581="Closed-won",C581="Closed-lost"),"",IF(D581&lt;TODAY(),"OVERDUE",IF(D581=TODAY(),"TODAY","")))</f>
        <v/>
      </c>
      <c r="F581" s="3"/>
      <c r="G581" s="4"/>
      <c r="H581" s="6"/>
      <c r="I581" s="3"/>
      <c r="J581" s="3"/>
      <c r="K581" s="3"/>
      <c r="L581" s="6"/>
      <c r="M581" s="4"/>
      <c r="N581" s="7" t="str">
        <f aca="true">IF(G581="","",TODAY()-G581)</f>
        <v/>
      </c>
      <c r="O581" s="7" t="str">
        <f aca="true">IF(OR(D581="",C581="Closed-won",C581="Closed-lost"),"",MAX(0,TODAY()-D581))</f>
        <v/>
      </c>
    </row>
    <row r="582" customFormat="false" ht="15" hidden="false" customHeight="false" outlineLevel="0" collapsed="false">
      <c r="A582" s="3"/>
      <c r="B582" s="3"/>
      <c r="C582" s="3"/>
      <c r="D582" s="4"/>
      <c r="E582" s="5" t="str">
        <f aca="true">IF(OR(D582="",C582="Closed-won",C582="Closed-lost"),"",IF(D582&lt;TODAY(),"OVERDUE",IF(D582=TODAY(),"TODAY","")))</f>
        <v/>
      </c>
      <c r="F582" s="3"/>
      <c r="G582" s="4"/>
      <c r="H582" s="6"/>
      <c r="I582" s="3"/>
      <c r="J582" s="3"/>
      <c r="K582" s="3"/>
      <c r="L582" s="6"/>
      <c r="M582" s="4"/>
      <c r="N582" s="7" t="str">
        <f aca="true">IF(G582="","",TODAY()-G582)</f>
        <v/>
      </c>
      <c r="O582" s="7" t="str">
        <f aca="true">IF(OR(D582="",C582="Closed-won",C582="Closed-lost"),"",MAX(0,TODAY()-D582))</f>
        <v/>
      </c>
    </row>
    <row r="583" customFormat="false" ht="15" hidden="false" customHeight="false" outlineLevel="0" collapsed="false">
      <c r="A583" s="3"/>
      <c r="B583" s="3"/>
      <c r="C583" s="3"/>
      <c r="D583" s="4"/>
      <c r="E583" s="5" t="str">
        <f aca="true">IF(OR(D583="",C583="Closed-won",C583="Closed-lost"),"",IF(D583&lt;TODAY(),"OVERDUE",IF(D583=TODAY(),"TODAY","")))</f>
        <v/>
      </c>
      <c r="F583" s="3"/>
      <c r="G583" s="4"/>
      <c r="H583" s="6"/>
      <c r="I583" s="3"/>
      <c r="J583" s="3"/>
      <c r="K583" s="3"/>
      <c r="L583" s="6"/>
      <c r="M583" s="4"/>
      <c r="N583" s="7" t="str">
        <f aca="true">IF(G583="","",TODAY()-G583)</f>
        <v/>
      </c>
      <c r="O583" s="7" t="str">
        <f aca="true">IF(OR(D583="",C583="Closed-won",C583="Closed-lost"),"",MAX(0,TODAY()-D583))</f>
        <v/>
      </c>
    </row>
    <row r="584" customFormat="false" ht="15" hidden="false" customHeight="false" outlineLevel="0" collapsed="false">
      <c r="A584" s="3"/>
      <c r="B584" s="3"/>
      <c r="C584" s="3"/>
      <c r="D584" s="4"/>
      <c r="E584" s="5" t="str">
        <f aca="true">IF(OR(D584="",C584="Closed-won",C584="Closed-lost"),"",IF(D584&lt;TODAY(),"OVERDUE",IF(D584=TODAY(),"TODAY","")))</f>
        <v/>
      </c>
      <c r="F584" s="3"/>
      <c r="G584" s="4"/>
      <c r="H584" s="6"/>
      <c r="I584" s="3"/>
      <c r="J584" s="3"/>
      <c r="K584" s="3"/>
      <c r="L584" s="6"/>
      <c r="M584" s="4"/>
      <c r="N584" s="7" t="str">
        <f aca="true">IF(G584="","",TODAY()-G584)</f>
        <v/>
      </c>
      <c r="O584" s="7" t="str">
        <f aca="true">IF(OR(D584="",C584="Closed-won",C584="Closed-lost"),"",MAX(0,TODAY()-D584))</f>
        <v/>
      </c>
    </row>
    <row r="585" customFormat="false" ht="15" hidden="false" customHeight="false" outlineLevel="0" collapsed="false">
      <c r="A585" s="3"/>
      <c r="B585" s="3"/>
      <c r="C585" s="3"/>
      <c r="D585" s="4"/>
      <c r="E585" s="5" t="str">
        <f aca="true">IF(OR(D585="",C585="Closed-won",C585="Closed-lost"),"",IF(D585&lt;TODAY(),"OVERDUE",IF(D585=TODAY(),"TODAY","")))</f>
        <v/>
      </c>
      <c r="F585" s="3"/>
      <c r="G585" s="4"/>
      <c r="H585" s="6"/>
      <c r="I585" s="3"/>
      <c r="J585" s="3"/>
      <c r="K585" s="3"/>
      <c r="L585" s="6"/>
      <c r="M585" s="4"/>
      <c r="N585" s="7" t="str">
        <f aca="true">IF(G585="","",TODAY()-G585)</f>
        <v/>
      </c>
      <c r="O585" s="7" t="str">
        <f aca="true">IF(OR(D585="",C585="Closed-won",C585="Closed-lost"),"",MAX(0,TODAY()-D585))</f>
        <v/>
      </c>
    </row>
    <row r="586" customFormat="false" ht="15" hidden="false" customHeight="false" outlineLevel="0" collapsed="false">
      <c r="A586" s="3"/>
      <c r="B586" s="3"/>
      <c r="C586" s="3"/>
      <c r="D586" s="4"/>
      <c r="E586" s="5" t="str">
        <f aca="true">IF(OR(D586="",C586="Closed-won",C586="Closed-lost"),"",IF(D586&lt;TODAY(),"OVERDUE",IF(D586=TODAY(),"TODAY","")))</f>
        <v/>
      </c>
      <c r="F586" s="3"/>
      <c r="G586" s="4"/>
      <c r="H586" s="6"/>
      <c r="I586" s="3"/>
      <c r="J586" s="3"/>
      <c r="K586" s="3"/>
      <c r="L586" s="6"/>
      <c r="M586" s="4"/>
      <c r="N586" s="7" t="str">
        <f aca="true">IF(G586="","",TODAY()-G586)</f>
        <v/>
      </c>
      <c r="O586" s="7" t="str">
        <f aca="true">IF(OR(D586="",C586="Closed-won",C586="Closed-lost"),"",MAX(0,TODAY()-D586))</f>
        <v/>
      </c>
    </row>
    <row r="587" customFormat="false" ht="15" hidden="false" customHeight="false" outlineLevel="0" collapsed="false">
      <c r="A587" s="3"/>
      <c r="B587" s="3"/>
      <c r="C587" s="3"/>
      <c r="D587" s="4"/>
      <c r="E587" s="5" t="str">
        <f aca="true">IF(OR(D587="",C587="Closed-won",C587="Closed-lost"),"",IF(D587&lt;TODAY(),"OVERDUE",IF(D587=TODAY(),"TODAY","")))</f>
        <v/>
      </c>
      <c r="F587" s="3"/>
      <c r="G587" s="4"/>
      <c r="H587" s="6"/>
      <c r="I587" s="3"/>
      <c r="J587" s="3"/>
      <c r="K587" s="3"/>
      <c r="L587" s="6"/>
      <c r="M587" s="4"/>
      <c r="N587" s="7" t="str">
        <f aca="true">IF(G587="","",TODAY()-G587)</f>
        <v/>
      </c>
      <c r="O587" s="7" t="str">
        <f aca="true">IF(OR(D587="",C587="Closed-won",C587="Closed-lost"),"",MAX(0,TODAY()-D587))</f>
        <v/>
      </c>
    </row>
    <row r="588" customFormat="false" ht="15" hidden="false" customHeight="false" outlineLevel="0" collapsed="false">
      <c r="A588" s="3"/>
      <c r="B588" s="3"/>
      <c r="C588" s="3"/>
      <c r="D588" s="4"/>
      <c r="E588" s="5" t="str">
        <f aca="true">IF(OR(D588="",C588="Closed-won",C588="Closed-lost"),"",IF(D588&lt;TODAY(),"OVERDUE",IF(D588=TODAY(),"TODAY","")))</f>
        <v/>
      </c>
      <c r="F588" s="3"/>
      <c r="G588" s="4"/>
      <c r="H588" s="6"/>
      <c r="I588" s="3"/>
      <c r="J588" s="3"/>
      <c r="K588" s="3"/>
      <c r="L588" s="6"/>
      <c r="M588" s="4"/>
      <c r="N588" s="7" t="str">
        <f aca="true">IF(G588="","",TODAY()-G588)</f>
        <v/>
      </c>
      <c r="O588" s="7" t="str">
        <f aca="true">IF(OR(D588="",C588="Closed-won",C588="Closed-lost"),"",MAX(0,TODAY()-D588))</f>
        <v/>
      </c>
    </row>
    <row r="589" customFormat="false" ht="15" hidden="false" customHeight="false" outlineLevel="0" collapsed="false">
      <c r="A589" s="3"/>
      <c r="B589" s="3"/>
      <c r="C589" s="3"/>
      <c r="D589" s="4"/>
      <c r="E589" s="5" t="str">
        <f aca="true">IF(OR(D589="",C589="Closed-won",C589="Closed-lost"),"",IF(D589&lt;TODAY(),"OVERDUE",IF(D589=TODAY(),"TODAY","")))</f>
        <v/>
      </c>
      <c r="F589" s="3"/>
      <c r="G589" s="4"/>
      <c r="H589" s="6"/>
      <c r="I589" s="3"/>
      <c r="J589" s="3"/>
      <c r="K589" s="3"/>
      <c r="L589" s="6"/>
      <c r="M589" s="4"/>
      <c r="N589" s="7" t="str">
        <f aca="true">IF(G589="","",TODAY()-G589)</f>
        <v/>
      </c>
      <c r="O589" s="7" t="str">
        <f aca="true">IF(OR(D589="",C589="Closed-won",C589="Closed-lost"),"",MAX(0,TODAY()-D589))</f>
        <v/>
      </c>
    </row>
    <row r="590" customFormat="false" ht="15" hidden="false" customHeight="false" outlineLevel="0" collapsed="false">
      <c r="A590" s="3"/>
      <c r="B590" s="3"/>
      <c r="C590" s="3"/>
      <c r="D590" s="4"/>
      <c r="E590" s="5" t="str">
        <f aca="true">IF(OR(D590="",C590="Closed-won",C590="Closed-lost"),"",IF(D590&lt;TODAY(),"OVERDUE",IF(D590=TODAY(),"TODAY","")))</f>
        <v/>
      </c>
      <c r="F590" s="3"/>
      <c r="G590" s="4"/>
      <c r="H590" s="6"/>
      <c r="I590" s="3"/>
      <c r="J590" s="3"/>
      <c r="K590" s="3"/>
      <c r="L590" s="6"/>
      <c r="M590" s="4"/>
      <c r="N590" s="7" t="str">
        <f aca="true">IF(G590="","",TODAY()-G590)</f>
        <v/>
      </c>
      <c r="O590" s="7" t="str">
        <f aca="true">IF(OR(D590="",C590="Closed-won",C590="Closed-lost"),"",MAX(0,TODAY()-D590))</f>
        <v/>
      </c>
    </row>
    <row r="591" customFormat="false" ht="15" hidden="false" customHeight="false" outlineLevel="0" collapsed="false">
      <c r="A591" s="3"/>
      <c r="B591" s="3"/>
      <c r="C591" s="3"/>
      <c r="D591" s="4"/>
      <c r="E591" s="5" t="str">
        <f aca="true">IF(OR(D591="",C591="Closed-won",C591="Closed-lost"),"",IF(D591&lt;TODAY(),"OVERDUE",IF(D591=TODAY(),"TODAY","")))</f>
        <v/>
      </c>
      <c r="F591" s="3"/>
      <c r="G591" s="4"/>
      <c r="H591" s="6"/>
      <c r="I591" s="3"/>
      <c r="J591" s="3"/>
      <c r="K591" s="3"/>
      <c r="L591" s="6"/>
      <c r="M591" s="4"/>
      <c r="N591" s="7" t="str">
        <f aca="true">IF(G591="","",TODAY()-G591)</f>
        <v/>
      </c>
      <c r="O591" s="7" t="str">
        <f aca="true">IF(OR(D591="",C591="Closed-won",C591="Closed-lost"),"",MAX(0,TODAY()-D591))</f>
        <v/>
      </c>
    </row>
    <row r="592" customFormat="false" ht="15" hidden="false" customHeight="false" outlineLevel="0" collapsed="false">
      <c r="A592" s="3"/>
      <c r="B592" s="3"/>
      <c r="C592" s="3"/>
      <c r="D592" s="4"/>
      <c r="E592" s="5" t="str">
        <f aca="true">IF(OR(D592="",C592="Closed-won",C592="Closed-lost"),"",IF(D592&lt;TODAY(),"OVERDUE",IF(D592=TODAY(),"TODAY","")))</f>
        <v/>
      </c>
      <c r="F592" s="3"/>
      <c r="G592" s="4"/>
      <c r="H592" s="6"/>
      <c r="I592" s="3"/>
      <c r="J592" s="3"/>
      <c r="K592" s="3"/>
      <c r="L592" s="6"/>
      <c r="M592" s="4"/>
      <c r="N592" s="7" t="str">
        <f aca="true">IF(G592="","",TODAY()-G592)</f>
        <v/>
      </c>
      <c r="O592" s="7" t="str">
        <f aca="true">IF(OR(D592="",C592="Closed-won",C592="Closed-lost"),"",MAX(0,TODAY()-D592))</f>
        <v/>
      </c>
    </row>
    <row r="593" customFormat="false" ht="15" hidden="false" customHeight="false" outlineLevel="0" collapsed="false">
      <c r="A593" s="3"/>
      <c r="B593" s="3"/>
      <c r="C593" s="3"/>
      <c r="D593" s="4"/>
      <c r="E593" s="5" t="str">
        <f aca="true">IF(OR(D593="",C593="Closed-won",C593="Closed-lost"),"",IF(D593&lt;TODAY(),"OVERDUE",IF(D593=TODAY(),"TODAY","")))</f>
        <v/>
      </c>
      <c r="F593" s="3"/>
      <c r="G593" s="4"/>
      <c r="H593" s="6"/>
      <c r="I593" s="3"/>
      <c r="J593" s="3"/>
      <c r="K593" s="3"/>
      <c r="L593" s="6"/>
      <c r="M593" s="4"/>
      <c r="N593" s="7" t="str">
        <f aca="true">IF(G593="","",TODAY()-G593)</f>
        <v/>
      </c>
      <c r="O593" s="7" t="str">
        <f aca="true">IF(OR(D593="",C593="Closed-won",C593="Closed-lost"),"",MAX(0,TODAY()-D593))</f>
        <v/>
      </c>
    </row>
    <row r="594" customFormat="false" ht="15" hidden="false" customHeight="false" outlineLevel="0" collapsed="false">
      <c r="A594" s="3"/>
      <c r="B594" s="3"/>
      <c r="C594" s="3"/>
      <c r="D594" s="4"/>
      <c r="E594" s="5" t="str">
        <f aca="true">IF(OR(D594="",C594="Closed-won",C594="Closed-lost"),"",IF(D594&lt;TODAY(),"OVERDUE",IF(D594=TODAY(),"TODAY","")))</f>
        <v/>
      </c>
      <c r="F594" s="3"/>
      <c r="G594" s="4"/>
      <c r="H594" s="6"/>
      <c r="I594" s="3"/>
      <c r="J594" s="3"/>
      <c r="K594" s="3"/>
      <c r="L594" s="6"/>
      <c r="M594" s="4"/>
      <c r="N594" s="7" t="str">
        <f aca="true">IF(G594="","",TODAY()-G594)</f>
        <v/>
      </c>
      <c r="O594" s="7" t="str">
        <f aca="true">IF(OR(D594="",C594="Closed-won",C594="Closed-lost"),"",MAX(0,TODAY()-D594))</f>
        <v/>
      </c>
    </row>
    <row r="595" customFormat="false" ht="15" hidden="false" customHeight="false" outlineLevel="0" collapsed="false">
      <c r="A595" s="3"/>
      <c r="B595" s="3"/>
      <c r="C595" s="3"/>
      <c r="D595" s="4"/>
      <c r="E595" s="5" t="str">
        <f aca="true">IF(OR(D595="",C595="Closed-won",C595="Closed-lost"),"",IF(D595&lt;TODAY(),"OVERDUE",IF(D595=TODAY(),"TODAY","")))</f>
        <v/>
      </c>
      <c r="F595" s="3"/>
      <c r="G595" s="4"/>
      <c r="H595" s="6"/>
      <c r="I595" s="3"/>
      <c r="J595" s="3"/>
      <c r="K595" s="3"/>
      <c r="L595" s="6"/>
      <c r="M595" s="4"/>
      <c r="N595" s="7" t="str">
        <f aca="true">IF(G595="","",TODAY()-G595)</f>
        <v/>
      </c>
      <c r="O595" s="7" t="str">
        <f aca="true">IF(OR(D595="",C595="Closed-won",C595="Closed-lost"),"",MAX(0,TODAY()-D595))</f>
        <v/>
      </c>
    </row>
    <row r="596" customFormat="false" ht="15" hidden="false" customHeight="false" outlineLevel="0" collapsed="false">
      <c r="A596" s="3"/>
      <c r="B596" s="3"/>
      <c r="C596" s="3"/>
      <c r="D596" s="4"/>
      <c r="E596" s="5" t="str">
        <f aca="true">IF(OR(D596="",C596="Closed-won",C596="Closed-lost"),"",IF(D596&lt;TODAY(),"OVERDUE",IF(D596=TODAY(),"TODAY","")))</f>
        <v/>
      </c>
      <c r="F596" s="3"/>
      <c r="G596" s="4"/>
      <c r="H596" s="6"/>
      <c r="I596" s="3"/>
      <c r="J596" s="3"/>
      <c r="K596" s="3"/>
      <c r="L596" s="6"/>
      <c r="M596" s="4"/>
      <c r="N596" s="7" t="str">
        <f aca="true">IF(G596="","",TODAY()-G596)</f>
        <v/>
      </c>
      <c r="O596" s="7" t="str">
        <f aca="true">IF(OR(D596="",C596="Closed-won",C596="Closed-lost"),"",MAX(0,TODAY()-D596))</f>
        <v/>
      </c>
    </row>
    <row r="597" customFormat="false" ht="15" hidden="false" customHeight="false" outlineLevel="0" collapsed="false">
      <c r="A597" s="3"/>
      <c r="B597" s="3"/>
      <c r="C597" s="3"/>
      <c r="D597" s="4"/>
      <c r="E597" s="5" t="str">
        <f aca="true">IF(OR(D597="",C597="Closed-won",C597="Closed-lost"),"",IF(D597&lt;TODAY(),"OVERDUE",IF(D597=TODAY(),"TODAY","")))</f>
        <v/>
      </c>
      <c r="F597" s="3"/>
      <c r="G597" s="4"/>
      <c r="H597" s="6"/>
      <c r="I597" s="3"/>
      <c r="J597" s="3"/>
      <c r="K597" s="3"/>
      <c r="L597" s="6"/>
      <c r="M597" s="4"/>
      <c r="N597" s="7" t="str">
        <f aca="true">IF(G597="","",TODAY()-G597)</f>
        <v/>
      </c>
      <c r="O597" s="7" t="str">
        <f aca="true">IF(OR(D597="",C597="Closed-won",C597="Closed-lost"),"",MAX(0,TODAY()-D597))</f>
        <v/>
      </c>
    </row>
    <row r="598" customFormat="false" ht="15" hidden="false" customHeight="false" outlineLevel="0" collapsed="false">
      <c r="A598" s="3"/>
      <c r="B598" s="3"/>
      <c r="C598" s="3"/>
      <c r="D598" s="4"/>
      <c r="E598" s="5" t="str">
        <f aca="true">IF(OR(D598="",C598="Closed-won",C598="Closed-lost"),"",IF(D598&lt;TODAY(),"OVERDUE",IF(D598=TODAY(),"TODAY","")))</f>
        <v/>
      </c>
      <c r="F598" s="3"/>
      <c r="G598" s="4"/>
      <c r="H598" s="6"/>
      <c r="I598" s="3"/>
      <c r="J598" s="3"/>
      <c r="K598" s="3"/>
      <c r="L598" s="6"/>
      <c r="M598" s="4"/>
      <c r="N598" s="7" t="str">
        <f aca="true">IF(G598="","",TODAY()-G598)</f>
        <v/>
      </c>
      <c r="O598" s="7" t="str">
        <f aca="true">IF(OR(D598="",C598="Closed-won",C598="Closed-lost"),"",MAX(0,TODAY()-D598))</f>
        <v/>
      </c>
    </row>
    <row r="599" customFormat="false" ht="15" hidden="false" customHeight="false" outlineLevel="0" collapsed="false">
      <c r="A599" s="3"/>
      <c r="B599" s="3"/>
      <c r="C599" s="3"/>
      <c r="D599" s="4"/>
      <c r="E599" s="5" t="str">
        <f aca="true">IF(OR(D599="",C599="Closed-won",C599="Closed-lost"),"",IF(D599&lt;TODAY(),"OVERDUE",IF(D599=TODAY(),"TODAY","")))</f>
        <v/>
      </c>
      <c r="F599" s="3"/>
      <c r="G599" s="4"/>
      <c r="H599" s="6"/>
      <c r="I599" s="3"/>
      <c r="J599" s="3"/>
      <c r="K599" s="3"/>
      <c r="L599" s="6"/>
      <c r="M599" s="4"/>
      <c r="N599" s="7" t="str">
        <f aca="true">IF(G599="","",TODAY()-G599)</f>
        <v/>
      </c>
      <c r="O599" s="7" t="str">
        <f aca="true">IF(OR(D599="",C599="Closed-won",C599="Closed-lost"),"",MAX(0,TODAY()-D599))</f>
        <v/>
      </c>
    </row>
    <row r="600" customFormat="false" ht="15" hidden="false" customHeight="false" outlineLevel="0" collapsed="false">
      <c r="A600" s="3"/>
      <c r="B600" s="3"/>
      <c r="C600" s="3"/>
      <c r="D600" s="4"/>
      <c r="E600" s="5" t="str">
        <f aca="true">IF(OR(D600="",C600="Closed-won",C600="Closed-lost"),"",IF(D600&lt;TODAY(),"OVERDUE",IF(D600=TODAY(),"TODAY","")))</f>
        <v/>
      </c>
      <c r="F600" s="3"/>
      <c r="G600" s="4"/>
      <c r="H600" s="6"/>
      <c r="I600" s="3"/>
      <c r="J600" s="3"/>
      <c r="K600" s="3"/>
      <c r="L600" s="6"/>
      <c r="M600" s="4"/>
      <c r="N600" s="7" t="str">
        <f aca="true">IF(G600="","",TODAY()-G600)</f>
        <v/>
      </c>
      <c r="O600" s="7" t="str">
        <f aca="true">IF(OR(D600="",C600="Closed-won",C600="Closed-lost"),"",MAX(0,TODAY()-D600))</f>
        <v/>
      </c>
    </row>
    <row r="601" customFormat="false" ht="15" hidden="false" customHeight="false" outlineLevel="0" collapsed="false">
      <c r="A601" s="3"/>
      <c r="B601" s="3"/>
      <c r="C601" s="3"/>
      <c r="D601" s="4"/>
      <c r="E601" s="5" t="str">
        <f aca="true">IF(OR(D601="",C601="Closed-won",C601="Closed-lost"),"",IF(D601&lt;TODAY(),"OVERDUE",IF(D601=TODAY(),"TODAY","")))</f>
        <v/>
      </c>
      <c r="F601" s="3"/>
      <c r="G601" s="4"/>
      <c r="H601" s="6"/>
      <c r="I601" s="3"/>
      <c r="J601" s="3"/>
      <c r="K601" s="3"/>
      <c r="L601" s="6"/>
      <c r="M601" s="4"/>
      <c r="N601" s="7" t="str">
        <f aca="true">IF(G601="","",TODAY()-G601)</f>
        <v/>
      </c>
      <c r="O601" s="7" t="str">
        <f aca="true">IF(OR(D601="",C601="Closed-won",C601="Closed-lost"),"",MAX(0,TODAY()-D601))</f>
        <v/>
      </c>
    </row>
    <row r="602" customFormat="false" ht="15" hidden="false" customHeight="false" outlineLevel="0" collapsed="false">
      <c r="A602" s="3"/>
      <c r="B602" s="3"/>
      <c r="C602" s="3"/>
      <c r="D602" s="4"/>
      <c r="E602" s="5" t="str">
        <f aca="true">IF(OR(D602="",C602="Closed-won",C602="Closed-lost"),"",IF(D602&lt;TODAY(),"OVERDUE",IF(D602=TODAY(),"TODAY","")))</f>
        <v/>
      </c>
      <c r="F602" s="3"/>
      <c r="G602" s="4"/>
      <c r="H602" s="6"/>
      <c r="I602" s="3"/>
      <c r="J602" s="3"/>
      <c r="K602" s="3"/>
      <c r="L602" s="6"/>
      <c r="M602" s="4"/>
      <c r="N602" s="7" t="str">
        <f aca="true">IF(G602="","",TODAY()-G602)</f>
        <v/>
      </c>
      <c r="O602" s="7" t="str">
        <f aca="true">IF(OR(D602="",C602="Closed-won",C602="Closed-lost"),"",MAX(0,TODAY()-D602))</f>
        <v/>
      </c>
    </row>
    <row r="603" customFormat="false" ht="15" hidden="false" customHeight="false" outlineLevel="0" collapsed="false">
      <c r="A603" s="3"/>
      <c r="B603" s="3"/>
      <c r="C603" s="3"/>
      <c r="D603" s="4"/>
      <c r="E603" s="5" t="str">
        <f aca="true">IF(OR(D603="",C603="Closed-won",C603="Closed-lost"),"",IF(D603&lt;TODAY(),"OVERDUE",IF(D603=TODAY(),"TODAY","")))</f>
        <v/>
      </c>
      <c r="F603" s="3"/>
      <c r="G603" s="4"/>
      <c r="H603" s="6"/>
      <c r="I603" s="3"/>
      <c r="J603" s="3"/>
      <c r="K603" s="3"/>
      <c r="L603" s="6"/>
      <c r="M603" s="4"/>
      <c r="N603" s="7" t="str">
        <f aca="true">IF(G603="","",TODAY()-G603)</f>
        <v/>
      </c>
      <c r="O603" s="7" t="str">
        <f aca="true">IF(OR(D603="",C603="Closed-won",C603="Closed-lost"),"",MAX(0,TODAY()-D603))</f>
        <v/>
      </c>
    </row>
    <row r="604" customFormat="false" ht="15" hidden="false" customHeight="false" outlineLevel="0" collapsed="false">
      <c r="A604" s="3"/>
      <c r="B604" s="3"/>
      <c r="C604" s="3"/>
      <c r="D604" s="4"/>
      <c r="E604" s="5" t="str">
        <f aca="true">IF(OR(D604="",C604="Closed-won",C604="Closed-lost"),"",IF(D604&lt;TODAY(),"OVERDUE",IF(D604=TODAY(),"TODAY","")))</f>
        <v/>
      </c>
      <c r="F604" s="3"/>
      <c r="G604" s="4"/>
      <c r="H604" s="6"/>
      <c r="I604" s="3"/>
      <c r="J604" s="3"/>
      <c r="K604" s="3"/>
      <c r="L604" s="6"/>
      <c r="M604" s="4"/>
      <c r="N604" s="7" t="str">
        <f aca="true">IF(G604="","",TODAY()-G604)</f>
        <v/>
      </c>
      <c r="O604" s="7" t="str">
        <f aca="true">IF(OR(D604="",C604="Closed-won",C604="Closed-lost"),"",MAX(0,TODAY()-D604))</f>
        <v/>
      </c>
    </row>
    <row r="605" customFormat="false" ht="15" hidden="false" customHeight="false" outlineLevel="0" collapsed="false">
      <c r="A605" s="3"/>
      <c r="B605" s="3"/>
      <c r="C605" s="3"/>
      <c r="D605" s="4"/>
      <c r="E605" s="5" t="str">
        <f aca="true">IF(OR(D605="",C605="Closed-won",C605="Closed-lost"),"",IF(D605&lt;TODAY(),"OVERDUE",IF(D605=TODAY(),"TODAY","")))</f>
        <v/>
      </c>
      <c r="F605" s="3"/>
      <c r="G605" s="4"/>
      <c r="H605" s="6"/>
      <c r="I605" s="3"/>
      <c r="J605" s="3"/>
      <c r="K605" s="3"/>
      <c r="L605" s="6"/>
      <c r="M605" s="4"/>
      <c r="N605" s="7" t="str">
        <f aca="true">IF(G605="","",TODAY()-G605)</f>
        <v/>
      </c>
      <c r="O605" s="7" t="str">
        <f aca="true">IF(OR(D605="",C605="Closed-won",C605="Closed-lost"),"",MAX(0,TODAY()-D605))</f>
        <v/>
      </c>
    </row>
    <row r="606" customFormat="false" ht="15" hidden="false" customHeight="false" outlineLevel="0" collapsed="false">
      <c r="A606" s="3"/>
      <c r="B606" s="3"/>
      <c r="C606" s="3"/>
      <c r="D606" s="4"/>
      <c r="E606" s="5" t="str">
        <f aca="true">IF(OR(D606="",C606="Closed-won",C606="Closed-lost"),"",IF(D606&lt;TODAY(),"OVERDUE",IF(D606=TODAY(),"TODAY","")))</f>
        <v/>
      </c>
      <c r="F606" s="3"/>
      <c r="G606" s="4"/>
      <c r="H606" s="6"/>
      <c r="I606" s="3"/>
      <c r="J606" s="3"/>
      <c r="K606" s="3"/>
      <c r="L606" s="6"/>
      <c r="M606" s="4"/>
      <c r="N606" s="7" t="str">
        <f aca="true">IF(G606="","",TODAY()-G606)</f>
        <v/>
      </c>
      <c r="O606" s="7" t="str">
        <f aca="true">IF(OR(D606="",C606="Closed-won",C606="Closed-lost"),"",MAX(0,TODAY()-D606))</f>
        <v/>
      </c>
    </row>
    <row r="607" customFormat="false" ht="15" hidden="false" customHeight="false" outlineLevel="0" collapsed="false">
      <c r="A607" s="3"/>
      <c r="B607" s="3"/>
      <c r="C607" s="3"/>
      <c r="D607" s="4"/>
      <c r="E607" s="5" t="str">
        <f aca="true">IF(OR(D607="",C607="Closed-won",C607="Closed-lost"),"",IF(D607&lt;TODAY(),"OVERDUE",IF(D607=TODAY(),"TODAY","")))</f>
        <v/>
      </c>
      <c r="F607" s="3"/>
      <c r="G607" s="4"/>
      <c r="H607" s="6"/>
      <c r="I607" s="3"/>
      <c r="J607" s="3"/>
      <c r="K607" s="3"/>
      <c r="L607" s="6"/>
      <c r="M607" s="4"/>
      <c r="N607" s="7" t="str">
        <f aca="true">IF(G607="","",TODAY()-G607)</f>
        <v/>
      </c>
      <c r="O607" s="7" t="str">
        <f aca="true">IF(OR(D607="",C607="Closed-won",C607="Closed-lost"),"",MAX(0,TODAY()-D607))</f>
        <v/>
      </c>
    </row>
    <row r="608" customFormat="false" ht="15" hidden="false" customHeight="false" outlineLevel="0" collapsed="false">
      <c r="A608" s="3"/>
      <c r="B608" s="3"/>
      <c r="C608" s="3"/>
      <c r="D608" s="4"/>
      <c r="E608" s="5" t="str">
        <f aca="true">IF(OR(D608="",C608="Closed-won",C608="Closed-lost"),"",IF(D608&lt;TODAY(),"OVERDUE",IF(D608=TODAY(),"TODAY","")))</f>
        <v/>
      </c>
      <c r="F608" s="3"/>
      <c r="G608" s="4"/>
      <c r="H608" s="6"/>
      <c r="I608" s="3"/>
      <c r="J608" s="3"/>
      <c r="K608" s="3"/>
      <c r="L608" s="6"/>
      <c r="M608" s="4"/>
      <c r="N608" s="7" t="str">
        <f aca="true">IF(G608="","",TODAY()-G608)</f>
        <v/>
      </c>
      <c r="O608" s="7" t="str">
        <f aca="true">IF(OR(D608="",C608="Closed-won",C608="Closed-lost"),"",MAX(0,TODAY()-D608))</f>
        <v/>
      </c>
    </row>
    <row r="609" customFormat="false" ht="15" hidden="false" customHeight="false" outlineLevel="0" collapsed="false">
      <c r="A609" s="3"/>
      <c r="B609" s="3"/>
      <c r="C609" s="3"/>
      <c r="D609" s="4"/>
      <c r="E609" s="5" t="str">
        <f aca="true">IF(OR(D609="",C609="Closed-won",C609="Closed-lost"),"",IF(D609&lt;TODAY(),"OVERDUE",IF(D609=TODAY(),"TODAY","")))</f>
        <v/>
      </c>
      <c r="F609" s="3"/>
      <c r="G609" s="4"/>
      <c r="H609" s="6"/>
      <c r="I609" s="3"/>
      <c r="J609" s="3"/>
      <c r="K609" s="3"/>
      <c r="L609" s="6"/>
      <c r="M609" s="4"/>
      <c r="N609" s="7" t="str">
        <f aca="true">IF(G609="","",TODAY()-G609)</f>
        <v/>
      </c>
      <c r="O609" s="7" t="str">
        <f aca="true">IF(OR(D609="",C609="Closed-won",C609="Closed-lost"),"",MAX(0,TODAY()-D609))</f>
        <v/>
      </c>
    </row>
    <row r="610" customFormat="false" ht="15" hidden="false" customHeight="false" outlineLevel="0" collapsed="false">
      <c r="A610" s="3"/>
      <c r="B610" s="3"/>
      <c r="C610" s="3"/>
      <c r="D610" s="4"/>
      <c r="E610" s="5" t="str">
        <f aca="true">IF(OR(D610="",C610="Closed-won",C610="Closed-lost"),"",IF(D610&lt;TODAY(),"OVERDUE",IF(D610=TODAY(),"TODAY","")))</f>
        <v/>
      </c>
      <c r="F610" s="3"/>
      <c r="G610" s="4"/>
      <c r="H610" s="6"/>
      <c r="I610" s="3"/>
      <c r="J610" s="3"/>
      <c r="K610" s="3"/>
      <c r="L610" s="6"/>
      <c r="M610" s="4"/>
      <c r="N610" s="7" t="str">
        <f aca="true">IF(G610="","",TODAY()-G610)</f>
        <v/>
      </c>
      <c r="O610" s="7" t="str">
        <f aca="true">IF(OR(D610="",C610="Closed-won",C610="Closed-lost"),"",MAX(0,TODAY()-D610))</f>
        <v/>
      </c>
    </row>
    <row r="611" customFormat="false" ht="15" hidden="false" customHeight="false" outlineLevel="0" collapsed="false">
      <c r="A611" s="3"/>
      <c r="B611" s="3"/>
      <c r="C611" s="3"/>
      <c r="D611" s="4"/>
      <c r="E611" s="5" t="str">
        <f aca="true">IF(OR(D611="",C611="Closed-won",C611="Closed-lost"),"",IF(D611&lt;TODAY(),"OVERDUE",IF(D611=TODAY(),"TODAY","")))</f>
        <v/>
      </c>
      <c r="F611" s="3"/>
      <c r="G611" s="4"/>
      <c r="H611" s="6"/>
      <c r="I611" s="3"/>
      <c r="J611" s="3"/>
      <c r="K611" s="3"/>
      <c r="L611" s="6"/>
      <c r="M611" s="4"/>
      <c r="N611" s="7" t="str">
        <f aca="true">IF(G611="","",TODAY()-G611)</f>
        <v/>
      </c>
      <c r="O611" s="7" t="str">
        <f aca="true">IF(OR(D611="",C611="Closed-won",C611="Closed-lost"),"",MAX(0,TODAY()-D611))</f>
        <v/>
      </c>
    </row>
    <row r="612" customFormat="false" ht="15" hidden="false" customHeight="false" outlineLevel="0" collapsed="false">
      <c r="A612" s="3"/>
      <c r="B612" s="3"/>
      <c r="C612" s="3"/>
      <c r="D612" s="4"/>
      <c r="E612" s="5" t="str">
        <f aca="true">IF(OR(D612="",C612="Closed-won",C612="Closed-lost"),"",IF(D612&lt;TODAY(),"OVERDUE",IF(D612=TODAY(),"TODAY","")))</f>
        <v/>
      </c>
      <c r="F612" s="3"/>
      <c r="G612" s="4"/>
      <c r="H612" s="6"/>
      <c r="I612" s="3"/>
      <c r="J612" s="3"/>
      <c r="K612" s="3"/>
      <c r="L612" s="6"/>
      <c r="M612" s="4"/>
      <c r="N612" s="7" t="str">
        <f aca="true">IF(G612="","",TODAY()-G612)</f>
        <v/>
      </c>
      <c r="O612" s="7" t="str">
        <f aca="true">IF(OR(D612="",C612="Closed-won",C612="Closed-lost"),"",MAX(0,TODAY()-D612))</f>
        <v/>
      </c>
    </row>
    <row r="613" customFormat="false" ht="15" hidden="false" customHeight="false" outlineLevel="0" collapsed="false">
      <c r="A613" s="3"/>
      <c r="B613" s="3"/>
      <c r="C613" s="3"/>
      <c r="D613" s="4"/>
      <c r="E613" s="5" t="str">
        <f aca="true">IF(OR(D613="",C613="Closed-won",C613="Closed-lost"),"",IF(D613&lt;TODAY(),"OVERDUE",IF(D613=TODAY(),"TODAY","")))</f>
        <v/>
      </c>
      <c r="F613" s="3"/>
      <c r="G613" s="4"/>
      <c r="H613" s="6"/>
      <c r="I613" s="3"/>
      <c r="J613" s="3"/>
      <c r="K613" s="3"/>
      <c r="L613" s="6"/>
      <c r="M613" s="4"/>
      <c r="N613" s="7" t="str">
        <f aca="true">IF(G613="","",TODAY()-G613)</f>
        <v/>
      </c>
      <c r="O613" s="7" t="str">
        <f aca="true">IF(OR(D613="",C613="Closed-won",C613="Closed-lost"),"",MAX(0,TODAY()-D613))</f>
        <v/>
      </c>
    </row>
    <row r="614" customFormat="false" ht="15" hidden="false" customHeight="false" outlineLevel="0" collapsed="false">
      <c r="A614" s="3"/>
      <c r="B614" s="3"/>
      <c r="C614" s="3"/>
      <c r="D614" s="4"/>
      <c r="E614" s="5" t="str">
        <f aca="true">IF(OR(D614="",C614="Closed-won",C614="Closed-lost"),"",IF(D614&lt;TODAY(),"OVERDUE",IF(D614=TODAY(),"TODAY","")))</f>
        <v/>
      </c>
      <c r="F614" s="3"/>
      <c r="G614" s="4"/>
      <c r="H614" s="6"/>
      <c r="I614" s="3"/>
      <c r="J614" s="3"/>
      <c r="K614" s="3"/>
      <c r="L614" s="6"/>
      <c r="M614" s="4"/>
      <c r="N614" s="7" t="str">
        <f aca="true">IF(G614="","",TODAY()-G614)</f>
        <v/>
      </c>
      <c r="O614" s="7" t="str">
        <f aca="true">IF(OR(D614="",C614="Closed-won",C614="Closed-lost"),"",MAX(0,TODAY()-D614))</f>
        <v/>
      </c>
    </row>
    <row r="615" customFormat="false" ht="15" hidden="false" customHeight="false" outlineLevel="0" collapsed="false">
      <c r="A615" s="3"/>
      <c r="B615" s="3"/>
      <c r="C615" s="3"/>
      <c r="D615" s="4"/>
      <c r="E615" s="5" t="str">
        <f aca="true">IF(OR(D615="",C615="Closed-won",C615="Closed-lost"),"",IF(D615&lt;TODAY(),"OVERDUE",IF(D615=TODAY(),"TODAY","")))</f>
        <v/>
      </c>
      <c r="F615" s="3"/>
      <c r="G615" s="4"/>
      <c r="H615" s="6"/>
      <c r="I615" s="3"/>
      <c r="J615" s="3"/>
      <c r="K615" s="3"/>
      <c r="L615" s="6"/>
      <c r="M615" s="4"/>
      <c r="N615" s="7" t="str">
        <f aca="true">IF(G615="","",TODAY()-G615)</f>
        <v/>
      </c>
      <c r="O615" s="7" t="str">
        <f aca="true">IF(OR(D615="",C615="Closed-won",C615="Closed-lost"),"",MAX(0,TODAY()-D615))</f>
        <v/>
      </c>
    </row>
    <row r="616" customFormat="false" ht="15" hidden="false" customHeight="false" outlineLevel="0" collapsed="false">
      <c r="A616" s="3"/>
      <c r="B616" s="3"/>
      <c r="C616" s="3"/>
      <c r="D616" s="4"/>
      <c r="E616" s="5" t="str">
        <f aca="true">IF(OR(D616="",C616="Closed-won",C616="Closed-lost"),"",IF(D616&lt;TODAY(),"OVERDUE",IF(D616=TODAY(),"TODAY","")))</f>
        <v/>
      </c>
      <c r="F616" s="3"/>
      <c r="G616" s="4"/>
      <c r="H616" s="6"/>
      <c r="I616" s="3"/>
      <c r="J616" s="3"/>
      <c r="K616" s="3"/>
      <c r="L616" s="6"/>
      <c r="M616" s="4"/>
      <c r="N616" s="7" t="str">
        <f aca="true">IF(G616="","",TODAY()-G616)</f>
        <v/>
      </c>
      <c r="O616" s="7" t="str">
        <f aca="true">IF(OR(D616="",C616="Closed-won",C616="Closed-lost"),"",MAX(0,TODAY()-D616))</f>
        <v/>
      </c>
    </row>
    <row r="617" customFormat="false" ht="15" hidden="false" customHeight="false" outlineLevel="0" collapsed="false">
      <c r="A617" s="3"/>
      <c r="B617" s="3"/>
      <c r="C617" s="3"/>
      <c r="D617" s="4"/>
      <c r="E617" s="5" t="str">
        <f aca="true">IF(OR(D617="",C617="Closed-won",C617="Closed-lost"),"",IF(D617&lt;TODAY(),"OVERDUE",IF(D617=TODAY(),"TODAY","")))</f>
        <v/>
      </c>
      <c r="F617" s="3"/>
      <c r="G617" s="4"/>
      <c r="H617" s="6"/>
      <c r="I617" s="3"/>
      <c r="J617" s="3"/>
      <c r="K617" s="3"/>
      <c r="L617" s="6"/>
      <c r="M617" s="4"/>
      <c r="N617" s="7" t="str">
        <f aca="true">IF(G617="","",TODAY()-G617)</f>
        <v/>
      </c>
      <c r="O617" s="7" t="str">
        <f aca="true">IF(OR(D617="",C617="Closed-won",C617="Closed-lost"),"",MAX(0,TODAY()-D617))</f>
        <v/>
      </c>
    </row>
    <row r="618" customFormat="false" ht="15" hidden="false" customHeight="false" outlineLevel="0" collapsed="false">
      <c r="A618" s="3"/>
      <c r="B618" s="3"/>
      <c r="C618" s="3"/>
      <c r="D618" s="4"/>
      <c r="E618" s="5" t="str">
        <f aca="true">IF(OR(D618="",C618="Closed-won",C618="Closed-lost"),"",IF(D618&lt;TODAY(),"OVERDUE",IF(D618=TODAY(),"TODAY","")))</f>
        <v/>
      </c>
      <c r="F618" s="3"/>
      <c r="G618" s="4"/>
      <c r="H618" s="6"/>
      <c r="I618" s="3"/>
      <c r="J618" s="3"/>
      <c r="K618" s="3"/>
      <c r="L618" s="6"/>
      <c r="M618" s="4"/>
      <c r="N618" s="7" t="str">
        <f aca="true">IF(G618="","",TODAY()-G618)</f>
        <v/>
      </c>
      <c r="O618" s="7" t="str">
        <f aca="true">IF(OR(D618="",C618="Closed-won",C618="Closed-lost"),"",MAX(0,TODAY()-D618))</f>
        <v/>
      </c>
    </row>
    <row r="619" customFormat="false" ht="15" hidden="false" customHeight="false" outlineLevel="0" collapsed="false">
      <c r="A619" s="3"/>
      <c r="B619" s="3"/>
      <c r="C619" s="3"/>
      <c r="D619" s="4"/>
      <c r="E619" s="5" t="str">
        <f aca="true">IF(OR(D619="",C619="Closed-won",C619="Closed-lost"),"",IF(D619&lt;TODAY(),"OVERDUE",IF(D619=TODAY(),"TODAY","")))</f>
        <v/>
      </c>
      <c r="F619" s="3"/>
      <c r="G619" s="4"/>
      <c r="H619" s="6"/>
      <c r="I619" s="3"/>
      <c r="J619" s="3"/>
      <c r="K619" s="3"/>
      <c r="L619" s="6"/>
      <c r="M619" s="4"/>
      <c r="N619" s="7" t="str">
        <f aca="true">IF(G619="","",TODAY()-G619)</f>
        <v/>
      </c>
      <c r="O619" s="7" t="str">
        <f aca="true">IF(OR(D619="",C619="Closed-won",C619="Closed-lost"),"",MAX(0,TODAY()-D619))</f>
        <v/>
      </c>
    </row>
    <row r="620" customFormat="false" ht="15" hidden="false" customHeight="false" outlineLevel="0" collapsed="false">
      <c r="A620" s="3"/>
      <c r="B620" s="3"/>
      <c r="C620" s="3"/>
      <c r="D620" s="4"/>
      <c r="E620" s="5" t="str">
        <f aca="true">IF(OR(D620="",C620="Closed-won",C620="Closed-lost"),"",IF(D620&lt;TODAY(),"OVERDUE",IF(D620=TODAY(),"TODAY","")))</f>
        <v/>
      </c>
      <c r="F620" s="3"/>
      <c r="G620" s="4"/>
      <c r="H620" s="6"/>
      <c r="I620" s="3"/>
      <c r="J620" s="3"/>
      <c r="K620" s="3"/>
      <c r="L620" s="6"/>
      <c r="M620" s="4"/>
      <c r="N620" s="7" t="str">
        <f aca="true">IF(G620="","",TODAY()-G620)</f>
        <v/>
      </c>
      <c r="O620" s="7" t="str">
        <f aca="true">IF(OR(D620="",C620="Closed-won",C620="Closed-lost"),"",MAX(0,TODAY()-D620))</f>
        <v/>
      </c>
    </row>
    <row r="621" customFormat="false" ht="15" hidden="false" customHeight="false" outlineLevel="0" collapsed="false">
      <c r="A621" s="3"/>
      <c r="B621" s="3"/>
      <c r="C621" s="3"/>
      <c r="D621" s="4"/>
      <c r="E621" s="5" t="str">
        <f aca="true">IF(OR(D621="",C621="Closed-won",C621="Closed-lost"),"",IF(D621&lt;TODAY(),"OVERDUE",IF(D621=TODAY(),"TODAY","")))</f>
        <v/>
      </c>
      <c r="F621" s="3"/>
      <c r="G621" s="4"/>
      <c r="H621" s="6"/>
      <c r="I621" s="3"/>
      <c r="J621" s="3"/>
      <c r="K621" s="3"/>
      <c r="L621" s="6"/>
      <c r="M621" s="4"/>
      <c r="N621" s="7" t="str">
        <f aca="true">IF(G621="","",TODAY()-G621)</f>
        <v/>
      </c>
      <c r="O621" s="7" t="str">
        <f aca="true">IF(OR(D621="",C621="Closed-won",C621="Closed-lost"),"",MAX(0,TODAY()-D621))</f>
        <v/>
      </c>
    </row>
    <row r="622" customFormat="false" ht="15" hidden="false" customHeight="false" outlineLevel="0" collapsed="false">
      <c r="A622" s="3"/>
      <c r="B622" s="3"/>
      <c r="C622" s="3"/>
      <c r="D622" s="4"/>
      <c r="E622" s="5" t="str">
        <f aca="true">IF(OR(D622="",C622="Closed-won",C622="Closed-lost"),"",IF(D622&lt;TODAY(),"OVERDUE",IF(D622=TODAY(),"TODAY","")))</f>
        <v/>
      </c>
      <c r="F622" s="3"/>
      <c r="G622" s="4"/>
      <c r="H622" s="6"/>
      <c r="I622" s="3"/>
      <c r="J622" s="3"/>
      <c r="K622" s="3"/>
      <c r="L622" s="6"/>
      <c r="M622" s="4"/>
      <c r="N622" s="7" t="str">
        <f aca="true">IF(G622="","",TODAY()-G622)</f>
        <v/>
      </c>
      <c r="O622" s="7" t="str">
        <f aca="true">IF(OR(D622="",C622="Closed-won",C622="Closed-lost"),"",MAX(0,TODAY()-D622))</f>
        <v/>
      </c>
    </row>
    <row r="623" customFormat="false" ht="15" hidden="false" customHeight="false" outlineLevel="0" collapsed="false">
      <c r="A623" s="3"/>
      <c r="B623" s="3"/>
      <c r="C623" s="3"/>
      <c r="D623" s="4"/>
      <c r="E623" s="5" t="str">
        <f aca="true">IF(OR(D623="",C623="Closed-won",C623="Closed-lost"),"",IF(D623&lt;TODAY(),"OVERDUE",IF(D623=TODAY(),"TODAY","")))</f>
        <v/>
      </c>
      <c r="F623" s="3"/>
      <c r="G623" s="4"/>
      <c r="H623" s="6"/>
      <c r="I623" s="3"/>
      <c r="J623" s="3"/>
      <c r="K623" s="3"/>
      <c r="L623" s="6"/>
      <c r="M623" s="4"/>
      <c r="N623" s="7" t="str">
        <f aca="true">IF(G623="","",TODAY()-G623)</f>
        <v/>
      </c>
      <c r="O623" s="7" t="str">
        <f aca="true">IF(OR(D623="",C623="Closed-won",C623="Closed-lost"),"",MAX(0,TODAY()-D623))</f>
        <v/>
      </c>
    </row>
    <row r="624" customFormat="false" ht="15" hidden="false" customHeight="false" outlineLevel="0" collapsed="false">
      <c r="A624" s="3"/>
      <c r="B624" s="3"/>
      <c r="C624" s="3"/>
      <c r="D624" s="4"/>
      <c r="E624" s="5" t="str">
        <f aca="true">IF(OR(D624="",C624="Closed-won",C624="Closed-lost"),"",IF(D624&lt;TODAY(),"OVERDUE",IF(D624=TODAY(),"TODAY","")))</f>
        <v/>
      </c>
      <c r="F624" s="3"/>
      <c r="G624" s="4"/>
      <c r="H624" s="6"/>
      <c r="I624" s="3"/>
      <c r="J624" s="3"/>
      <c r="K624" s="3"/>
      <c r="L624" s="6"/>
      <c r="M624" s="4"/>
      <c r="N624" s="7" t="str">
        <f aca="true">IF(G624="","",TODAY()-G624)</f>
        <v/>
      </c>
      <c r="O624" s="7" t="str">
        <f aca="true">IF(OR(D624="",C624="Closed-won",C624="Closed-lost"),"",MAX(0,TODAY()-D624))</f>
        <v/>
      </c>
    </row>
    <row r="625" customFormat="false" ht="15" hidden="false" customHeight="false" outlineLevel="0" collapsed="false">
      <c r="A625" s="3"/>
      <c r="B625" s="3"/>
      <c r="C625" s="3"/>
      <c r="D625" s="4"/>
      <c r="E625" s="5" t="str">
        <f aca="true">IF(OR(D625="",C625="Closed-won",C625="Closed-lost"),"",IF(D625&lt;TODAY(),"OVERDUE",IF(D625=TODAY(),"TODAY","")))</f>
        <v/>
      </c>
      <c r="F625" s="3"/>
      <c r="G625" s="4"/>
      <c r="H625" s="6"/>
      <c r="I625" s="3"/>
      <c r="J625" s="3"/>
      <c r="K625" s="3"/>
      <c r="L625" s="6"/>
      <c r="M625" s="4"/>
      <c r="N625" s="7" t="str">
        <f aca="true">IF(G625="","",TODAY()-G625)</f>
        <v/>
      </c>
      <c r="O625" s="7" t="str">
        <f aca="true">IF(OR(D625="",C625="Closed-won",C625="Closed-lost"),"",MAX(0,TODAY()-D625))</f>
        <v/>
      </c>
    </row>
    <row r="626" customFormat="false" ht="15" hidden="false" customHeight="false" outlineLevel="0" collapsed="false">
      <c r="A626" s="3"/>
      <c r="B626" s="3"/>
      <c r="C626" s="3"/>
      <c r="D626" s="4"/>
      <c r="E626" s="5" t="str">
        <f aca="true">IF(OR(D626="",C626="Closed-won",C626="Closed-lost"),"",IF(D626&lt;TODAY(),"OVERDUE",IF(D626=TODAY(),"TODAY","")))</f>
        <v/>
      </c>
      <c r="F626" s="3"/>
      <c r="G626" s="4"/>
      <c r="H626" s="6"/>
      <c r="I626" s="3"/>
      <c r="J626" s="3"/>
      <c r="K626" s="3"/>
      <c r="L626" s="6"/>
      <c r="M626" s="4"/>
      <c r="N626" s="7" t="str">
        <f aca="true">IF(G626="","",TODAY()-G626)</f>
        <v/>
      </c>
      <c r="O626" s="7" t="str">
        <f aca="true">IF(OR(D626="",C626="Closed-won",C626="Closed-lost"),"",MAX(0,TODAY()-D626))</f>
        <v/>
      </c>
    </row>
    <row r="627" customFormat="false" ht="15" hidden="false" customHeight="false" outlineLevel="0" collapsed="false">
      <c r="A627" s="3"/>
      <c r="B627" s="3"/>
      <c r="C627" s="3"/>
      <c r="D627" s="4"/>
      <c r="E627" s="5" t="str">
        <f aca="true">IF(OR(D627="",C627="Closed-won",C627="Closed-lost"),"",IF(D627&lt;TODAY(),"OVERDUE",IF(D627=TODAY(),"TODAY","")))</f>
        <v/>
      </c>
      <c r="F627" s="3"/>
      <c r="G627" s="4"/>
      <c r="H627" s="6"/>
      <c r="I627" s="3"/>
      <c r="J627" s="3"/>
      <c r="K627" s="3"/>
      <c r="L627" s="6"/>
      <c r="M627" s="4"/>
      <c r="N627" s="7" t="str">
        <f aca="true">IF(G627="","",TODAY()-G627)</f>
        <v/>
      </c>
      <c r="O627" s="7" t="str">
        <f aca="true">IF(OR(D627="",C627="Closed-won",C627="Closed-lost"),"",MAX(0,TODAY()-D627))</f>
        <v/>
      </c>
    </row>
    <row r="628" customFormat="false" ht="15" hidden="false" customHeight="false" outlineLevel="0" collapsed="false">
      <c r="A628" s="3"/>
      <c r="B628" s="3"/>
      <c r="C628" s="3"/>
      <c r="D628" s="4"/>
      <c r="E628" s="5" t="str">
        <f aca="true">IF(OR(D628="",C628="Closed-won",C628="Closed-lost"),"",IF(D628&lt;TODAY(),"OVERDUE",IF(D628=TODAY(),"TODAY","")))</f>
        <v/>
      </c>
      <c r="F628" s="3"/>
      <c r="G628" s="4"/>
      <c r="H628" s="6"/>
      <c r="I628" s="3"/>
      <c r="J628" s="3"/>
      <c r="K628" s="3"/>
      <c r="L628" s="6"/>
      <c r="M628" s="4"/>
      <c r="N628" s="7" t="str">
        <f aca="true">IF(G628="","",TODAY()-G628)</f>
        <v/>
      </c>
      <c r="O628" s="7" t="str">
        <f aca="true">IF(OR(D628="",C628="Closed-won",C628="Closed-lost"),"",MAX(0,TODAY()-D628))</f>
        <v/>
      </c>
    </row>
    <row r="629" customFormat="false" ht="15" hidden="false" customHeight="false" outlineLevel="0" collapsed="false">
      <c r="A629" s="3"/>
      <c r="B629" s="3"/>
      <c r="C629" s="3"/>
      <c r="D629" s="4"/>
      <c r="E629" s="5" t="str">
        <f aca="true">IF(OR(D629="",C629="Closed-won",C629="Closed-lost"),"",IF(D629&lt;TODAY(),"OVERDUE",IF(D629=TODAY(),"TODAY","")))</f>
        <v/>
      </c>
      <c r="F629" s="3"/>
      <c r="G629" s="4"/>
      <c r="H629" s="6"/>
      <c r="I629" s="3"/>
      <c r="J629" s="3"/>
      <c r="K629" s="3"/>
      <c r="L629" s="6"/>
      <c r="M629" s="4"/>
      <c r="N629" s="7" t="str">
        <f aca="true">IF(G629="","",TODAY()-G629)</f>
        <v/>
      </c>
      <c r="O629" s="7" t="str">
        <f aca="true">IF(OR(D629="",C629="Closed-won",C629="Closed-lost"),"",MAX(0,TODAY()-D629))</f>
        <v/>
      </c>
    </row>
    <row r="630" customFormat="false" ht="15" hidden="false" customHeight="false" outlineLevel="0" collapsed="false">
      <c r="A630" s="3"/>
      <c r="B630" s="3"/>
      <c r="C630" s="3"/>
      <c r="D630" s="4"/>
      <c r="E630" s="5" t="str">
        <f aca="true">IF(OR(D630="",C630="Closed-won",C630="Closed-lost"),"",IF(D630&lt;TODAY(),"OVERDUE",IF(D630=TODAY(),"TODAY","")))</f>
        <v/>
      </c>
      <c r="F630" s="3"/>
      <c r="G630" s="4"/>
      <c r="H630" s="6"/>
      <c r="I630" s="3"/>
      <c r="J630" s="3"/>
      <c r="K630" s="3"/>
      <c r="L630" s="6"/>
      <c r="M630" s="4"/>
      <c r="N630" s="7" t="str">
        <f aca="true">IF(G630="","",TODAY()-G630)</f>
        <v/>
      </c>
      <c r="O630" s="7" t="str">
        <f aca="true">IF(OR(D630="",C630="Closed-won",C630="Closed-lost"),"",MAX(0,TODAY()-D630))</f>
        <v/>
      </c>
    </row>
    <row r="631" customFormat="false" ht="15" hidden="false" customHeight="false" outlineLevel="0" collapsed="false">
      <c r="A631" s="3"/>
      <c r="B631" s="3"/>
      <c r="C631" s="3"/>
      <c r="D631" s="4"/>
      <c r="E631" s="5" t="str">
        <f aca="true">IF(OR(D631="",C631="Closed-won",C631="Closed-lost"),"",IF(D631&lt;TODAY(),"OVERDUE",IF(D631=TODAY(),"TODAY","")))</f>
        <v/>
      </c>
      <c r="F631" s="3"/>
      <c r="G631" s="4"/>
      <c r="H631" s="6"/>
      <c r="I631" s="3"/>
      <c r="J631" s="3"/>
      <c r="K631" s="3"/>
      <c r="L631" s="6"/>
      <c r="M631" s="4"/>
      <c r="N631" s="7" t="str">
        <f aca="true">IF(G631="","",TODAY()-G631)</f>
        <v/>
      </c>
      <c r="O631" s="7" t="str">
        <f aca="true">IF(OR(D631="",C631="Closed-won",C631="Closed-lost"),"",MAX(0,TODAY()-D631))</f>
        <v/>
      </c>
    </row>
    <row r="632" customFormat="false" ht="15" hidden="false" customHeight="false" outlineLevel="0" collapsed="false">
      <c r="A632" s="3"/>
      <c r="B632" s="3"/>
      <c r="C632" s="3"/>
      <c r="D632" s="4"/>
      <c r="E632" s="5" t="str">
        <f aca="true">IF(OR(D632="",C632="Closed-won",C632="Closed-lost"),"",IF(D632&lt;TODAY(),"OVERDUE",IF(D632=TODAY(),"TODAY","")))</f>
        <v/>
      </c>
      <c r="F632" s="3"/>
      <c r="G632" s="4"/>
      <c r="H632" s="6"/>
      <c r="I632" s="3"/>
      <c r="J632" s="3"/>
      <c r="K632" s="3"/>
      <c r="L632" s="6"/>
      <c r="M632" s="4"/>
      <c r="N632" s="7" t="str">
        <f aca="true">IF(G632="","",TODAY()-G632)</f>
        <v/>
      </c>
      <c r="O632" s="7" t="str">
        <f aca="true">IF(OR(D632="",C632="Closed-won",C632="Closed-lost"),"",MAX(0,TODAY()-D632))</f>
        <v/>
      </c>
    </row>
    <row r="633" customFormat="false" ht="15" hidden="false" customHeight="false" outlineLevel="0" collapsed="false">
      <c r="A633" s="3"/>
      <c r="B633" s="3"/>
      <c r="C633" s="3"/>
      <c r="D633" s="4"/>
      <c r="E633" s="5" t="str">
        <f aca="true">IF(OR(D633="",C633="Closed-won",C633="Closed-lost"),"",IF(D633&lt;TODAY(),"OVERDUE",IF(D633=TODAY(),"TODAY","")))</f>
        <v/>
      </c>
      <c r="F633" s="3"/>
      <c r="G633" s="4"/>
      <c r="H633" s="6"/>
      <c r="I633" s="3"/>
      <c r="J633" s="3"/>
      <c r="K633" s="3"/>
      <c r="L633" s="6"/>
      <c r="M633" s="4"/>
      <c r="N633" s="7" t="str">
        <f aca="true">IF(G633="","",TODAY()-G633)</f>
        <v/>
      </c>
      <c r="O633" s="7" t="str">
        <f aca="true">IF(OR(D633="",C633="Closed-won",C633="Closed-lost"),"",MAX(0,TODAY()-D633))</f>
        <v/>
      </c>
    </row>
    <row r="634" customFormat="false" ht="15" hidden="false" customHeight="false" outlineLevel="0" collapsed="false">
      <c r="A634" s="3"/>
      <c r="B634" s="3"/>
      <c r="C634" s="3"/>
      <c r="D634" s="4"/>
      <c r="E634" s="5" t="str">
        <f aca="true">IF(OR(D634="",C634="Closed-won",C634="Closed-lost"),"",IF(D634&lt;TODAY(),"OVERDUE",IF(D634=TODAY(),"TODAY","")))</f>
        <v/>
      </c>
      <c r="F634" s="3"/>
      <c r="G634" s="4"/>
      <c r="H634" s="6"/>
      <c r="I634" s="3"/>
      <c r="J634" s="3"/>
      <c r="K634" s="3"/>
      <c r="L634" s="6"/>
      <c r="M634" s="4"/>
      <c r="N634" s="7" t="str">
        <f aca="true">IF(G634="","",TODAY()-G634)</f>
        <v/>
      </c>
      <c r="O634" s="7" t="str">
        <f aca="true">IF(OR(D634="",C634="Closed-won",C634="Closed-lost"),"",MAX(0,TODAY()-D634))</f>
        <v/>
      </c>
    </row>
    <row r="635" customFormat="false" ht="15" hidden="false" customHeight="false" outlineLevel="0" collapsed="false">
      <c r="A635" s="3"/>
      <c r="B635" s="3"/>
      <c r="C635" s="3"/>
      <c r="D635" s="4"/>
      <c r="E635" s="5" t="str">
        <f aca="true">IF(OR(D635="",C635="Closed-won",C635="Closed-lost"),"",IF(D635&lt;TODAY(),"OVERDUE",IF(D635=TODAY(),"TODAY","")))</f>
        <v/>
      </c>
      <c r="F635" s="3"/>
      <c r="G635" s="4"/>
      <c r="H635" s="6"/>
      <c r="I635" s="3"/>
      <c r="J635" s="3"/>
      <c r="K635" s="3"/>
      <c r="L635" s="6"/>
      <c r="M635" s="4"/>
      <c r="N635" s="7" t="str">
        <f aca="true">IF(G635="","",TODAY()-G635)</f>
        <v/>
      </c>
      <c r="O635" s="7" t="str">
        <f aca="true">IF(OR(D635="",C635="Closed-won",C635="Closed-lost"),"",MAX(0,TODAY()-D635))</f>
        <v/>
      </c>
    </row>
    <row r="636" customFormat="false" ht="15" hidden="false" customHeight="false" outlineLevel="0" collapsed="false">
      <c r="A636" s="3"/>
      <c r="B636" s="3"/>
      <c r="C636" s="3"/>
      <c r="D636" s="4"/>
      <c r="E636" s="5" t="str">
        <f aca="true">IF(OR(D636="",C636="Closed-won",C636="Closed-lost"),"",IF(D636&lt;TODAY(),"OVERDUE",IF(D636=TODAY(),"TODAY","")))</f>
        <v/>
      </c>
      <c r="F636" s="3"/>
      <c r="G636" s="4"/>
      <c r="H636" s="6"/>
      <c r="I636" s="3"/>
      <c r="J636" s="3"/>
      <c r="K636" s="3"/>
      <c r="L636" s="6"/>
      <c r="M636" s="4"/>
      <c r="N636" s="7" t="str">
        <f aca="true">IF(G636="","",TODAY()-G636)</f>
        <v/>
      </c>
      <c r="O636" s="7" t="str">
        <f aca="true">IF(OR(D636="",C636="Closed-won",C636="Closed-lost"),"",MAX(0,TODAY()-D636))</f>
        <v/>
      </c>
    </row>
    <row r="637" customFormat="false" ht="15" hidden="false" customHeight="false" outlineLevel="0" collapsed="false">
      <c r="A637" s="3"/>
      <c r="B637" s="3"/>
      <c r="C637" s="3"/>
      <c r="D637" s="4"/>
      <c r="E637" s="5" t="str">
        <f aca="true">IF(OR(D637="",C637="Closed-won",C637="Closed-lost"),"",IF(D637&lt;TODAY(),"OVERDUE",IF(D637=TODAY(),"TODAY","")))</f>
        <v/>
      </c>
      <c r="F637" s="3"/>
      <c r="G637" s="4"/>
      <c r="H637" s="6"/>
      <c r="I637" s="3"/>
      <c r="J637" s="3"/>
      <c r="K637" s="3"/>
      <c r="L637" s="6"/>
      <c r="M637" s="4"/>
      <c r="N637" s="7" t="str">
        <f aca="true">IF(G637="","",TODAY()-G637)</f>
        <v/>
      </c>
      <c r="O637" s="7" t="str">
        <f aca="true">IF(OR(D637="",C637="Closed-won",C637="Closed-lost"),"",MAX(0,TODAY()-D637))</f>
        <v/>
      </c>
    </row>
    <row r="638" customFormat="false" ht="15" hidden="false" customHeight="false" outlineLevel="0" collapsed="false">
      <c r="A638" s="3"/>
      <c r="B638" s="3"/>
      <c r="C638" s="3"/>
      <c r="D638" s="4"/>
      <c r="E638" s="5" t="str">
        <f aca="true">IF(OR(D638="",C638="Closed-won",C638="Closed-lost"),"",IF(D638&lt;TODAY(),"OVERDUE",IF(D638=TODAY(),"TODAY","")))</f>
        <v/>
      </c>
      <c r="F638" s="3"/>
      <c r="G638" s="4"/>
      <c r="H638" s="6"/>
      <c r="I638" s="3"/>
      <c r="J638" s="3"/>
      <c r="K638" s="3"/>
      <c r="L638" s="6"/>
      <c r="M638" s="4"/>
      <c r="N638" s="7" t="str">
        <f aca="true">IF(G638="","",TODAY()-G638)</f>
        <v/>
      </c>
      <c r="O638" s="7" t="str">
        <f aca="true">IF(OR(D638="",C638="Closed-won",C638="Closed-lost"),"",MAX(0,TODAY()-D638))</f>
        <v/>
      </c>
    </row>
    <row r="639" customFormat="false" ht="15" hidden="false" customHeight="false" outlineLevel="0" collapsed="false">
      <c r="A639" s="3"/>
      <c r="B639" s="3"/>
      <c r="C639" s="3"/>
      <c r="D639" s="4"/>
      <c r="E639" s="5" t="str">
        <f aca="true">IF(OR(D639="",C639="Closed-won",C639="Closed-lost"),"",IF(D639&lt;TODAY(),"OVERDUE",IF(D639=TODAY(),"TODAY","")))</f>
        <v/>
      </c>
      <c r="F639" s="3"/>
      <c r="G639" s="4"/>
      <c r="H639" s="6"/>
      <c r="I639" s="3"/>
      <c r="J639" s="3"/>
      <c r="K639" s="3"/>
      <c r="L639" s="6"/>
      <c r="M639" s="4"/>
      <c r="N639" s="7" t="str">
        <f aca="true">IF(G639="","",TODAY()-G639)</f>
        <v/>
      </c>
      <c r="O639" s="7" t="str">
        <f aca="true">IF(OR(D639="",C639="Closed-won",C639="Closed-lost"),"",MAX(0,TODAY()-D639))</f>
        <v/>
      </c>
    </row>
    <row r="640" customFormat="false" ht="15" hidden="false" customHeight="false" outlineLevel="0" collapsed="false">
      <c r="A640" s="3"/>
      <c r="B640" s="3"/>
      <c r="C640" s="3"/>
      <c r="D640" s="4"/>
      <c r="E640" s="5" t="str">
        <f aca="true">IF(OR(D640="",C640="Closed-won",C640="Closed-lost"),"",IF(D640&lt;TODAY(),"OVERDUE",IF(D640=TODAY(),"TODAY","")))</f>
        <v/>
      </c>
      <c r="F640" s="3"/>
      <c r="G640" s="4"/>
      <c r="H640" s="6"/>
      <c r="I640" s="3"/>
      <c r="J640" s="3"/>
      <c r="K640" s="3"/>
      <c r="L640" s="6"/>
      <c r="M640" s="4"/>
      <c r="N640" s="7" t="str">
        <f aca="true">IF(G640="","",TODAY()-G640)</f>
        <v/>
      </c>
      <c r="O640" s="7" t="str">
        <f aca="true">IF(OR(D640="",C640="Closed-won",C640="Closed-lost"),"",MAX(0,TODAY()-D640))</f>
        <v/>
      </c>
    </row>
    <row r="641" customFormat="false" ht="15" hidden="false" customHeight="false" outlineLevel="0" collapsed="false">
      <c r="A641" s="3"/>
      <c r="B641" s="3"/>
      <c r="C641" s="3"/>
      <c r="D641" s="4"/>
      <c r="E641" s="5" t="str">
        <f aca="true">IF(OR(D641="",C641="Closed-won",C641="Closed-lost"),"",IF(D641&lt;TODAY(),"OVERDUE",IF(D641=TODAY(),"TODAY","")))</f>
        <v/>
      </c>
      <c r="F641" s="3"/>
      <c r="G641" s="4"/>
      <c r="H641" s="6"/>
      <c r="I641" s="3"/>
      <c r="J641" s="3"/>
      <c r="K641" s="3"/>
      <c r="L641" s="6"/>
      <c r="M641" s="4"/>
      <c r="N641" s="7" t="str">
        <f aca="true">IF(G641="","",TODAY()-G641)</f>
        <v/>
      </c>
      <c r="O641" s="7" t="str">
        <f aca="true">IF(OR(D641="",C641="Closed-won",C641="Closed-lost"),"",MAX(0,TODAY()-D641))</f>
        <v/>
      </c>
    </row>
    <row r="642" customFormat="false" ht="15" hidden="false" customHeight="false" outlineLevel="0" collapsed="false">
      <c r="A642" s="3"/>
      <c r="B642" s="3"/>
      <c r="C642" s="3"/>
      <c r="D642" s="4"/>
      <c r="E642" s="5" t="str">
        <f aca="true">IF(OR(D642="",C642="Closed-won",C642="Closed-lost"),"",IF(D642&lt;TODAY(),"OVERDUE",IF(D642=TODAY(),"TODAY","")))</f>
        <v/>
      </c>
      <c r="F642" s="3"/>
      <c r="G642" s="4"/>
      <c r="H642" s="6"/>
      <c r="I642" s="3"/>
      <c r="J642" s="3"/>
      <c r="K642" s="3"/>
      <c r="L642" s="6"/>
      <c r="M642" s="4"/>
      <c r="N642" s="7" t="str">
        <f aca="true">IF(G642="","",TODAY()-G642)</f>
        <v/>
      </c>
      <c r="O642" s="7" t="str">
        <f aca="true">IF(OR(D642="",C642="Closed-won",C642="Closed-lost"),"",MAX(0,TODAY()-D642))</f>
        <v/>
      </c>
    </row>
    <row r="643" customFormat="false" ht="15" hidden="false" customHeight="false" outlineLevel="0" collapsed="false">
      <c r="A643" s="3"/>
      <c r="B643" s="3"/>
      <c r="C643" s="3"/>
      <c r="D643" s="4"/>
      <c r="E643" s="5" t="str">
        <f aca="true">IF(OR(D643="",C643="Closed-won",C643="Closed-lost"),"",IF(D643&lt;TODAY(),"OVERDUE",IF(D643=TODAY(),"TODAY","")))</f>
        <v/>
      </c>
      <c r="F643" s="3"/>
      <c r="G643" s="4"/>
      <c r="H643" s="6"/>
      <c r="I643" s="3"/>
      <c r="J643" s="3"/>
      <c r="K643" s="3"/>
      <c r="L643" s="6"/>
      <c r="M643" s="4"/>
      <c r="N643" s="7" t="str">
        <f aca="true">IF(G643="","",TODAY()-G643)</f>
        <v/>
      </c>
      <c r="O643" s="7" t="str">
        <f aca="true">IF(OR(D643="",C643="Closed-won",C643="Closed-lost"),"",MAX(0,TODAY()-D643))</f>
        <v/>
      </c>
    </row>
    <row r="644" customFormat="false" ht="15" hidden="false" customHeight="false" outlineLevel="0" collapsed="false">
      <c r="A644" s="3"/>
      <c r="B644" s="3"/>
      <c r="C644" s="3"/>
      <c r="D644" s="4"/>
      <c r="E644" s="5" t="str">
        <f aca="true">IF(OR(D644="",C644="Closed-won",C644="Closed-lost"),"",IF(D644&lt;TODAY(),"OVERDUE",IF(D644=TODAY(),"TODAY","")))</f>
        <v/>
      </c>
      <c r="F644" s="3"/>
      <c r="G644" s="4"/>
      <c r="H644" s="6"/>
      <c r="I644" s="3"/>
      <c r="J644" s="3"/>
      <c r="K644" s="3"/>
      <c r="L644" s="6"/>
      <c r="M644" s="4"/>
      <c r="N644" s="7" t="str">
        <f aca="true">IF(G644="","",TODAY()-G644)</f>
        <v/>
      </c>
      <c r="O644" s="7" t="str">
        <f aca="true">IF(OR(D644="",C644="Closed-won",C644="Closed-lost"),"",MAX(0,TODAY()-D644))</f>
        <v/>
      </c>
    </row>
    <row r="645" customFormat="false" ht="15" hidden="false" customHeight="false" outlineLevel="0" collapsed="false">
      <c r="A645" s="3"/>
      <c r="B645" s="3"/>
      <c r="C645" s="3"/>
      <c r="D645" s="4"/>
      <c r="E645" s="5" t="str">
        <f aca="true">IF(OR(D645="",C645="Closed-won",C645="Closed-lost"),"",IF(D645&lt;TODAY(),"OVERDUE",IF(D645=TODAY(),"TODAY","")))</f>
        <v/>
      </c>
      <c r="F645" s="3"/>
      <c r="G645" s="4"/>
      <c r="H645" s="6"/>
      <c r="I645" s="3"/>
      <c r="J645" s="3"/>
      <c r="K645" s="3"/>
      <c r="L645" s="6"/>
      <c r="M645" s="4"/>
      <c r="N645" s="7" t="str">
        <f aca="true">IF(G645="","",TODAY()-G645)</f>
        <v/>
      </c>
      <c r="O645" s="7" t="str">
        <f aca="true">IF(OR(D645="",C645="Closed-won",C645="Closed-lost"),"",MAX(0,TODAY()-D645))</f>
        <v/>
      </c>
    </row>
    <row r="646" customFormat="false" ht="15" hidden="false" customHeight="false" outlineLevel="0" collapsed="false">
      <c r="A646" s="3"/>
      <c r="B646" s="3"/>
      <c r="C646" s="3"/>
      <c r="D646" s="4"/>
      <c r="E646" s="5" t="str">
        <f aca="true">IF(OR(D646="",C646="Closed-won",C646="Closed-lost"),"",IF(D646&lt;TODAY(),"OVERDUE",IF(D646=TODAY(),"TODAY","")))</f>
        <v/>
      </c>
      <c r="F646" s="3"/>
      <c r="G646" s="4"/>
      <c r="H646" s="6"/>
      <c r="I646" s="3"/>
      <c r="J646" s="3"/>
      <c r="K646" s="3"/>
      <c r="L646" s="6"/>
      <c r="M646" s="4"/>
      <c r="N646" s="7" t="str">
        <f aca="true">IF(G646="","",TODAY()-G646)</f>
        <v/>
      </c>
      <c r="O646" s="7" t="str">
        <f aca="true">IF(OR(D646="",C646="Closed-won",C646="Closed-lost"),"",MAX(0,TODAY()-D646))</f>
        <v/>
      </c>
    </row>
    <row r="647" customFormat="false" ht="15" hidden="false" customHeight="false" outlineLevel="0" collapsed="false">
      <c r="A647" s="3"/>
      <c r="B647" s="3"/>
      <c r="C647" s="3"/>
      <c r="D647" s="4"/>
      <c r="E647" s="5" t="str">
        <f aca="true">IF(OR(D647="",C647="Closed-won",C647="Closed-lost"),"",IF(D647&lt;TODAY(),"OVERDUE",IF(D647=TODAY(),"TODAY","")))</f>
        <v/>
      </c>
      <c r="F647" s="3"/>
      <c r="G647" s="4"/>
      <c r="H647" s="6"/>
      <c r="I647" s="3"/>
      <c r="J647" s="3"/>
      <c r="K647" s="3"/>
      <c r="L647" s="6"/>
      <c r="M647" s="4"/>
      <c r="N647" s="7" t="str">
        <f aca="true">IF(G647="","",TODAY()-G647)</f>
        <v/>
      </c>
      <c r="O647" s="7" t="str">
        <f aca="true">IF(OR(D647="",C647="Closed-won",C647="Closed-lost"),"",MAX(0,TODAY()-D647))</f>
        <v/>
      </c>
    </row>
    <row r="648" customFormat="false" ht="15" hidden="false" customHeight="false" outlineLevel="0" collapsed="false">
      <c r="A648" s="3"/>
      <c r="B648" s="3"/>
      <c r="C648" s="3"/>
      <c r="D648" s="4"/>
      <c r="E648" s="5" t="str">
        <f aca="true">IF(OR(D648="",C648="Closed-won",C648="Closed-lost"),"",IF(D648&lt;TODAY(),"OVERDUE",IF(D648=TODAY(),"TODAY","")))</f>
        <v/>
      </c>
      <c r="F648" s="3"/>
      <c r="G648" s="4"/>
      <c r="H648" s="6"/>
      <c r="I648" s="3"/>
      <c r="J648" s="3"/>
      <c r="K648" s="3"/>
      <c r="L648" s="6"/>
      <c r="M648" s="4"/>
      <c r="N648" s="7" t="str">
        <f aca="true">IF(G648="","",TODAY()-G648)</f>
        <v/>
      </c>
      <c r="O648" s="7" t="str">
        <f aca="true">IF(OR(D648="",C648="Closed-won",C648="Closed-lost"),"",MAX(0,TODAY()-D648))</f>
        <v/>
      </c>
    </row>
    <row r="649" customFormat="false" ht="15" hidden="false" customHeight="false" outlineLevel="0" collapsed="false">
      <c r="A649" s="3"/>
      <c r="B649" s="3"/>
      <c r="C649" s="3"/>
      <c r="D649" s="4"/>
      <c r="E649" s="5" t="str">
        <f aca="true">IF(OR(D649="",C649="Closed-won",C649="Closed-lost"),"",IF(D649&lt;TODAY(),"OVERDUE",IF(D649=TODAY(),"TODAY","")))</f>
        <v/>
      </c>
      <c r="F649" s="3"/>
      <c r="G649" s="4"/>
      <c r="H649" s="6"/>
      <c r="I649" s="3"/>
      <c r="J649" s="3"/>
      <c r="K649" s="3"/>
      <c r="L649" s="6"/>
      <c r="M649" s="4"/>
      <c r="N649" s="7" t="str">
        <f aca="true">IF(G649="","",TODAY()-G649)</f>
        <v/>
      </c>
      <c r="O649" s="7" t="str">
        <f aca="true">IF(OR(D649="",C649="Closed-won",C649="Closed-lost"),"",MAX(0,TODAY()-D649))</f>
        <v/>
      </c>
    </row>
    <row r="650" customFormat="false" ht="15" hidden="false" customHeight="false" outlineLevel="0" collapsed="false">
      <c r="A650" s="3"/>
      <c r="B650" s="3"/>
      <c r="C650" s="3"/>
      <c r="D650" s="4"/>
      <c r="E650" s="5" t="str">
        <f aca="true">IF(OR(D650="",C650="Closed-won",C650="Closed-lost"),"",IF(D650&lt;TODAY(),"OVERDUE",IF(D650=TODAY(),"TODAY","")))</f>
        <v/>
      </c>
      <c r="F650" s="3"/>
      <c r="G650" s="4"/>
      <c r="H650" s="6"/>
      <c r="I650" s="3"/>
      <c r="J650" s="3"/>
      <c r="K650" s="3"/>
      <c r="L650" s="6"/>
      <c r="M650" s="4"/>
      <c r="N650" s="7" t="str">
        <f aca="true">IF(G650="","",TODAY()-G650)</f>
        <v/>
      </c>
      <c r="O650" s="7" t="str">
        <f aca="true">IF(OR(D650="",C650="Closed-won",C650="Closed-lost"),"",MAX(0,TODAY()-D650))</f>
        <v/>
      </c>
    </row>
    <row r="651" customFormat="false" ht="15" hidden="false" customHeight="false" outlineLevel="0" collapsed="false">
      <c r="A651" s="3"/>
      <c r="B651" s="3"/>
      <c r="C651" s="3"/>
      <c r="D651" s="4"/>
      <c r="E651" s="5" t="str">
        <f aca="true">IF(OR(D651="",C651="Closed-won",C651="Closed-lost"),"",IF(D651&lt;TODAY(),"OVERDUE",IF(D651=TODAY(),"TODAY","")))</f>
        <v/>
      </c>
      <c r="F651" s="3"/>
      <c r="G651" s="4"/>
      <c r="H651" s="6"/>
      <c r="I651" s="3"/>
      <c r="J651" s="3"/>
      <c r="K651" s="3"/>
      <c r="L651" s="6"/>
      <c r="M651" s="4"/>
      <c r="N651" s="7" t="str">
        <f aca="true">IF(G651="","",TODAY()-G651)</f>
        <v/>
      </c>
      <c r="O651" s="7" t="str">
        <f aca="true">IF(OR(D651="",C651="Closed-won",C651="Closed-lost"),"",MAX(0,TODAY()-D651))</f>
        <v/>
      </c>
    </row>
    <row r="652" customFormat="false" ht="15" hidden="false" customHeight="false" outlineLevel="0" collapsed="false">
      <c r="A652" s="3"/>
      <c r="B652" s="3"/>
      <c r="C652" s="3"/>
      <c r="D652" s="4"/>
      <c r="E652" s="5" t="str">
        <f aca="true">IF(OR(D652="",C652="Closed-won",C652="Closed-lost"),"",IF(D652&lt;TODAY(),"OVERDUE",IF(D652=TODAY(),"TODAY","")))</f>
        <v/>
      </c>
      <c r="F652" s="3"/>
      <c r="G652" s="4"/>
      <c r="H652" s="6"/>
      <c r="I652" s="3"/>
      <c r="J652" s="3"/>
      <c r="K652" s="3"/>
      <c r="L652" s="6"/>
      <c r="M652" s="4"/>
      <c r="N652" s="7" t="str">
        <f aca="true">IF(G652="","",TODAY()-G652)</f>
        <v/>
      </c>
      <c r="O652" s="7" t="str">
        <f aca="true">IF(OR(D652="",C652="Closed-won",C652="Closed-lost"),"",MAX(0,TODAY()-D652))</f>
        <v/>
      </c>
    </row>
    <row r="653" customFormat="false" ht="15" hidden="false" customHeight="false" outlineLevel="0" collapsed="false">
      <c r="A653" s="3"/>
      <c r="B653" s="3"/>
      <c r="C653" s="3"/>
      <c r="D653" s="4"/>
      <c r="E653" s="5" t="str">
        <f aca="true">IF(OR(D653="",C653="Closed-won",C653="Closed-lost"),"",IF(D653&lt;TODAY(),"OVERDUE",IF(D653=TODAY(),"TODAY","")))</f>
        <v/>
      </c>
      <c r="F653" s="3"/>
      <c r="G653" s="4"/>
      <c r="H653" s="6"/>
      <c r="I653" s="3"/>
      <c r="J653" s="3"/>
      <c r="K653" s="3"/>
      <c r="L653" s="6"/>
      <c r="M653" s="4"/>
      <c r="N653" s="7" t="str">
        <f aca="true">IF(G653="","",TODAY()-G653)</f>
        <v/>
      </c>
      <c r="O653" s="7" t="str">
        <f aca="true">IF(OR(D653="",C653="Closed-won",C653="Closed-lost"),"",MAX(0,TODAY()-D653))</f>
        <v/>
      </c>
    </row>
    <row r="654" customFormat="false" ht="15" hidden="false" customHeight="false" outlineLevel="0" collapsed="false">
      <c r="A654" s="3"/>
      <c r="B654" s="3"/>
      <c r="C654" s="3"/>
      <c r="D654" s="4"/>
      <c r="E654" s="5" t="str">
        <f aca="true">IF(OR(D654="",C654="Closed-won",C654="Closed-lost"),"",IF(D654&lt;TODAY(),"OVERDUE",IF(D654=TODAY(),"TODAY","")))</f>
        <v/>
      </c>
      <c r="F654" s="3"/>
      <c r="G654" s="4"/>
      <c r="H654" s="6"/>
      <c r="I654" s="3"/>
      <c r="J654" s="3"/>
      <c r="K654" s="3"/>
      <c r="L654" s="6"/>
      <c r="M654" s="4"/>
      <c r="N654" s="7" t="str">
        <f aca="true">IF(G654="","",TODAY()-G654)</f>
        <v/>
      </c>
      <c r="O654" s="7" t="str">
        <f aca="true">IF(OR(D654="",C654="Closed-won",C654="Closed-lost"),"",MAX(0,TODAY()-D654))</f>
        <v/>
      </c>
    </row>
    <row r="655" customFormat="false" ht="15" hidden="false" customHeight="false" outlineLevel="0" collapsed="false">
      <c r="A655" s="3"/>
      <c r="B655" s="3"/>
      <c r="C655" s="3"/>
      <c r="D655" s="4"/>
      <c r="E655" s="5" t="str">
        <f aca="true">IF(OR(D655="",C655="Closed-won",C655="Closed-lost"),"",IF(D655&lt;TODAY(),"OVERDUE",IF(D655=TODAY(),"TODAY","")))</f>
        <v/>
      </c>
      <c r="F655" s="3"/>
      <c r="G655" s="4"/>
      <c r="H655" s="6"/>
      <c r="I655" s="3"/>
      <c r="J655" s="3"/>
      <c r="K655" s="3"/>
      <c r="L655" s="6"/>
      <c r="M655" s="4"/>
      <c r="N655" s="7" t="str">
        <f aca="true">IF(G655="","",TODAY()-G655)</f>
        <v/>
      </c>
      <c r="O655" s="7" t="str">
        <f aca="true">IF(OR(D655="",C655="Closed-won",C655="Closed-lost"),"",MAX(0,TODAY()-D655))</f>
        <v/>
      </c>
    </row>
    <row r="656" customFormat="false" ht="15" hidden="false" customHeight="false" outlineLevel="0" collapsed="false">
      <c r="A656" s="3"/>
      <c r="B656" s="3"/>
      <c r="C656" s="3"/>
      <c r="D656" s="4"/>
      <c r="E656" s="5" t="str">
        <f aca="true">IF(OR(D656="",C656="Closed-won",C656="Closed-lost"),"",IF(D656&lt;TODAY(),"OVERDUE",IF(D656=TODAY(),"TODAY","")))</f>
        <v/>
      </c>
      <c r="F656" s="3"/>
      <c r="G656" s="4"/>
      <c r="H656" s="6"/>
      <c r="I656" s="3"/>
      <c r="J656" s="3"/>
      <c r="K656" s="3"/>
      <c r="L656" s="6"/>
      <c r="M656" s="4"/>
      <c r="N656" s="7" t="str">
        <f aca="true">IF(G656="","",TODAY()-G656)</f>
        <v/>
      </c>
      <c r="O656" s="7" t="str">
        <f aca="true">IF(OR(D656="",C656="Closed-won",C656="Closed-lost"),"",MAX(0,TODAY()-D656))</f>
        <v/>
      </c>
    </row>
    <row r="657" customFormat="false" ht="15" hidden="false" customHeight="false" outlineLevel="0" collapsed="false">
      <c r="A657" s="3"/>
      <c r="B657" s="3"/>
      <c r="C657" s="3"/>
      <c r="D657" s="4"/>
      <c r="E657" s="5" t="str">
        <f aca="true">IF(OR(D657="",C657="Closed-won",C657="Closed-lost"),"",IF(D657&lt;TODAY(),"OVERDUE",IF(D657=TODAY(),"TODAY","")))</f>
        <v/>
      </c>
      <c r="F657" s="3"/>
      <c r="G657" s="4"/>
      <c r="H657" s="6"/>
      <c r="I657" s="3"/>
      <c r="J657" s="3"/>
      <c r="K657" s="3"/>
      <c r="L657" s="6"/>
      <c r="M657" s="4"/>
      <c r="N657" s="7" t="str">
        <f aca="true">IF(G657="","",TODAY()-G657)</f>
        <v/>
      </c>
      <c r="O657" s="7" t="str">
        <f aca="true">IF(OR(D657="",C657="Closed-won",C657="Closed-lost"),"",MAX(0,TODAY()-D657))</f>
        <v/>
      </c>
    </row>
    <row r="658" customFormat="false" ht="15" hidden="false" customHeight="false" outlineLevel="0" collapsed="false">
      <c r="A658" s="3"/>
      <c r="B658" s="3"/>
      <c r="C658" s="3"/>
      <c r="D658" s="4"/>
      <c r="E658" s="5" t="str">
        <f aca="true">IF(OR(D658="",C658="Closed-won",C658="Closed-lost"),"",IF(D658&lt;TODAY(),"OVERDUE",IF(D658=TODAY(),"TODAY","")))</f>
        <v/>
      </c>
      <c r="F658" s="3"/>
      <c r="G658" s="4"/>
      <c r="H658" s="6"/>
      <c r="I658" s="3"/>
      <c r="J658" s="3"/>
      <c r="K658" s="3"/>
      <c r="L658" s="6"/>
      <c r="M658" s="4"/>
      <c r="N658" s="7" t="str">
        <f aca="true">IF(G658="","",TODAY()-G658)</f>
        <v/>
      </c>
      <c r="O658" s="7" t="str">
        <f aca="true">IF(OR(D658="",C658="Closed-won",C658="Closed-lost"),"",MAX(0,TODAY()-D658))</f>
        <v/>
      </c>
    </row>
    <row r="659" customFormat="false" ht="15" hidden="false" customHeight="false" outlineLevel="0" collapsed="false">
      <c r="A659" s="3"/>
      <c r="B659" s="3"/>
      <c r="C659" s="3"/>
      <c r="D659" s="4"/>
      <c r="E659" s="5" t="str">
        <f aca="true">IF(OR(D659="",C659="Closed-won",C659="Closed-lost"),"",IF(D659&lt;TODAY(),"OVERDUE",IF(D659=TODAY(),"TODAY","")))</f>
        <v/>
      </c>
      <c r="F659" s="3"/>
      <c r="G659" s="4"/>
      <c r="H659" s="6"/>
      <c r="I659" s="3"/>
      <c r="J659" s="3"/>
      <c r="K659" s="3"/>
      <c r="L659" s="6"/>
      <c r="M659" s="4"/>
      <c r="N659" s="7" t="str">
        <f aca="true">IF(G659="","",TODAY()-G659)</f>
        <v/>
      </c>
      <c r="O659" s="7" t="str">
        <f aca="true">IF(OR(D659="",C659="Closed-won",C659="Closed-lost"),"",MAX(0,TODAY()-D659))</f>
        <v/>
      </c>
    </row>
    <row r="660" customFormat="false" ht="15" hidden="false" customHeight="false" outlineLevel="0" collapsed="false">
      <c r="A660" s="3"/>
      <c r="B660" s="3"/>
      <c r="C660" s="3"/>
      <c r="D660" s="4"/>
      <c r="E660" s="5" t="str">
        <f aca="true">IF(OR(D660="",C660="Closed-won",C660="Closed-lost"),"",IF(D660&lt;TODAY(),"OVERDUE",IF(D660=TODAY(),"TODAY","")))</f>
        <v/>
      </c>
      <c r="F660" s="3"/>
      <c r="G660" s="4"/>
      <c r="H660" s="6"/>
      <c r="I660" s="3"/>
      <c r="J660" s="3"/>
      <c r="K660" s="3"/>
      <c r="L660" s="6"/>
      <c r="M660" s="4"/>
      <c r="N660" s="7" t="str">
        <f aca="true">IF(G660="","",TODAY()-G660)</f>
        <v/>
      </c>
      <c r="O660" s="7" t="str">
        <f aca="true">IF(OR(D660="",C660="Closed-won",C660="Closed-lost"),"",MAX(0,TODAY()-D660))</f>
        <v/>
      </c>
    </row>
    <row r="661" customFormat="false" ht="15" hidden="false" customHeight="false" outlineLevel="0" collapsed="false">
      <c r="A661" s="3"/>
      <c r="B661" s="3"/>
      <c r="C661" s="3"/>
      <c r="D661" s="4"/>
      <c r="E661" s="5" t="str">
        <f aca="true">IF(OR(D661="",C661="Closed-won",C661="Closed-lost"),"",IF(D661&lt;TODAY(),"OVERDUE",IF(D661=TODAY(),"TODAY","")))</f>
        <v/>
      </c>
      <c r="F661" s="3"/>
      <c r="G661" s="4"/>
      <c r="H661" s="6"/>
      <c r="I661" s="3"/>
      <c r="J661" s="3"/>
      <c r="K661" s="3"/>
      <c r="L661" s="6"/>
      <c r="M661" s="4"/>
      <c r="N661" s="7" t="str">
        <f aca="true">IF(G661="","",TODAY()-G661)</f>
        <v/>
      </c>
      <c r="O661" s="7" t="str">
        <f aca="true">IF(OR(D661="",C661="Closed-won",C661="Closed-lost"),"",MAX(0,TODAY()-D661))</f>
        <v/>
      </c>
    </row>
    <row r="662" customFormat="false" ht="15" hidden="false" customHeight="false" outlineLevel="0" collapsed="false">
      <c r="A662" s="3"/>
      <c r="B662" s="3"/>
      <c r="C662" s="3"/>
      <c r="D662" s="4"/>
      <c r="E662" s="5" t="str">
        <f aca="true">IF(OR(D662="",C662="Closed-won",C662="Closed-lost"),"",IF(D662&lt;TODAY(),"OVERDUE",IF(D662=TODAY(),"TODAY","")))</f>
        <v/>
      </c>
      <c r="F662" s="3"/>
      <c r="G662" s="4"/>
      <c r="H662" s="6"/>
      <c r="I662" s="3"/>
      <c r="J662" s="3"/>
      <c r="K662" s="3"/>
      <c r="L662" s="6"/>
      <c r="M662" s="4"/>
      <c r="N662" s="7" t="str">
        <f aca="true">IF(G662="","",TODAY()-G662)</f>
        <v/>
      </c>
      <c r="O662" s="7" t="str">
        <f aca="true">IF(OR(D662="",C662="Closed-won",C662="Closed-lost"),"",MAX(0,TODAY()-D662))</f>
        <v/>
      </c>
    </row>
    <row r="663" customFormat="false" ht="15" hidden="false" customHeight="false" outlineLevel="0" collapsed="false">
      <c r="A663" s="3"/>
      <c r="B663" s="3"/>
      <c r="C663" s="3"/>
      <c r="D663" s="4"/>
      <c r="E663" s="5" t="str">
        <f aca="true">IF(OR(D663="",C663="Closed-won",C663="Closed-lost"),"",IF(D663&lt;TODAY(),"OVERDUE",IF(D663=TODAY(),"TODAY","")))</f>
        <v/>
      </c>
      <c r="F663" s="3"/>
      <c r="G663" s="4"/>
      <c r="H663" s="6"/>
      <c r="I663" s="3"/>
      <c r="J663" s="3"/>
      <c r="K663" s="3"/>
      <c r="L663" s="6"/>
      <c r="M663" s="4"/>
      <c r="N663" s="7" t="str">
        <f aca="true">IF(G663="","",TODAY()-G663)</f>
        <v/>
      </c>
      <c r="O663" s="7" t="str">
        <f aca="true">IF(OR(D663="",C663="Closed-won",C663="Closed-lost"),"",MAX(0,TODAY()-D663))</f>
        <v/>
      </c>
    </row>
    <row r="664" customFormat="false" ht="15" hidden="false" customHeight="false" outlineLevel="0" collapsed="false">
      <c r="A664" s="3"/>
      <c r="B664" s="3"/>
      <c r="C664" s="3"/>
      <c r="D664" s="4"/>
      <c r="E664" s="5" t="str">
        <f aca="true">IF(OR(D664="",C664="Closed-won",C664="Closed-lost"),"",IF(D664&lt;TODAY(),"OVERDUE",IF(D664=TODAY(),"TODAY","")))</f>
        <v/>
      </c>
      <c r="F664" s="3"/>
      <c r="G664" s="4"/>
      <c r="H664" s="6"/>
      <c r="I664" s="3"/>
      <c r="J664" s="3"/>
      <c r="K664" s="3"/>
      <c r="L664" s="6"/>
      <c r="M664" s="4"/>
      <c r="N664" s="7" t="str">
        <f aca="true">IF(G664="","",TODAY()-G664)</f>
        <v/>
      </c>
      <c r="O664" s="7" t="str">
        <f aca="true">IF(OR(D664="",C664="Closed-won",C664="Closed-lost"),"",MAX(0,TODAY()-D664))</f>
        <v/>
      </c>
    </row>
    <row r="665" customFormat="false" ht="15" hidden="false" customHeight="false" outlineLevel="0" collapsed="false">
      <c r="A665" s="3"/>
      <c r="B665" s="3"/>
      <c r="C665" s="3"/>
      <c r="D665" s="4"/>
      <c r="E665" s="5" t="str">
        <f aca="true">IF(OR(D665="",C665="Closed-won",C665="Closed-lost"),"",IF(D665&lt;TODAY(),"OVERDUE",IF(D665=TODAY(),"TODAY","")))</f>
        <v/>
      </c>
      <c r="F665" s="3"/>
      <c r="G665" s="4"/>
      <c r="H665" s="6"/>
      <c r="I665" s="3"/>
      <c r="J665" s="3"/>
      <c r="K665" s="3"/>
      <c r="L665" s="6"/>
      <c r="M665" s="4"/>
      <c r="N665" s="7" t="str">
        <f aca="true">IF(G665="","",TODAY()-G665)</f>
        <v/>
      </c>
      <c r="O665" s="7" t="str">
        <f aca="true">IF(OR(D665="",C665="Closed-won",C665="Closed-lost"),"",MAX(0,TODAY()-D665))</f>
        <v/>
      </c>
    </row>
    <row r="666" customFormat="false" ht="15" hidden="false" customHeight="false" outlineLevel="0" collapsed="false">
      <c r="A666" s="3"/>
      <c r="B666" s="3"/>
      <c r="C666" s="3"/>
      <c r="D666" s="4"/>
      <c r="E666" s="5" t="str">
        <f aca="true">IF(OR(D666="",C666="Closed-won",C666="Closed-lost"),"",IF(D666&lt;TODAY(),"OVERDUE",IF(D666=TODAY(),"TODAY","")))</f>
        <v/>
      </c>
      <c r="F666" s="3"/>
      <c r="G666" s="4"/>
      <c r="H666" s="6"/>
      <c r="I666" s="3"/>
      <c r="J666" s="3"/>
      <c r="K666" s="3"/>
      <c r="L666" s="6"/>
      <c r="M666" s="4"/>
      <c r="N666" s="7" t="str">
        <f aca="true">IF(G666="","",TODAY()-G666)</f>
        <v/>
      </c>
      <c r="O666" s="7" t="str">
        <f aca="true">IF(OR(D666="",C666="Closed-won",C666="Closed-lost"),"",MAX(0,TODAY()-D666))</f>
        <v/>
      </c>
    </row>
    <row r="667" customFormat="false" ht="15" hidden="false" customHeight="false" outlineLevel="0" collapsed="false">
      <c r="A667" s="3"/>
      <c r="B667" s="3"/>
      <c r="C667" s="3"/>
      <c r="D667" s="4"/>
      <c r="E667" s="5" t="str">
        <f aca="true">IF(OR(D667="",C667="Closed-won",C667="Closed-lost"),"",IF(D667&lt;TODAY(),"OVERDUE",IF(D667=TODAY(),"TODAY","")))</f>
        <v/>
      </c>
      <c r="F667" s="3"/>
      <c r="G667" s="4"/>
      <c r="H667" s="6"/>
      <c r="I667" s="3"/>
      <c r="J667" s="3"/>
      <c r="K667" s="3"/>
      <c r="L667" s="6"/>
      <c r="M667" s="4"/>
      <c r="N667" s="7" t="str">
        <f aca="true">IF(G667="","",TODAY()-G667)</f>
        <v/>
      </c>
      <c r="O667" s="7" t="str">
        <f aca="true">IF(OR(D667="",C667="Closed-won",C667="Closed-lost"),"",MAX(0,TODAY()-D667))</f>
        <v/>
      </c>
    </row>
    <row r="668" customFormat="false" ht="15" hidden="false" customHeight="false" outlineLevel="0" collapsed="false">
      <c r="A668" s="3"/>
      <c r="B668" s="3"/>
      <c r="C668" s="3"/>
      <c r="D668" s="4"/>
      <c r="E668" s="5" t="str">
        <f aca="true">IF(OR(D668="",C668="Closed-won",C668="Closed-lost"),"",IF(D668&lt;TODAY(),"OVERDUE",IF(D668=TODAY(),"TODAY","")))</f>
        <v/>
      </c>
      <c r="F668" s="3"/>
      <c r="G668" s="4"/>
      <c r="H668" s="6"/>
      <c r="I668" s="3"/>
      <c r="J668" s="3"/>
      <c r="K668" s="3"/>
      <c r="L668" s="6"/>
      <c r="M668" s="4"/>
      <c r="N668" s="7" t="str">
        <f aca="true">IF(G668="","",TODAY()-G668)</f>
        <v/>
      </c>
      <c r="O668" s="7" t="str">
        <f aca="true">IF(OR(D668="",C668="Closed-won",C668="Closed-lost"),"",MAX(0,TODAY()-D668))</f>
        <v/>
      </c>
    </row>
    <row r="669" customFormat="false" ht="15" hidden="false" customHeight="false" outlineLevel="0" collapsed="false">
      <c r="A669" s="3"/>
      <c r="B669" s="3"/>
      <c r="C669" s="3"/>
      <c r="D669" s="4"/>
      <c r="E669" s="5" t="str">
        <f aca="true">IF(OR(D669="",C669="Closed-won",C669="Closed-lost"),"",IF(D669&lt;TODAY(),"OVERDUE",IF(D669=TODAY(),"TODAY","")))</f>
        <v/>
      </c>
      <c r="F669" s="3"/>
      <c r="G669" s="4"/>
      <c r="H669" s="6"/>
      <c r="I669" s="3"/>
      <c r="J669" s="3"/>
      <c r="K669" s="3"/>
      <c r="L669" s="6"/>
      <c r="M669" s="4"/>
      <c r="N669" s="7" t="str">
        <f aca="true">IF(G669="","",TODAY()-G669)</f>
        <v/>
      </c>
      <c r="O669" s="7" t="str">
        <f aca="true">IF(OR(D669="",C669="Closed-won",C669="Closed-lost"),"",MAX(0,TODAY()-D669))</f>
        <v/>
      </c>
    </row>
    <row r="670" customFormat="false" ht="15" hidden="false" customHeight="false" outlineLevel="0" collapsed="false">
      <c r="A670" s="3"/>
      <c r="B670" s="3"/>
      <c r="C670" s="3"/>
      <c r="D670" s="4"/>
      <c r="E670" s="5" t="str">
        <f aca="true">IF(OR(D670="",C670="Closed-won",C670="Closed-lost"),"",IF(D670&lt;TODAY(),"OVERDUE",IF(D670=TODAY(),"TODAY","")))</f>
        <v/>
      </c>
      <c r="F670" s="3"/>
      <c r="G670" s="4"/>
      <c r="H670" s="6"/>
      <c r="I670" s="3"/>
      <c r="J670" s="3"/>
      <c r="K670" s="3"/>
      <c r="L670" s="6"/>
      <c r="M670" s="4"/>
      <c r="N670" s="7" t="str">
        <f aca="true">IF(G670="","",TODAY()-G670)</f>
        <v/>
      </c>
      <c r="O670" s="7" t="str">
        <f aca="true">IF(OR(D670="",C670="Closed-won",C670="Closed-lost"),"",MAX(0,TODAY()-D670))</f>
        <v/>
      </c>
    </row>
    <row r="671" customFormat="false" ht="15" hidden="false" customHeight="false" outlineLevel="0" collapsed="false">
      <c r="A671" s="3"/>
      <c r="B671" s="3"/>
      <c r="C671" s="3"/>
      <c r="D671" s="4"/>
      <c r="E671" s="5" t="str">
        <f aca="true">IF(OR(D671="",C671="Closed-won",C671="Closed-lost"),"",IF(D671&lt;TODAY(),"OVERDUE",IF(D671=TODAY(),"TODAY","")))</f>
        <v/>
      </c>
      <c r="F671" s="3"/>
      <c r="G671" s="4"/>
      <c r="H671" s="6"/>
      <c r="I671" s="3"/>
      <c r="J671" s="3"/>
      <c r="K671" s="3"/>
      <c r="L671" s="6"/>
      <c r="M671" s="4"/>
      <c r="N671" s="7" t="str">
        <f aca="true">IF(G671="","",TODAY()-G671)</f>
        <v/>
      </c>
      <c r="O671" s="7" t="str">
        <f aca="true">IF(OR(D671="",C671="Closed-won",C671="Closed-lost"),"",MAX(0,TODAY()-D671))</f>
        <v/>
      </c>
    </row>
    <row r="672" customFormat="false" ht="15" hidden="false" customHeight="false" outlineLevel="0" collapsed="false">
      <c r="A672" s="3"/>
      <c r="B672" s="3"/>
      <c r="C672" s="3"/>
      <c r="D672" s="4"/>
      <c r="E672" s="5" t="str">
        <f aca="true">IF(OR(D672="",C672="Closed-won",C672="Closed-lost"),"",IF(D672&lt;TODAY(),"OVERDUE",IF(D672=TODAY(),"TODAY","")))</f>
        <v/>
      </c>
      <c r="F672" s="3"/>
      <c r="G672" s="4"/>
      <c r="H672" s="6"/>
      <c r="I672" s="3"/>
      <c r="J672" s="3"/>
      <c r="K672" s="3"/>
      <c r="L672" s="6"/>
      <c r="M672" s="4"/>
      <c r="N672" s="7" t="str">
        <f aca="true">IF(G672="","",TODAY()-G672)</f>
        <v/>
      </c>
      <c r="O672" s="7" t="str">
        <f aca="true">IF(OR(D672="",C672="Closed-won",C672="Closed-lost"),"",MAX(0,TODAY()-D672))</f>
        <v/>
      </c>
    </row>
    <row r="673" customFormat="false" ht="15" hidden="false" customHeight="false" outlineLevel="0" collapsed="false">
      <c r="A673" s="3"/>
      <c r="B673" s="3"/>
      <c r="C673" s="3"/>
      <c r="D673" s="4"/>
      <c r="E673" s="5" t="str">
        <f aca="true">IF(OR(D673="",C673="Closed-won",C673="Closed-lost"),"",IF(D673&lt;TODAY(),"OVERDUE",IF(D673=TODAY(),"TODAY","")))</f>
        <v/>
      </c>
      <c r="F673" s="3"/>
      <c r="G673" s="4"/>
      <c r="H673" s="6"/>
      <c r="I673" s="3"/>
      <c r="J673" s="3"/>
      <c r="K673" s="3"/>
      <c r="L673" s="6"/>
      <c r="M673" s="4"/>
      <c r="N673" s="7" t="str">
        <f aca="true">IF(G673="","",TODAY()-G673)</f>
        <v/>
      </c>
      <c r="O673" s="7" t="str">
        <f aca="true">IF(OR(D673="",C673="Closed-won",C673="Closed-lost"),"",MAX(0,TODAY()-D673))</f>
        <v/>
      </c>
    </row>
    <row r="674" customFormat="false" ht="15" hidden="false" customHeight="false" outlineLevel="0" collapsed="false">
      <c r="A674" s="3"/>
      <c r="B674" s="3"/>
      <c r="C674" s="3"/>
      <c r="D674" s="4"/>
      <c r="E674" s="5" t="str">
        <f aca="true">IF(OR(D674="",C674="Closed-won",C674="Closed-lost"),"",IF(D674&lt;TODAY(),"OVERDUE",IF(D674=TODAY(),"TODAY","")))</f>
        <v/>
      </c>
      <c r="F674" s="3"/>
      <c r="G674" s="4"/>
      <c r="H674" s="6"/>
      <c r="I674" s="3"/>
      <c r="J674" s="3"/>
      <c r="K674" s="3"/>
      <c r="L674" s="6"/>
      <c r="M674" s="4"/>
      <c r="N674" s="7" t="str">
        <f aca="true">IF(G674="","",TODAY()-G674)</f>
        <v/>
      </c>
      <c r="O674" s="7" t="str">
        <f aca="true">IF(OR(D674="",C674="Closed-won",C674="Closed-lost"),"",MAX(0,TODAY()-D674))</f>
        <v/>
      </c>
    </row>
    <row r="675" customFormat="false" ht="15" hidden="false" customHeight="false" outlineLevel="0" collapsed="false">
      <c r="A675" s="3"/>
      <c r="B675" s="3"/>
      <c r="C675" s="3"/>
      <c r="D675" s="4"/>
      <c r="E675" s="5" t="str">
        <f aca="true">IF(OR(D675="",C675="Closed-won",C675="Closed-lost"),"",IF(D675&lt;TODAY(),"OVERDUE",IF(D675=TODAY(),"TODAY","")))</f>
        <v/>
      </c>
      <c r="F675" s="3"/>
      <c r="G675" s="4"/>
      <c r="H675" s="6"/>
      <c r="I675" s="3"/>
      <c r="J675" s="3"/>
      <c r="K675" s="3"/>
      <c r="L675" s="6"/>
      <c r="M675" s="4"/>
      <c r="N675" s="7" t="str">
        <f aca="true">IF(G675="","",TODAY()-G675)</f>
        <v/>
      </c>
      <c r="O675" s="7" t="str">
        <f aca="true">IF(OR(D675="",C675="Closed-won",C675="Closed-lost"),"",MAX(0,TODAY()-D675))</f>
        <v/>
      </c>
    </row>
    <row r="676" customFormat="false" ht="15" hidden="false" customHeight="false" outlineLevel="0" collapsed="false">
      <c r="A676" s="3"/>
      <c r="B676" s="3"/>
      <c r="C676" s="3"/>
      <c r="D676" s="4"/>
      <c r="E676" s="5" t="str">
        <f aca="true">IF(OR(D676="",C676="Closed-won",C676="Closed-lost"),"",IF(D676&lt;TODAY(),"OVERDUE",IF(D676=TODAY(),"TODAY","")))</f>
        <v/>
      </c>
      <c r="F676" s="3"/>
      <c r="G676" s="4"/>
      <c r="H676" s="6"/>
      <c r="I676" s="3"/>
      <c r="J676" s="3"/>
      <c r="K676" s="3"/>
      <c r="L676" s="6"/>
      <c r="M676" s="4"/>
      <c r="N676" s="7" t="str">
        <f aca="true">IF(G676="","",TODAY()-G676)</f>
        <v/>
      </c>
      <c r="O676" s="7" t="str">
        <f aca="true">IF(OR(D676="",C676="Closed-won",C676="Closed-lost"),"",MAX(0,TODAY()-D676))</f>
        <v/>
      </c>
    </row>
    <row r="677" customFormat="false" ht="15" hidden="false" customHeight="false" outlineLevel="0" collapsed="false">
      <c r="A677" s="3"/>
      <c r="B677" s="3"/>
      <c r="C677" s="3"/>
      <c r="D677" s="4"/>
      <c r="E677" s="5" t="str">
        <f aca="true">IF(OR(D677="",C677="Closed-won",C677="Closed-lost"),"",IF(D677&lt;TODAY(),"OVERDUE",IF(D677=TODAY(),"TODAY","")))</f>
        <v/>
      </c>
      <c r="F677" s="3"/>
      <c r="G677" s="4"/>
      <c r="H677" s="6"/>
      <c r="I677" s="3"/>
      <c r="J677" s="3"/>
      <c r="K677" s="3"/>
      <c r="L677" s="6"/>
      <c r="M677" s="4"/>
      <c r="N677" s="7" t="str">
        <f aca="true">IF(G677="","",TODAY()-G677)</f>
        <v/>
      </c>
      <c r="O677" s="7" t="str">
        <f aca="true">IF(OR(D677="",C677="Closed-won",C677="Closed-lost"),"",MAX(0,TODAY()-D677))</f>
        <v/>
      </c>
    </row>
    <row r="678" customFormat="false" ht="15" hidden="false" customHeight="false" outlineLevel="0" collapsed="false">
      <c r="A678" s="3"/>
      <c r="B678" s="3"/>
      <c r="C678" s="3"/>
      <c r="D678" s="4"/>
      <c r="E678" s="5" t="str">
        <f aca="true">IF(OR(D678="",C678="Closed-won",C678="Closed-lost"),"",IF(D678&lt;TODAY(),"OVERDUE",IF(D678=TODAY(),"TODAY","")))</f>
        <v/>
      </c>
      <c r="F678" s="3"/>
      <c r="G678" s="4"/>
      <c r="H678" s="6"/>
      <c r="I678" s="3"/>
      <c r="J678" s="3"/>
      <c r="K678" s="3"/>
      <c r="L678" s="6"/>
      <c r="M678" s="4"/>
      <c r="N678" s="7" t="str">
        <f aca="true">IF(G678="","",TODAY()-G678)</f>
        <v/>
      </c>
      <c r="O678" s="7" t="str">
        <f aca="true">IF(OR(D678="",C678="Closed-won",C678="Closed-lost"),"",MAX(0,TODAY()-D678))</f>
        <v/>
      </c>
    </row>
    <row r="679" customFormat="false" ht="15" hidden="false" customHeight="false" outlineLevel="0" collapsed="false">
      <c r="A679" s="3"/>
      <c r="B679" s="3"/>
      <c r="C679" s="3"/>
      <c r="D679" s="4"/>
      <c r="E679" s="5" t="str">
        <f aca="true">IF(OR(D679="",C679="Closed-won",C679="Closed-lost"),"",IF(D679&lt;TODAY(),"OVERDUE",IF(D679=TODAY(),"TODAY","")))</f>
        <v/>
      </c>
      <c r="F679" s="3"/>
      <c r="G679" s="4"/>
      <c r="H679" s="6"/>
      <c r="I679" s="3"/>
      <c r="J679" s="3"/>
      <c r="K679" s="3"/>
      <c r="L679" s="6"/>
      <c r="M679" s="4"/>
      <c r="N679" s="7" t="str">
        <f aca="true">IF(G679="","",TODAY()-G679)</f>
        <v/>
      </c>
      <c r="O679" s="7" t="str">
        <f aca="true">IF(OR(D679="",C679="Closed-won",C679="Closed-lost"),"",MAX(0,TODAY()-D679))</f>
        <v/>
      </c>
    </row>
    <row r="680" customFormat="false" ht="15" hidden="false" customHeight="false" outlineLevel="0" collapsed="false">
      <c r="A680" s="3"/>
      <c r="B680" s="3"/>
      <c r="C680" s="3"/>
      <c r="D680" s="4"/>
      <c r="E680" s="5" t="str">
        <f aca="true">IF(OR(D680="",C680="Closed-won",C680="Closed-lost"),"",IF(D680&lt;TODAY(),"OVERDUE",IF(D680=TODAY(),"TODAY","")))</f>
        <v/>
      </c>
      <c r="F680" s="3"/>
      <c r="G680" s="4"/>
      <c r="H680" s="6"/>
      <c r="I680" s="3"/>
      <c r="J680" s="3"/>
      <c r="K680" s="3"/>
      <c r="L680" s="6"/>
      <c r="M680" s="4"/>
      <c r="N680" s="7" t="str">
        <f aca="true">IF(G680="","",TODAY()-G680)</f>
        <v/>
      </c>
      <c r="O680" s="7" t="str">
        <f aca="true">IF(OR(D680="",C680="Closed-won",C680="Closed-lost"),"",MAX(0,TODAY()-D680))</f>
        <v/>
      </c>
    </row>
    <row r="681" customFormat="false" ht="15" hidden="false" customHeight="false" outlineLevel="0" collapsed="false">
      <c r="A681" s="3"/>
      <c r="B681" s="3"/>
      <c r="C681" s="3"/>
      <c r="D681" s="4"/>
      <c r="E681" s="5" t="str">
        <f aca="true">IF(OR(D681="",C681="Closed-won",C681="Closed-lost"),"",IF(D681&lt;TODAY(),"OVERDUE",IF(D681=TODAY(),"TODAY","")))</f>
        <v/>
      </c>
      <c r="F681" s="3"/>
      <c r="G681" s="4"/>
      <c r="H681" s="6"/>
      <c r="I681" s="3"/>
      <c r="J681" s="3"/>
      <c r="K681" s="3"/>
      <c r="L681" s="6"/>
      <c r="M681" s="4"/>
      <c r="N681" s="7" t="str">
        <f aca="true">IF(G681="","",TODAY()-G681)</f>
        <v/>
      </c>
      <c r="O681" s="7" t="str">
        <f aca="true">IF(OR(D681="",C681="Closed-won",C681="Closed-lost"),"",MAX(0,TODAY()-D681))</f>
        <v/>
      </c>
    </row>
    <row r="682" customFormat="false" ht="15" hidden="false" customHeight="false" outlineLevel="0" collapsed="false">
      <c r="A682" s="3"/>
      <c r="B682" s="3"/>
      <c r="C682" s="3"/>
      <c r="D682" s="4"/>
      <c r="E682" s="5" t="str">
        <f aca="true">IF(OR(D682="",C682="Closed-won",C682="Closed-lost"),"",IF(D682&lt;TODAY(),"OVERDUE",IF(D682=TODAY(),"TODAY","")))</f>
        <v/>
      </c>
      <c r="F682" s="3"/>
      <c r="G682" s="4"/>
      <c r="H682" s="6"/>
      <c r="I682" s="3"/>
      <c r="J682" s="3"/>
      <c r="K682" s="3"/>
      <c r="L682" s="6"/>
      <c r="M682" s="4"/>
      <c r="N682" s="7" t="str">
        <f aca="true">IF(G682="","",TODAY()-G682)</f>
        <v/>
      </c>
      <c r="O682" s="7" t="str">
        <f aca="true">IF(OR(D682="",C682="Closed-won",C682="Closed-lost"),"",MAX(0,TODAY()-D682))</f>
        <v/>
      </c>
    </row>
    <row r="683" customFormat="false" ht="15" hidden="false" customHeight="false" outlineLevel="0" collapsed="false">
      <c r="A683" s="3"/>
      <c r="B683" s="3"/>
      <c r="C683" s="3"/>
      <c r="D683" s="4"/>
      <c r="E683" s="5" t="str">
        <f aca="true">IF(OR(D683="",C683="Closed-won",C683="Closed-lost"),"",IF(D683&lt;TODAY(),"OVERDUE",IF(D683=TODAY(),"TODAY","")))</f>
        <v/>
      </c>
      <c r="F683" s="3"/>
      <c r="G683" s="4"/>
      <c r="H683" s="6"/>
      <c r="I683" s="3"/>
      <c r="J683" s="3"/>
      <c r="K683" s="3"/>
      <c r="L683" s="6"/>
      <c r="M683" s="4"/>
      <c r="N683" s="7" t="str">
        <f aca="true">IF(G683="","",TODAY()-G683)</f>
        <v/>
      </c>
      <c r="O683" s="7" t="str">
        <f aca="true">IF(OR(D683="",C683="Closed-won",C683="Closed-lost"),"",MAX(0,TODAY()-D683))</f>
        <v/>
      </c>
    </row>
    <row r="684" customFormat="false" ht="15" hidden="false" customHeight="false" outlineLevel="0" collapsed="false">
      <c r="A684" s="3"/>
      <c r="B684" s="3"/>
      <c r="C684" s="3"/>
      <c r="D684" s="4"/>
      <c r="E684" s="5" t="str">
        <f aca="true">IF(OR(D684="",C684="Closed-won",C684="Closed-lost"),"",IF(D684&lt;TODAY(),"OVERDUE",IF(D684=TODAY(),"TODAY","")))</f>
        <v/>
      </c>
      <c r="F684" s="3"/>
      <c r="G684" s="4"/>
      <c r="H684" s="6"/>
      <c r="I684" s="3"/>
      <c r="J684" s="3"/>
      <c r="K684" s="3"/>
      <c r="L684" s="6"/>
      <c r="M684" s="4"/>
      <c r="N684" s="7" t="str">
        <f aca="true">IF(G684="","",TODAY()-G684)</f>
        <v/>
      </c>
      <c r="O684" s="7" t="str">
        <f aca="true">IF(OR(D684="",C684="Closed-won",C684="Closed-lost"),"",MAX(0,TODAY()-D684))</f>
        <v/>
      </c>
    </row>
    <row r="685" customFormat="false" ht="15" hidden="false" customHeight="false" outlineLevel="0" collapsed="false">
      <c r="A685" s="3"/>
      <c r="B685" s="3"/>
      <c r="C685" s="3"/>
      <c r="D685" s="4"/>
      <c r="E685" s="5" t="str">
        <f aca="true">IF(OR(D685="",C685="Closed-won",C685="Closed-lost"),"",IF(D685&lt;TODAY(),"OVERDUE",IF(D685=TODAY(),"TODAY","")))</f>
        <v/>
      </c>
      <c r="F685" s="3"/>
      <c r="G685" s="4"/>
      <c r="H685" s="6"/>
      <c r="I685" s="3"/>
      <c r="J685" s="3"/>
      <c r="K685" s="3"/>
      <c r="L685" s="6"/>
      <c r="M685" s="4"/>
      <c r="N685" s="7" t="str">
        <f aca="true">IF(G685="","",TODAY()-G685)</f>
        <v/>
      </c>
      <c r="O685" s="7" t="str">
        <f aca="true">IF(OR(D685="",C685="Closed-won",C685="Closed-lost"),"",MAX(0,TODAY()-D685))</f>
        <v/>
      </c>
    </row>
    <row r="686" customFormat="false" ht="15" hidden="false" customHeight="false" outlineLevel="0" collapsed="false">
      <c r="A686" s="3"/>
      <c r="B686" s="3"/>
      <c r="C686" s="3"/>
      <c r="D686" s="4"/>
      <c r="E686" s="5" t="str">
        <f aca="true">IF(OR(D686="",C686="Closed-won",C686="Closed-lost"),"",IF(D686&lt;TODAY(),"OVERDUE",IF(D686=TODAY(),"TODAY","")))</f>
        <v/>
      </c>
      <c r="F686" s="3"/>
      <c r="G686" s="4"/>
      <c r="H686" s="6"/>
      <c r="I686" s="3"/>
      <c r="J686" s="3"/>
      <c r="K686" s="3"/>
      <c r="L686" s="6"/>
      <c r="M686" s="4"/>
      <c r="N686" s="7" t="str">
        <f aca="true">IF(G686="","",TODAY()-G686)</f>
        <v/>
      </c>
      <c r="O686" s="7" t="str">
        <f aca="true">IF(OR(D686="",C686="Closed-won",C686="Closed-lost"),"",MAX(0,TODAY()-D686))</f>
        <v/>
      </c>
    </row>
    <row r="687" customFormat="false" ht="15" hidden="false" customHeight="false" outlineLevel="0" collapsed="false">
      <c r="A687" s="3"/>
      <c r="B687" s="3"/>
      <c r="C687" s="3"/>
      <c r="D687" s="4"/>
      <c r="E687" s="5" t="str">
        <f aca="true">IF(OR(D687="",C687="Closed-won",C687="Closed-lost"),"",IF(D687&lt;TODAY(),"OVERDUE",IF(D687=TODAY(),"TODAY","")))</f>
        <v/>
      </c>
      <c r="F687" s="3"/>
      <c r="G687" s="4"/>
      <c r="H687" s="6"/>
      <c r="I687" s="3"/>
      <c r="J687" s="3"/>
      <c r="K687" s="3"/>
      <c r="L687" s="6"/>
      <c r="M687" s="4"/>
      <c r="N687" s="7" t="str">
        <f aca="true">IF(G687="","",TODAY()-G687)</f>
        <v/>
      </c>
      <c r="O687" s="7" t="str">
        <f aca="true">IF(OR(D687="",C687="Closed-won",C687="Closed-lost"),"",MAX(0,TODAY()-D687))</f>
        <v/>
      </c>
    </row>
    <row r="688" customFormat="false" ht="15" hidden="false" customHeight="false" outlineLevel="0" collapsed="false">
      <c r="A688" s="3"/>
      <c r="B688" s="3"/>
      <c r="C688" s="3"/>
      <c r="D688" s="4"/>
      <c r="E688" s="5" t="str">
        <f aca="true">IF(OR(D688="",C688="Closed-won",C688="Closed-lost"),"",IF(D688&lt;TODAY(),"OVERDUE",IF(D688=TODAY(),"TODAY","")))</f>
        <v/>
      </c>
      <c r="F688" s="3"/>
      <c r="G688" s="4"/>
      <c r="H688" s="6"/>
      <c r="I688" s="3"/>
      <c r="J688" s="3"/>
      <c r="K688" s="3"/>
      <c r="L688" s="6"/>
      <c r="M688" s="4"/>
      <c r="N688" s="7" t="str">
        <f aca="true">IF(G688="","",TODAY()-G688)</f>
        <v/>
      </c>
      <c r="O688" s="7" t="str">
        <f aca="true">IF(OR(D688="",C688="Closed-won",C688="Closed-lost"),"",MAX(0,TODAY()-D688))</f>
        <v/>
      </c>
    </row>
    <row r="689" customFormat="false" ht="15" hidden="false" customHeight="false" outlineLevel="0" collapsed="false">
      <c r="A689" s="3"/>
      <c r="B689" s="3"/>
      <c r="C689" s="3"/>
      <c r="D689" s="4"/>
      <c r="E689" s="5" t="str">
        <f aca="true">IF(OR(D689="",C689="Closed-won",C689="Closed-lost"),"",IF(D689&lt;TODAY(),"OVERDUE",IF(D689=TODAY(),"TODAY","")))</f>
        <v/>
      </c>
      <c r="F689" s="3"/>
      <c r="G689" s="4"/>
      <c r="H689" s="6"/>
      <c r="I689" s="3"/>
      <c r="J689" s="3"/>
      <c r="K689" s="3"/>
      <c r="L689" s="6"/>
      <c r="M689" s="4"/>
      <c r="N689" s="7" t="str">
        <f aca="true">IF(G689="","",TODAY()-G689)</f>
        <v/>
      </c>
      <c r="O689" s="7" t="str">
        <f aca="true">IF(OR(D689="",C689="Closed-won",C689="Closed-lost"),"",MAX(0,TODAY()-D689))</f>
        <v/>
      </c>
    </row>
    <row r="690" customFormat="false" ht="15" hidden="false" customHeight="false" outlineLevel="0" collapsed="false">
      <c r="A690" s="3"/>
      <c r="B690" s="3"/>
      <c r="C690" s="3"/>
      <c r="D690" s="4"/>
      <c r="E690" s="5" t="str">
        <f aca="true">IF(OR(D690="",C690="Closed-won",C690="Closed-lost"),"",IF(D690&lt;TODAY(),"OVERDUE",IF(D690=TODAY(),"TODAY","")))</f>
        <v/>
      </c>
      <c r="F690" s="3"/>
      <c r="G690" s="4"/>
      <c r="H690" s="6"/>
      <c r="I690" s="3"/>
      <c r="J690" s="3"/>
      <c r="K690" s="3"/>
      <c r="L690" s="6"/>
      <c r="M690" s="4"/>
      <c r="N690" s="7" t="str">
        <f aca="true">IF(G690="","",TODAY()-G690)</f>
        <v/>
      </c>
      <c r="O690" s="7" t="str">
        <f aca="true">IF(OR(D690="",C690="Closed-won",C690="Closed-lost"),"",MAX(0,TODAY()-D690))</f>
        <v/>
      </c>
    </row>
    <row r="691" customFormat="false" ht="15" hidden="false" customHeight="false" outlineLevel="0" collapsed="false">
      <c r="A691" s="3"/>
      <c r="B691" s="3"/>
      <c r="C691" s="3"/>
      <c r="D691" s="4"/>
      <c r="E691" s="5" t="str">
        <f aca="true">IF(OR(D691="",C691="Closed-won",C691="Closed-lost"),"",IF(D691&lt;TODAY(),"OVERDUE",IF(D691=TODAY(),"TODAY","")))</f>
        <v/>
      </c>
      <c r="F691" s="3"/>
      <c r="G691" s="4"/>
      <c r="H691" s="6"/>
      <c r="I691" s="3"/>
      <c r="J691" s="3"/>
      <c r="K691" s="3"/>
      <c r="L691" s="6"/>
      <c r="M691" s="4"/>
      <c r="N691" s="7" t="str">
        <f aca="true">IF(G691="","",TODAY()-G691)</f>
        <v/>
      </c>
      <c r="O691" s="7" t="str">
        <f aca="true">IF(OR(D691="",C691="Closed-won",C691="Closed-lost"),"",MAX(0,TODAY()-D691))</f>
        <v/>
      </c>
    </row>
    <row r="692" customFormat="false" ht="15" hidden="false" customHeight="false" outlineLevel="0" collapsed="false">
      <c r="A692" s="3"/>
      <c r="B692" s="3"/>
      <c r="C692" s="3"/>
      <c r="D692" s="4"/>
      <c r="E692" s="5" t="str">
        <f aca="true">IF(OR(D692="",C692="Closed-won",C692="Closed-lost"),"",IF(D692&lt;TODAY(),"OVERDUE",IF(D692=TODAY(),"TODAY","")))</f>
        <v/>
      </c>
      <c r="F692" s="3"/>
      <c r="G692" s="4"/>
      <c r="H692" s="6"/>
      <c r="I692" s="3"/>
      <c r="J692" s="3"/>
      <c r="K692" s="3"/>
      <c r="L692" s="6"/>
      <c r="M692" s="4"/>
      <c r="N692" s="7" t="str">
        <f aca="true">IF(G692="","",TODAY()-G692)</f>
        <v/>
      </c>
      <c r="O692" s="7" t="str">
        <f aca="true">IF(OR(D692="",C692="Closed-won",C692="Closed-lost"),"",MAX(0,TODAY()-D692))</f>
        <v/>
      </c>
    </row>
    <row r="693" customFormat="false" ht="15" hidden="false" customHeight="false" outlineLevel="0" collapsed="false">
      <c r="A693" s="3"/>
      <c r="B693" s="3"/>
      <c r="C693" s="3"/>
      <c r="D693" s="4"/>
      <c r="E693" s="5" t="str">
        <f aca="true">IF(OR(D693="",C693="Closed-won",C693="Closed-lost"),"",IF(D693&lt;TODAY(),"OVERDUE",IF(D693=TODAY(),"TODAY","")))</f>
        <v/>
      </c>
      <c r="F693" s="3"/>
      <c r="G693" s="4"/>
      <c r="H693" s="6"/>
      <c r="I693" s="3"/>
      <c r="J693" s="3"/>
      <c r="K693" s="3"/>
      <c r="L693" s="6"/>
      <c r="M693" s="4"/>
      <c r="N693" s="7" t="str">
        <f aca="true">IF(G693="","",TODAY()-G693)</f>
        <v/>
      </c>
      <c r="O693" s="7" t="str">
        <f aca="true">IF(OR(D693="",C693="Closed-won",C693="Closed-lost"),"",MAX(0,TODAY()-D693))</f>
        <v/>
      </c>
    </row>
    <row r="694" customFormat="false" ht="15" hidden="false" customHeight="false" outlineLevel="0" collapsed="false">
      <c r="A694" s="3"/>
      <c r="B694" s="3"/>
      <c r="C694" s="3"/>
      <c r="D694" s="4"/>
      <c r="E694" s="5" t="str">
        <f aca="true">IF(OR(D694="",C694="Closed-won",C694="Closed-lost"),"",IF(D694&lt;TODAY(),"OVERDUE",IF(D694=TODAY(),"TODAY","")))</f>
        <v/>
      </c>
      <c r="F694" s="3"/>
      <c r="G694" s="4"/>
      <c r="H694" s="6"/>
      <c r="I694" s="3"/>
      <c r="J694" s="3"/>
      <c r="K694" s="3"/>
      <c r="L694" s="6"/>
      <c r="M694" s="4"/>
      <c r="N694" s="7" t="str">
        <f aca="true">IF(G694="","",TODAY()-G694)</f>
        <v/>
      </c>
      <c r="O694" s="7" t="str">
        <f aca="true">IF(OR(D694="",C694="Closed-won",C694="Closed-lost"),"",MAX(0,TODAY()-D694))</f>
        <v/>
      </c>
    </row>
    <row r="695" customFormat="false" ht="15" hidden="false" customHeight="false" outlineLevel="0" collapsed="false">
      <c r="A695" s="3"/>
      <c r="B695" s="3"/>
      <c r="C695" s="3"/>
      <c r="D695" s="4"/>
      <c r="E695" s="5" t="str">
        <f aca="true">IF(OR(D695="",C695="Closed-won",C695="Closed-lost"),"",IF(D695&lt;TODAY(),"OVERDUE",IF(D695=TODAY(),"TODAY","")))</f>
        <v/>
      </c>
      <c r="F695" s="3"/>
      <c r="G695" s="4"/>
      <c r="H695" s="6"/>
      <c r="I695" s="3"/>
      <c r="J695" s="3"/>
      <c r="K695" s="3"/>
      <c r="L695" s="6"/>
      <c r="M695" s="4"/>
      <c r="N695" s="7" t="str">
        <f aca="true">IF(G695="","",TODAY()-G695)</f>
        <v/>
      </c>
      <c r="O695" s="7" t="str">
        <f aca="true">IF(OR(D695="",C695="Closed-won",C695="Closed-lost"),"",MAX(0,TODAY()-D695))</f>
        <v/>
      </c>
    </row>
    <row r="696" customFormat="false" ht="15" hidden="false" customHeight="false" outlineLevel="0" collapsed="false">
      <c r="A696" s="3"/>
      <c r="B696" s="3"/>
      <c r="C696" s="3"/>
      <c r="D696" s="4"/>
      <c r="E696" s="5" t="str">
        <f aca="true">IF(OR(D696="",C696="Closed-won",C696="Closed-lost"),"",IF(D696&lt;TODAY(),"OVERDUE",IF(D696=TODAY(),"TODAY","")))</f>
        <v/>
      </c>
      <c r="F696" s="3"/>
      <c r="G696" s="4"/>
      <c r="H696" s="6"/>
      <c r="I696" s="3"/>
      <c r="J696" s="3"/>
      <c r="K696" s="3"/>
      <c r="L696" s="6"/>
      <c r="M696" s="4"/>
      <c r="N696" s="7" t="str">
        <f aca="true">IF(G696="","",TODAY()-G696)</f>
        <v/>
      </c>
      <c r="O696" s="7" t="str">
        <f aca="true">IF(OR(D696="",C696="Closed-won",C696="Closed-lost"),"",MAX(0,TODAY()-D696))</f>
        <v/>
      </c>
    </row>
    <row r="697" customFormat="false" ht="15" hidden="false" customHeight="false" outlineLevel="0" collapsed="false">
      <c r="A697" s="3"/>
      <c r="B697" s="3"/>
      <c r="C697" s="3"/>
      <c r="D697" s="4"/>
      <c r="E697" s="5" t="str">
        <f aca="true">IF(OR(D697="",C697="Closed-won",C697="Closed-lost"),"",IF(D697&lt;TODAY(),"OVERDUE",IF(D697=TODAY(),"TODAY","")))</f>
        <v/>
      </c>
      <c r="F697" s="3"/>
      <c r="G697" s="4"/>
      <c r="H697" s="6"/>
      <c r="I697" s="3"/>
      <c r="J697" s="3"/>
      <c r="K697" s="3"/>
      <c r="L697" s="6"/>
      <c r="M697" s="4"/>
      <c r="N697" s="7" t="str">
        <f aca="true">IF(G697="","",TODAY()-G697)</f>
        <v/>
      </c>
      <c r="O697" s="7" t="str">
        <f aca="true">IF(OR(D697="",C697="Closed-won",C697="Closed-lost"),"",MAX(0,TODAY()-D697))</f>
        <v/>
      </c>
    </row>
    <row r="698" customFormat="false" ht="15" hidden="false" customHeight="false" outlineLevel="0" collapsed="false">
      <c r="A698" s="3"/>
      <c r="B698" s="3"/>
      <c r="C698" s="3"/>
      <c r="D698" s="4"/>
      <c r="E698" s="5" t="str">
        <f aca="true">IF(OR(D698="",C698="Closed-won",C698="Closed-lost"),"",IF(D698&lt;TODAY(),"OVERDUE",IF(D698=TODAY(),"TODAY","")))</f>
        <v/>
      </c>
      <c r="F698" s="3"/>
      <c r="G698" s="4"/>
      <c r="H698" s="6"/>
      <c r="I698" s="3"/>
      <c r="J698" s="3"/>
      <c r="K698" s="3"/>
      <c r="L698" s="6"/>
      <c r="M698" s="4"/>
      <c r="N698" s="7" t="str">
        <f aca="true">IF(G698="","",TODAY()-G698)</f>
        <v/>
      </c>
      <c r="O698" s="7" t="str">
        <f aca="true">IF(OR(D698="",C698="Closed-won",C698="Closed-lost"),"",MAX(0,TODAY()-D698))</f>
        <v/>
      </c>
    </row>
    <row r="699" customFormat="false" ht="15" hidden="false" customHeight="false" outlineLevel="0" collapsed="false">
      <c r="A699" s="3"/>
      <c r="B699" s="3"/>
      <c r="C699" s="3"/>
      <c r="D699" s="4"/>
      <c r="E699" s="5" t="str">
        <f aca="true">IF(OR(D699="",C699="Closed-won",C699="Closed-lost"),"",IF(D699&lt;TODAY(),"OVERDUE",IF(D699=TODAY(),"TODAY","")))</f>
        <v/>
      </c>
      <c r="F699" s="3"/>
      <c r="G699" s="4"/>
      <c r="H699" s="6"/>
      <c r="I699" s="3"/>
      <c r="J699" s="3"/>
      <c r="K699" s="3"/>
      <c r="L699" s="6"/>
      <c r="M699" s="4"/>
      <c r="N699" s="7" t="str">
        <f aca="true">IF(G699="","",TODAY()-G699)</f>
        <v/>
      </c>
      <c r="O699" s="7" t="str">
        <f aca="true">IF(OR(D699="",C699="Closed-won",C699="Closed-lost"),"",MAX(0,TODAY()-D699))</f>
        <v/>
      </c>
    </row>
    <row r="700" customFormat="false" ht="15" hidden="false" customHeight="false" outlineLevel="0" collapsed="false">
      <c r="A700" s="3"/>
      <c r="B700" s="3"/>
      <c r="C700" s="3"/>
      <c r="D700" s="4"/>
      <c r="E700" s="5" t="str">
        <f aca="true">IF(OR(D700="",C700="Closed-won",C700="Closed-lost"),"",IF(D700&lt;TODAY(),"OVERDUE",IF(D700=TODAY(),"TODAY","")))</f>
        <v/>
      </c>
      <c r="F700" s="3"/>
      <c r="G700" s="4"/>
      <c r="H700" s="6"/>
      <c r="I700" s="3"/>
      <c r="J700" s="3"/>
      <c r="K700" s="3"/>
      <c r="L700" s="6"/>
      <c r="M700" s="4"/>
      <c r="N700" s="7" t="str">
        <f aca="true">IF(G700="","",TODAY()-G700)</f>
        <v/>
      </c>
      <c r="O700" s="7" t="str">
        <f aca="true">IF(OR(D700="",C700="Closed-won",C700="Closed-lost"),"",MAX(0,TODAY()-D700))</f>
        <v/>
      </c>
    </row>
    <row r="701" customFormat="false" ht="15" hidden="false" customHeight="false" outlineLevel="0" collapsed="false">
      <c r="A701" s="3"/>
      <c r="B701" s="3"/>
      <c r="C701" s="3"/>
      <c r="D701" s="4"/>
      <c r="E701" s="5" t="str">
        <f aca="true">IF(OR(D701="",C701="Closed-won",C701="Closed-lost"),"",IF(D701&lt;TODAY(),"OVERDUE",IF(D701=TODAY(),"TODAY","")))</f>
        <v/>
      </c>
      <c r="F701" s="3"/>
      <c r="G701" s="4"/>
      <c r="H701" s="6"/>
      <c r="I701" s="3"/>
      <c r="J701" s="3"/>
      <c r="K701" s="3"/>
      <c r="L701" s="6"/>
      <c r="M701" s="4"/>
      <c r="N701" s="7" t="str">
        <f aca="true">IF(G701="","",TODAY()-G701)</f>
        <v/>
      </c>
      <c r="O701" s="7" t="str">
        <f aca="true">IF(OR(D701="",C701="Closed-won",C701="Closed-lost"),"",MAX(0,TODAY()-D701))</f>
        <v/>
      </c>
    </row>
    <row r="702" customFormat="false" ht="15" hidden="false" customHeight="false" outlineLevel="0" collapsed="false">
      <c r="A702" s="3"/>
      <c r="B702" s="3"/>
      <c r="C702" s="3"/>
      <c r="D702" s="4"/>
      <c r="E702" s="5" t="str">
        <f aca="true">IF(OR(D702="",C702="Closed-won",C702="Closed-lost"),"",IF(D702&lt;TODAY(),"OVERDUE",IF(D702=TODAY(),"TODAY","")))</f>
        <v/>
      </c>
      <c r="F702" s="3"/>
      <c r="G702" s="4"/>
      <c r="H702" s="6"/>
      <c r="I702" s="3"/>
      <c r="J702" s="3"/>
      <c r="K702" s="3"/>
      <c r="L702" s="6"/>
      <c r="M702" s="4"/>
      <c r="N702" s="7" t="str">
        <f aca="true">IF(G702="","",TODAY()-G702)</f>
        <v/>
      </c>
      <c r="O702" s="7" t="str">
        <f aca="true">IF(OR(D702="",C702="Closed-won",C702="Closed-lost"),"",MAX(0,TODAY()-D702))</f>
        <v/>
      </c>
    </row>
    <row r="703" customFormat="false" ht="15" hidden="false" customHeight="false" outlineLevel="0" collapsed="false">
      <c r="A703" s="3"/>
      <c r="B703" s="3"/>
      <c r="C703" s="3"/>
      <c r="D703" s="4"/>
      <c r="E703" s="5" t="str">
        <f aca="true">IF(OR(D703="",C703="Closed-won",C703="Closed-lost"),"",IF(D703&lt;TODAY(),"OVERDUE",IF(D703=TODAY(),"TODAY","")))</f>
        <v/>
      </c>
      <c r="F703" s="3"/>
      <c r="G703" s="4"/>
      <c r="H703" s="6"/>
      <c r="I703" s="3"/>
      <c r="J703" s="3"/>
      <c r="K703" s="3"/>
      <c r="L703" s="6"/>
      <c r="M703" s="4"/>
      <c r="N703" s="7" t="str">
        <f aca="true">IF(G703="","",TODAY()-G703)</f>
        <v/>
      </c>
      <c r="O703" s="7" t="str">
        <f aca="true">IF(OR(D703="",C703="Closed-won",C703="Closed-lost"),"",MAX(0,TODAY()-D703))</f>
        <v/>
      </c>
    </row>
    <row r="704" customFormat="false" ht="15" hidden="false" customHeight="false" outlineLevel="0" collapsed="false">
      <c r="A704" s="3"/>
      <c r="B704" s="3"/>
      <c r="C704" s="3"/>
      <c r="D704" s="4"/>
      <c r="E704" s="5" t="str">
        <f aca="true">IF(OR(D704="",C704="Closed-won",C704="Closed-lost"),"",IF(D704&lt;TODAY(),"OVERDUE",IF(D704=TODAY(),"TODAY","")))</f>
        <v/>
      </c>
      <c r="F704" s="3"/>
      <c r="G704" s="4"/>
      <c r="H704" s="6"/>
      <c r="I704" s="3"/>
      <c r="J704" s="3"/>
      <c r="K704" s="3"/>
      <c r="L704" s="6"/>
      <c r="M704" s="4"/>
      <c r="N704" s="7" t="str">
        <f aca="true">IF(G704="","",TODAY()-G704)</f>
        <v/>
      </c>
      <c r="O704" s="7" t="str">
        <f aca="true">IF(OR(D704="",C704="Closed-won",C704="Closed-lost"),"",MAX(0,TODAY()-D704))</f>
        <v/>
      </c>
    </row>
    <row r="705" customFormat="false" ht="15" hidden="false" customHeight="false" outlineLevel="0" collapsed="false">
      <c r="A705" s="3"/>
      <c r="B705" s="3"/>
      <c r="C705" s="3"/>
      <c r="D705" s="4"/>
      <c r="E705" s="5" t="str">
        <f aca="true">IF(OR(D705="",C705="Closed-won",C705="Closed-lost"),"",IF(D705&lt;TODAY(),"OVERDUE",IF(D705=TODAY(),"TODAY","")))</f>
        <v/>
      </c>
      <c r="F705" s="3"/>
      <c r="G705" s="4"/>
      <c r="H705" s="6"/>
      <c r="I705" s="3"/>
      <c r="J705" s="3"/>
      <c r="K705" s="3"/>
      <c r="L705" s="6"/>
      <c r="M705" s="4"/>
      <c r="N705" s="7" t="str">
        <f aca="true">IF(G705="","",TODAY()-G705)</f>
        <v/>
      </c>
      <c r="O705" s="7" t="str">
        <f aca="true">IF(OR(D705="",C705="Closed-won",C705="Closed-lost"),"",MAX(0,TODAY()-D705))</f>
        <v/>
      </c>
    </row>
    <row r="706" customFormat="false" ht="15" hidden="false" customHeight="false" outlineLevel="0" collapsed="false">
      <c r="A706" s="3"/>
      <c r="B706" s="3"/>
      <c r="C706" s="3"/>
      <c r="D706" s="4"/>
      <c r="E706" s="5" t="str">
        <f aca="true">IF(OR(D706="",C706="Closed-won",C706="Closed-lost"),"",IF(D706&lt;TODAY(),"OVERDUE",IF(D706=TODAY(),"TODAY","")))</f>
        <v/>
      </c>
      <c r="F706" s="3"/>
      <c r="G706" s="4"/>
      <c r="H706" s="6"/>
      <c r="I706" s="3"/>
      <c r="J706" s="3"/>
      <c r="K706" s="3"/>
      <c r="L706" s="6"/>
      <c r="M706" s="4"/>
      <c r="N706" s="7" t="str">
        <f aca="true">IF(G706="","",TODAY()-G706)</f>
        <v/>
      </c>
      <c r="O706" s="7" t="str">
        <f aca="true">IF(OR(D706="",C706="Closed-won",C706="Closed-lost"),"",MAX(0,TODAY()-D706))</f>
        <v/>
      </c>
    </row>
    <row r="707" customFormat="false" ht="15" hidden="false" customHeight="false" outlineLevel="0" collapsed="false">
      <c r="A707" s="3"/>
      <c r="B707" s="3"/>
      <c r="C707" s="3"/>
      <c r="D707" s="4"/>
      <c r="E707" s="5" t="str">
        <f aca="true">IF(OR(D707="",C707="Closed-won",C707="Closed-lost"),"",IF(D707&lt;TODAY(),"OVERDUE",IF(D707=TODAY(),"TODAY","")))</f>
        <v/>
      </c>
      <c r="F707" s="3"/>
      <c r="G707" s="4"/>
      <c r="H707" s="6"/>
      <c r="I707" s="3"/>
      <c r="J707" s="3"/>
      <c r="K707" s="3"/>
      <c r="L707" s="6"/>
      <c r="M707" s="4"/>
      <c r="N707" s="7" t="str">
        <f aca="true">IF(G707="","",TODAY()-G707)</f>
        <v/>
      </c>
      <c r="O707" s="7" t="str">
        <f aca="true">IF(OR(D707="",C707="Closed-won",C707="Closed-lost"),"",MAX(0,TODAY()-D707))</f>
        <v/>
      </c>
    </row>
    <row r="708" customFormat="false" ht="15" hidden="false" customHeight="false" outlineLevel="0" collapsed="false">
      <c r="A708" s="3"/>
      <c r="B708" s="3"/>
      <c r="C708" s="3"/>
      <c r="D708" s="4"/>
      <c r="E708" s="5" t="str">
        <f aca="true">IF(OR(D708="",C708="Closed-won",C708="Closed-lost"),"",IF(D708&lt;TODAY(),"OVERDUE",IF(D708=TODAY(),"TODAY","")))</f>
        <v/>
      </c>
      <c r="F708" s="3"/>
      <c r="G708" s="4"/>
      <c r="H708" s="6"/>
      <c r="I708" s="3"/>
      <c r="J708" s="3"/>
      <c r="K708" s="3"/>
      <c r="L708" s="6"/>
      <c r="M708" s="4"/>
      <c r="N708" s="7" t="str">
        <f aca="true">IF(G708="","",TODAY()-G708)</f>
        <v/>
      </c>
      <c r="O708" s="7" t="str">
        <f aca="true">IF(OR(D708="",C708="Closed-won",C708="Closed-lost"),"",MAX(0,TODAY()-D708))</f>
        <v/>
      </c>
    </row>
    <row r="709" customFormat="false" ht="15" hidden="false" customHeight="false" outlineLevel="0" collapsed="false">
      <c r="A709" s="3"/>
      <c r="B709" s="3"/>
      <c r="C709" s="3"/>
      <c r="D709" s="4"/>
      <c r="E709" s="5" t="str">
        <f aca="true">IF(OR(D709="",C709="Closed-won",C709="Closed-lost"),"",IF(D709&lt;TODAY(),"OVERDUE",IF(D709=TODAY(),"TODAY","")))</f>
        <v/>
      </c>
      <c r="F709" s="3"/>
      <c r="G709" s="4"/>
      <c r="H709" s="6"/>
      <c r="I709" s="3"/>
      <c r="J709" s="3"/>
      <c r="K709" s="3"/>
      <c r="L709" s="6"/>
      <c r="M709" s="4"/>
      <c r="N709" s="7" t="str">
        <f aca="true">IF(G709="","",TODAY()-G709)</f>
        <v/>
      </c>
      <c r="O709" s="7" t="str">
        <f aca="true">IF(OR(D709="",C709="Closed-won",C709="Closed-lost"),"",MAX(0,TODAY()-D709))</f>
        <v/>
      </c>
    </row>
    <row r="710" customFormat="false" ht="15" hidden="false" customHeight="false" outlineLevel="0" collapsed="false">
      <c r="A710" s="3"/>
      <c r="B710" s="3"/>
      <c r="C710" s="3"/>
      <c r="D710" s="4"/>
      <c r="E710" s="5" t="str">
        <f aca="true">IF(OR(D710="",C710="Closed-won",C710="Closed-lost"),"",IF(D710&lt;TODAY(),"OVERDUE",IF(D710=TODAY(),"TODAY","")))</f>
        <v/>
      </c>
      <c r="F710" s="3"/>
      <c r="G710" s="4"/>
      <c r="H710" s="6"/>
      <c r="I710" s="3"/>
      <c r="J710" s="3"/>
      <c r="K710" s="3"/>
      <c r="L710" s="6"/>
      <c r="M710" s="4"/>
      <c r="N710" s="7" t="str">
        <f aca="true">IF(G710="","",TODAY()-G710)</f>
        <v/>
      </c>
      <c r="O710" s="7" t="str">
        <f aca="true">IF(OR(D710="",C710="Closed-won",C710="Closed-lost"),"",MAX(0,TODAY()-D710))</f>
        <v/>
      </c>
    </row>
    <row r="711" customFormat="false" ht="15" hidden="false" customHeight="false" outlineLevel="0" collapsed="false">
      <c r="A711" s="3"/>
      <c r="B711" s="3"/>
      <c r="C711" s="3"/>
      <c r="D711" s="4"/>
      <c r="E711" s="5" t="str">
        <f aca="true">IF(OR(D711="",C711="Closed-won",C711="Closed-lost"),"",IF(D711&lt;TODAY(),"OVERDUE",IF(D711=TODAY(),"TODAY","")))</f>
        <v/>
      </c>
      <c r="F711" s="3"/>
      <c r="G711" s="4"/>
      <c r="H711" s="6"/>
      <c r="I711" s="3"/>
      <c r="J711" s="3"/>
      <c r="K711" s="3"/>
      <c r="L711" s="6"/>
      <c r="M711" s="4"/>
      <c r="N711" s="7" t="str">
        <f aca="true">IF(G711="","",TODAY()-G711)</f>
        <v/>
      </c>
      <c r="O711" s="7" t="str">
        <f aca="true">IF(OR(D711="",C711="Closed-won",C711="Closed-lost"),"",MAX(0,TODAY()-D711))</f>
        <v/>
      </c>
    </row>
    <row r="712" customFormat="false" ht="15" hidden="false" customHeight="false" outlineLevel="0" collapsed="false">
      <c r="A712" s="3"/>
      <c r="B712" s="3"/>
      <c r="C712" s="3"/>
      <c r="D712" s="4"/>
      <c r="E712" s="5" t="str">
        <f aca="true">IF(OR(D712="",C712="Closed-won",C712="Closed-lost"),"",IF(D712&lt;TODAY(),"OVERDUE",IF(D712=TODAY(),"TODAY","")))</f>
        <v/>
      </c>
      <c r="F712" s="3"/>
      <c r="G712" s="4"/>
      <c r="H712" s="6"/>
      <c r="I712" s="3"/>
      <c r="J712" s="3"/>
      <c r="K712" s="3"/>
      <c r="L712" s="6"/>
      <c r="M712" s="4"/>
      <c r="N712" s="7" t="str">
        <f aca="true">IF(G712="","",TODAY()-G712)</f>
        <v/>
      </c>
      <c r="O712" s="7" t="str">
        <f aca="true">IF(OR(D712="",C712="Closed-won",C712="Closed-lost"),"",MAX(0,TODAY()-D712))</f>
        <v/>
      </c>
    </row>
    <row r="713" customFormat="false" ht="15" hidden="false" customHeight="false" outlineLevel="0" collapsed="false">
      <c r="A713" s="3"/>
      <c r="B713" s="3"/>
      <c r="C713" s="3"/>
      <c r="D713" s="4"/>
      <c r="E713" s="5" t="str">
        <f aca="true">IF(OR(D713="",C713="Closed-won",C713="Closed-lost"),"",IF(D713&lt;TODAY(),"OVERDUE",IF(D713=TODAY(),"TODAY","")))</f>
        <v/>
      </c>
      <c r="F713" s="3"/>
      <c r="G713" s="4"/>
      <c r="H713" s="6"/>
      <c r="I713" s="3"/>
      <c r="J713" s="3"/>
      <c r="K713" s="3"/>
      <c r="L713" s="6"/>
      <c r="M713" s="4"/>
      <c r="N713" s="7" t="str">
        <f aca="true">IF(G713="","",TODAY()-G713)</f>
        <v/>
      </c>
      <c r="O713" s="7" t="str">
        <f aca="true">IF(OR(D713="",C713="Closed-won",C713="Closed-lost"),"",MAX(0,TODAY()-D713))</f>
        <v/>
      </c>
    </row>
    <row r="714" customFormat="false" ht="15" hidden="false" customHeight="false" outlineLevel="0" collapsed="false">
      <c r="A714" s="3"/>
      <c r="B714" s="3"/>
      <c r="C714" s="3"/>
      <c r="D714" s="4"/>
      <c r="E714" s="5" t="str">
        <f aca="true">IF(OR(D714="",C714="Closed-won",C714="Closed-lost"),"",IF(D714&lt;TODAY(),"OVERDUE",IF(D714=TODAY(),"TODAY","")))</f>
        <v/>
      </c>
      <c r="F714" s="3"/>
      <c r="G714" s="4"/>
      <c r="H714" s="6"/>
      <c r="I714" s="3"/>
      <c r="J714" s="3"/>
      <c r="K714" s="3"/>
      <c r="L714" s="6"/>
      <c r="M714" s="4"/>
      <c r="N714" s="7" t="str">
        <f aca="true">IF(G714="","",TODAY()-G714)</f>
        <v/>
      </c>
      <c r="O714" s="7" t="str">
        <f aca="true">IF(OR(D714="",C714="Closed-won",C714="Closed-lost"),"",MAX(0,TODAY()-D714))</f>
        <v/>
      </c>
    </row>
    <row r="715" customFormat="false" ht="15" hidden="false" customHeight="false" outlineLevel="0" collapsed="false">
      <c r="A715" s="3"/>
      <c r="B715" s="3"/>
      <c r="C715" s="3"/>
      <c r="D715" s="4"/>
      <c r="E715" s="5" t="str">
        <f aca="true">IF(OR(D715="",C715="Closed-won",C715="Closed-lost"),"",IF(D715&lt;TODAY(),"OVERDUE",IF(D715=TODAY(),"TODAY","")))</f>
        <v/>
      </c>
      <c r="F715" s="3"/>
      <c r="G715" s="4"/>
      <c r="H715" s="6"/>
      <c r="I715" s="3"/>
      <c r="J715" s="3"/>
      <c r="K715" s="3"/>
      <c r="L715" s="6"/>
      <c r="M715" s="4"/>
      <c r="N715" s="7" t="str">
        <f aca="true">IF(G715="","",TODAY()-G715)</f>
        <v/>
      </c>
      <c r="O715" s="7" t="str">
        <f aca="true">IF(OR(D715="",C715="Closed-won",C715="Closed-lost"),"",MAX(0,TODAY()-D715))</f>
        <v/>
      </c>
    </row>
    <row r="716" customFormat="false" ht="15" hidden="false" customHeight="false" outlineLevel="0" collapsed="false">
      <c r="A716" s="3"/>
      <c r="B716" s="3"/>
      <c r="C716" s="3"/>
      <c r="D716" s="4"/>
      <c r="E716" s="5" t="str">
        <f aca="true">IF(OR(D716="",C716="Closed-won",C716="Closed-lost"),"",IF(D716&lt;TODAY(),"OVERDUE",IF(D716=TODAY(),"TODAY","")))</f>
        <v/>
      </c>
      <c r="F716" s="3"/>
      <c r="G716" s="4"/>
      <c r="H716" s="6"/>
      <c r="I716" s="3"/>
      <c r="J716" s="3"/>
      <c r="K716" s="3"/>
      <c r="L716" s="6"/>
      <c r="M716" s="4"/>
      <c r="N716" s="7" t="str">
        <f aca="true">IF(G716="","",TODAY()-G716)</f>
        <v/>
      </c>
      <c r="O716" s="7" t="str">
        <f aca="true">IF(OR(D716="",C716="Closed-won",C716="Closed-lost"),"",MAX(0,TODAY()-D716))</f>
        <v/>
      </c>
    </row>
    <row r="717" customFormat="false" ht="15" hidden="false" customHeight="false" outlineLevel="0" collapsed="false">
      <c r="A717" s="3"/>
      <c r="B717" s="3"/>
      <c r="C717" s="3"/>
      <c r="D717" s="4"/>
      <c r="E717" s="5" t="str">
        <f aca="true">IF(OR(D717="",C717="Closed-won",C717="Closed-lost"),"",IF(D717&lt;TODAY(),"OVERDUE",IF(D717=TODAY(),"TODAY","")))</f>
        <v/>
      </c>
      <c r="F717" s="3"/>
      <c r="G717" s="4"/>
      <c r="H717" s="6"/>
      <c r="I717" s="3"/>
      <c r="J717" s="3"/>
      <c r="K717" s="3"/>
      <c r="L717" s="6"/>
      <c r="M717" s="4"/>
      <c r="N717" s="7" t="str">
        <f aca="true">IF(G717="","",TODAY()-G717)</f>
        <v/>
      </c>
      <c r="O717" s="7" t="str">
        <f aca="true">IF(OR(D717="",C717="Closed-won",C717="Closed-lost"),"",MAX(0,TODAY()-D717))</f>
        <v/>
      </c>
    </row>
    <row r="718" customFormat="false" ht="15" hidden="false" customHeight="false" outlineLevel="0" collapsed="false">
      <c r="A718" s="3"/>
      <c r="B718" s="3"/>
      <c r="C718" s="3"/>
      <c r="D718" s="4"/>
      <c r="E718" s="5" t="str">
        <f aca="true">IF(OR(D718="",C718="Closed-won",C718="Closed-lost"),"",IF(D718&lt;TODAY(),"OVERDUE",IF(D718=TODAY(),"TODAY","")))</f>
        <v/>
      </c>
      <c r="F718" s="3"/>
      <c r="G718" s="4"/>
      <c r="H718" s="6"/>
      <c r="I718" s="3"/>
      <c r="J718" s="3"/>
      <c r="K718" s="3"/>
      <c r="L718" s="6"/>
      <c r="M718" s="4"/>
      <c r="N718" s="7" t="str">
        <f aca="true">IF(G718="","",TODAY()-G718)</f>
        <v/>
      </c>
      <c r="O718" s="7" t="str">
        <f aca="true">IF(OR(D718="",C718="Closed-won",C718="Closed-lost"),"",MAX(0,TODAY()-D718))</f>
        <v/>
      </c>
    </row>
    <row r="719" customFormat="false" ht="15" hidden="false" customHeight="false" outlineLevel="0" collapsed="false">
      <c r="A719" s="3"/>
      <c r="B719" s="3"/>
      <c r="C719" s="3"/>
      <c r="D719" s="4"/>
      <c r="E719" s="5" t="str">
        <f aca="true">IF(OR(D719="",C719="Closed-won",C719="Closed-lost"),"",IF(D719&lt;TODAY(),"OVERDUE",IF(D719=TODAY(),"TODAY","")))</f>
        <v/>
      </c>
      <c r="F719" s="3"/>
      <c r="G719" s="4"/>
      <c r="H719" s="6"/>
      <c r="I719" s="3"/>
      <c r="J719" s="3"/>
      <c r="K719" s="3"/>
      <c r="L719" s="6"/>
      <c r="M719" s="4"/>
      <c r="N719" s="7" t="str">
        <f aca="true">IF(G719="","",TODAY()-G719)</f>
        <v/>
      </c>
      <c r="O719" s="7" t="str">
        <f aca="true">IF(OR(D719="",C719="Closed-won",C719="Closed-lost"),"",MAX(0,TODAY()-D719))</f>
        <v/>
      </c>
    </row>
    <row r="720" customFormat="false" ht="15" hidden="false" customHeight="false" outlineLevel="0" collapsed="false">
      <c r="A720" s="3"/>
      <c r="B720" s="3"/>
      <c r="C720" s="3"/>
      <c r="D720" s="4"/>
      <c r="E720" s="5" t="str">
        <f aca="true">IF(OR(D720="",C720="Closed-won",C720="Closed-lost"),"",IF(D720&lt;TODAY(),"OVERDUE",IF(D720=TODAY(),"TODAY","")))</f>
        <v/>
      </c>
      <c r="F720" s="3"/>
      <c r="G720" s="4"/>
      <c r="H720" s="6"/>
      <c r="I720" s="3"/>
      <c r="J720" s="3"/>
      <c r="K720" s="3"/>
      <c r="L720" s="6"/>
      <c r="M720" s="4"/>
      <c r="N720" s="7" t="str">
        <f aca="true">IF(G720="","",TODAY()-G720)</f>
        <v/>
      </c>
      <c r="O720" s="7" t="str">
        <f aca="true">IF(OR(D720="",C720="Closed-won",C720="Closed-lost"),"",MAX(0,TODAY()-D720))</f>
        <v/>
      </c>
    </row>
    <row r="721" customFormat="false" ht="15" hidden="false" customHeight="false" outlineLevel="0" collapsed="false">
      <c r="A721" s="3"/>
      <c r="B721" s="3"/>
      <c r="C721" s="3"/>
      <c r="D721" s="4"/>
      <c r="E721" s="5" t="str">
        <f aca="true">IF(OR(D721="",C721="Closed-won",C721="Closed-lost"),"",IF(D721&lt;TODAY(),"OVERDUE",IF(D721=TODAY(),"TODAY","")))</f>
        <v/>
      </c>
      <c r="F721" s="3"/>
      <c r="G721" s="4"/>
      <c r="H721" s="6"/>
      <c r="I721" s="3"/>
      <c r="J721" s="3"/>
      <c r="K721" s="3"/>
      <c r="L721" s="6"/>
      <c r="M721" s="4"/>
      <c r="N721" s="7" t="str">
        <f aca="true">IF(G721="","",TODAY()-G721)</f>
        <v/>
      </c>
      <c r="O721" s="7" t="str">
        <f aca="true">IF(OR(D721="",C721="Closed-won",C721="Closed-lost"),"",MAX(0,TODAY()-D721))</f>
        <v/>
      </c>
    </row>
    <row r="722" customFormat="false" ht="15" hidden="false" customHeight="false" outlineLevel="0" collapsed="false">
      <c r="A722" s="3"/>
      <c r="B722" s="3"/>
      <c r="C722" s="3"/>
      <c r="D722" s="4"/>
      <c r="E722" s="5" t="str">
        <f aca="true">IF(OR(D722="",C722="Closed-won",C722="Closed-lost"),"",IF(D722&lt;TODAY(),"OVERDUE",IF(D722=TODAY(),"TODAY","")))</f>
        <v/>
      </c>
      <c r="F722" s="3"/>
      <c r="G722" s="4"/>
      <c r="H722" s="6"/>
      <c r="I722" s="3"/>
      <c r="J722" s="3"/>
      <c r="K722" s="3"/>
      <c r="L722" s="6"/>
      <c r="M722" s="4"/>
      <c r="N722" s="7" t="str">
        <f aca="true">IF(G722="","",TODAY()-G722)</f>
        <v/>
      </c>
      <c r="O722" s="7" t="str">
        <f aca="true">IF(OR(D722="",C722="Closed-won",C722="Closed-lost"),"",MAX(0,TODAY()-D722))</f>
        <v/>
      </c>
    </row>
    <row r="723" customFormat="false" ht="15" hidden="false" customHeight="false" outlineLevel="0" collapsed="false">
      <c r="A723" s="3"/>
      <c r="B723" s="3"/>
      <c r="C723" s="3"/>
      <c r="D723" s="4"/>
      <c r="E723" s="5" t="str">
        <f aca="true">IF(OR(D723="",C723="Closed-won",C723="Closed-lost"),"",IF(D723&lt;TODAY(),"OVERDUE",IF(D723=TODAY(),"TODAY","")))</f>
        <v/>
      </c>
      <c r="F723" s="3"/>
      <c r="G723" s="4"/>
      <c r="H723" s="6"/>
      <c r="I723" s="3"/>
      <c r="J723" s="3"/>
      <c r="K723" s="3"/>
      <c r="L723" s="6"/>
      <c r="M723" s="4"/>
      <c r="N723" s="7" t="str">
        <f aca="true">IF(G723="","",TODAY()-G723)</f>
        <v/>
      </c>
      <c r="O723" s="7" t="str">
        <f aca="true">IF(OR(D723="",C723="Closed-won",C723="Closed-lost"),"",MAX(0,TODAY()-D723))</f>
        <v/>
      </c>
    </row>
    <row r="724" customFormat="false" ht="15" hidden="false" customHeight="false" outlineLevel="0" collapsed="false">
      <c r="A724" s="3"/>
      <c r="B724" s="3"/>
      <c r="C724" s="3"/>
      <c r="D724" s="4"/>
      <c r="E724" s="5" t="str">
        <f aca="true">IF(OR(D724="",C724="Closed-won",C724="Closed-lost"),"",IF(D724&lt;TODAY(),"OVERDUE",IF(D724=TODAY(),"TODAY","")))</f>
        <v/>
      </c>
      <c r="F724" s="3"/>
      <c r="G724" s="4"/>
      <c r="H724" s="6"/>
      <c r="I724" s="3"/>
      <c r="J724" s="3"/>
      <c r="K724" s="3"/>
      <c r="L724" s="6"/>
      <c r="M724" s="4"/>
      <c r="N724" s="7" t="str">
        <f aca="true">IF(G724="","",TODAY()-G724)</f>
        <v/>
      </c>
      <c r="O724" s="7" t="str">
        <f aca="true">IF(OR(D724="",C724="Closed-won",C724="Closed-lost"),"",MAX(0,TODAY()-D724))</f>
        <v/>
      </c>
    </row>
    <row r="725" customFormat="false" ht="15" hidden="false" customHeight="false" outlineLevel="0" collapsed="false">
      <c r="A725" s="3"/>
      <c r="B725" s="3"/>
      <c r="C725" s="3"/>
      <c r="D725" s="4"/>
      <c r="E725" s="5" t="str">
        <f aca="true">IF(OR(D725="",C725="Closed-won",C725="Closed-lost"),"",IF(D725&lt;TODAY(),"OVERDUE",IF(D725=TODAY(),"TODAY","")))</f>
        <v/>
      </c>
      <c r="F725" s="3"/>
      <c r="G725" s="4"/>
      <c r="H725" s="6"/>
      <c r="I725" s="3"/>
      <c r="J725" s="3"/>
      <c r="K725" s="3"/>
      <c r="L725" s="6"/>
      <c r="M725" s="4"/>
      <c r="N725" s="7" t="str">
        <f aca="true">IF(G725="","",TODAY()-G725)</f>
        <v/>
      </c>
      <c r="O725" s="7" t="str">
        <f aca="true">IF(OR(D725="",C725="Closed-won",C725="Closed-lost"),"",MAX(0,TODAY()-D725))</f>
        <v/>
      </c>
    </row>
    <row r="726" customFormat="false" ht="15" hidden="false" customHeight="false" outlineLevel="0" collapsed="false">
      <c r="A726" s="3"/>
      <c r="B726" s="3"/>
      <c r="C726" s="3"/>
      <c r="D726" s="4"/>
      <c r="E726" s="5" t="str">
        <f aca="true">IF(OR(D726="",C726="Closed-won",C726="Closed-lost"),"",IF(D726&lt;TODAY(),"OVERDUE",IF(D726=TODAY(),"TODAY","")))</f>
        <v/>
      </c>
      <c r="F726" s="3"/>
      <c r="G726" s="4"/>
      <c r="H726" s="6"/>
      <c r="I726" s="3"/>
      <c r="J726" s="3"/>
      <c r="K726" s="3"/>
      <c r="L726" s="6"/>
      <c r="M726" s="4"/>
      <c r="N726" s="7" t="str">
        <f aca="true">IF(G726="","",TODAY()-G726)</f>
        <v/>
      </c>
      <c r="O726" s="7" t="str">
        <f aca="true">IF(OR(D726="",C726="Closed-won",C726="Closed-lost"),"",MAX(0,TODAY()-D726))</f>
        <v/>
      </c>
    </row>
    <row r="727" customFormat="false" ht="15" hidden="false" customHeight="false" outlineLevel="0" collapsed="false">
      <c r="A727" s="3"/>
      <c r="B727" s="3"/>
      <c r="C727" s="3"/>
      <c r="D727" s="4"/>
      <c r="E727" s="5" t="str">
        <f aca="true">IF(OR(D727="",C727="Closed-won",C727="Closed-lost"),"",IF(D727&lt;TODAY(),"OVERDUE",IF(D727=TODAY(),"TODAY","")))</f>
        <v/>
      </c>
      <c r="F727" s="3"/>
      <c r="G727" s="4"/>
      <c r="H727" s="6"/>
      <c r="I727" s="3"/>
      <c r="J727" s="3"/>
      <c r="K727" s="3"/>
      <c r="L727" s="6"/>
      <c r="M727" s="4"/>
      <c r="N727" s="7" t="str">
        <f aca="true">IF(G727="","",TODAY()-G727)</f>
        <v/>
      </c>
      <c r="O727" s="7" t="str">
        <f aca="true">IF(OR(D727="",C727="Closed-won",C727="Closed-lost"),"",MAX(0,TODAY()-D727))</f>
        <v/>
      </c>
    </row>
    <row r="728" customFormat="false" ht="15" hidden="false" customHeight="false" outlineLevel="0" collapsed="false">
      <c r="A728" s="3"/>
      <c r="B728" s="3"/>
      <c r="C728" s="3"/>
      <c r="D728" s="4"/>
      <c r="E728" s="5" t="str">
        <f aca="true">IF(OR(D728="",C728="Closed-won",C728="Closed-lost"),"",IF(D728&lt;TODAY(),"OVERDUE",IF(D728=TODAY(),"TODAY","")))</f>
        <v/>
      </c>
      <c r="F728" s="3"/>
      <c r="G728" s="4"/>
      <c r="H728" s="6"/>
      <c r="I728" s="3"/>
      <c r="J728" s="3"/>
      <c r="K728" s="3"/>
      <c r="L728" s="6"/>
      <c r="M728" s="4"/>
      <c r="N728" s="7" t="str">
        <f aca="true">IF(G728="","",TODAY()-G728)</f>
        <v/>
      </c>
      <c r="O728" s="7" t="str">
        <f aca="true">IF(OR(D728="",C728="Closed-won",C728="Closed-lost"),"",MAX(0,TODAY()-D728))</f>
        <v/>
      </c>
    </row>
    <row r="729" customFormat="false" ht="15" hidden="false" customHeight="false" outlineLevel="0" collapsed="false">
      <c r="A729" s="3"/>
      <c r="B729" s="3"/>
      <c r="C729" s="3"/>
      <c r="D729" s="4"/>
      <c r="E729" s="5" t="str">
        <f aca="true">IF(OR(D729="",C729="Closed-won",C729="Closed-lost"),"",IF(D729&lt;TODAY(),"OVERDUE",IF(D729=TODAY(),"TODAY","")))</f>
        <v/>
      </c>
      <c r="F729" s="3"/>
      <c r="G729" s="4"/>
      <c r="H729" s="6"/>
      <c r="I729" s="3"/>
      <c r="J729" s="3"/>
      <c r="K729" s="3"/>
      <c r="L729" s="6"/>
      <c r="M729" s="4"/>
      <c r="N729" s="7" t="str">
        <f aca="true">IF(G729="","",TODAY()-G729)</f>
        <v/>
      </c>
      <c r="O729" s="7" t="str">
        <f aca="true">IF(OR(D729="",C729="Closed-won",C729="Closed-lost"),"",MAX(0,TODAY()-D729))</f>
        <v/>
      </c>
    </row>
    <row r="730" customFormat="false" ht="15" hidden="false" customHeight="false" outlineLevel="0" collapsed="false">
      <c r="A730" s="3"/>
      <c r="B730" s="3"/>
      <c r="C730" s="3"/>
      <c r="D730" s="4"/>
      <c r="E730" s="5" t="str">
        <f aca="true">IF(OR(D730="",C730="Closed-won",C730="Closed-lost"),"",IF(D730&lt;TODAY(),"OVERDUE",IF(D730=TODAY(),"TODAY","")))</f>
        <v/>
      </c>
      <c r="F730" s="3"/>
      <c r="G730" s="4"/>
      <c r="H730" s="6"/>
      <c r="I730" s="3"/>
      <c r="J730" s="3"/>
      <c r="K730" s="3"/>
      <c r="L730" s="6"/>
      <c r="M730" s="4"/>
      <c r="N730" s="7" t="str">
        <f aca="true">IF(G730="","",TODAY()-G730)</f>
        <v/>
      </c>
      <c r="O730" s="7" t="str">
        <f aca="true">IF(OR(D730="",C730="Closed-won",C730="Closed-lost"),"",MAX(0,TODAY()-D730))</f>
        <v/>
      </c>
    </row>
    <row r="731" customFormat="false" ht="15" hidden="false" customHeight="false" outlineLevel="0" collapsed="false">
      <c r="A731" s="3"/>
      <c r="B731" s="3"/>
      <c r="C731" s="3"/>
      <c r="D731" s="4"/>
      <c r="E731" s="5" t="str">
        <f aca="true">IF(OR(D731="",C731="Closed-won",C731="Closed-lost"),"",IF(D731&lt;TODAY(),"OVERDUE",IF(D731=TODAY(),"TODAY","")))</f>
        <v/>
      </c>
      <c r="F731" s="3"/>
      <c r="G731" s="4"/>
      <c r="H731" s="6"/>
      <c r="I731" s="3"/>
      <c r="J731" s="3"/>
      <c r="K731" s="3"/>
      <c r="L731" s="6"/>
      <c r="M731" s="4"/>
      <c r="N731" s="7" t="str">
        <f aca="true">IF(G731="","",TODAY()-G731)</f>
        <v/>
      </c>
      <c r="O731" s="7" t="str">
        <f aca="true">IF(OR(D731="",C731="Closed-won",C731="Closed-lost"),"",MAX(0,TODAY()-D731))</f>
        <v/>
      </c>
    </row>
    <row r="732" customFormat="false" ht="15" hidden="false" customHeight="false" outlineLevel="0" collapsed="false">
      <c r="A732" s="3"/>
      <c r="B732" s="3"/>
      <c r="C732" s="3"/>
      <c r="D732" s="4"/>
      <c r="E732" s="5" t="str">
        <f aca="true">IF(OR(D732="",C732="Closed-won",C732="Closed-lost"),"",IF(D732&lt;TODAY(),"OVERDUE",IF(D732=TODAY(),"TODAY","")))</f>
        <v/>
      </c>
      <c r="F732" s="3"/>
      <c r="G732" s="4"/>
      <c r="H732" s="6"/>
      <c r="I732" s="3"/>
      <c r="J732" s="3"/>
      <c r="K732" s="3"/>
      <c r="L732" s="6"/>
      <c r="M732" s="4"/>
      <c r="N732" s="7" t="str">
        <f aca="true">IF(G732="","",TODAY()-G732)</f>
        <v/>
      </c>
      <c r="O732" s="7" t="str">
        <f aca="true">IF(OR(D732="",C732="Closed-won",C732="Closed-lost"),"",MAX(0,TODAY()-D732))</f>
        <v/>
      </c>
    </row>
    <row r="733" customFormat="false" ht="15" hidden="false" customHeight="false" outlineLevel="0" collapsed="false">
      <c r="A733" s="3"/>
      <c r="B733" s="3"/>
      <c r="C733" s="3"/>
      <c r="D733" s="4"/>
      <c r="E733" s="5" t="str">
        <f aca="true">IF(OR(D733="",C733="Closed-won",C733="Closed-lost"),"",IF(D733&lt;TODAY(),"OVERDUE",IF(D733=TODAY(),"TODAY","")))</f>
        <v/>
      </c>
      <c r="F733" s="3"/>
      <c r="G733" s="4"/>
      <c r="H733" s="6"/>
      <c r="I733" s="3"/>
      <c r="J733" s="3"/>
      <c r="K733" s="3"/>
      <c r="L733" s="6"/>
      <c r="M733" s="4"/>
      <c r="N733" s="7" t="str">
        <f aca="true">IF(G733="","",TODAY()-G733)</f>
        <v/>
      </c>
      <c r="O733" s="7" t="str">
        <f aca="true">IF(OR(D733="",C733="Closed-won",C733="Closed-lost"),"",MAX(0,TODAY()-D733))</f>
        <v/>
      </c>
    </row>
    <row r="734" customFormat="false" ht="15" hidden="false" customHeight="false" outlineLevel="0" collapsed="false">
      <c r="A734" s="3"/>
      <c r="B734" s="3"/>
      <c r="C734" s="3"/>
      <c r="D734" s="4"/>
      <c r="E734" s="5" t="str">
        <f aca="true">IF(OR(D734="",C734="Closed-won",C734="Closed-lost"),"",IF(D734&lt;TODAY(),"OVERDUE",IF(D734=TODAY(),"TODAY","")))</f>
        <v/>
      </c>
      <c r="F734" s="3"/>
      <c r="G734" s="4"/>
      <c r="H734" s="6"/>
      <c r="I734" s="3"/>
      <c r="J734" s="3"/>
      <c r="K734" s="3"/>
      <c r="L734" s="6"/>
      <c r="M734" s="4"/>
      <c r="N734" s="7" t="str">
        <f aca="true">IF(G734="","",TODAY()-G734)</f>
        <v/>
      </c>
      <c r="O734" s="7" t="str">
        <f aca="true">IF(OR(D734="",C734="Closed-won",C734="Closed-lost"),"",MAX(0,TODAY()-D734))</f>
        <v/>
      </c>
    </row>
    <row r="735" customFormat="false" ht="15" hidden="false" customHeight="false" outlineLevel="0" collapsed="false">
      <c r="A735" s="3"/>
      <c r="B735" s="3"/>
      <c r="C735" s="3"/>
      <c r="D735" s="4"/>
      <c r="E735" s="5" t="str">
        <f aca="true">IF(OR(D735="",C735="Closed-won",C735="Closed-lost"),"",IF(D735&lt;TODAY(),"OVERDUE",IF(D735=TODAY(),"TODAY","")))</f>
        <v/>
      </c>
      <c r="F735" s="3"/>
      <c r="G735" s="4"/>
      <c r="H735" s="6"/>
      <c r="I735" s="3"/>
      <c r="J735" s="3"/>
      <c r="K735" s="3"/>
      <c r="L735" s="6"/>
      <c r="M735" s="4"/>
      <c r="N735" s="7" t="str">
        <f aca="true">IF(G735="","",TODAY()-G735)</f>
        <v/>
      </c>
      <c r="O735" s="7" t="str">
        <f aca="true">IF(OR(D735="",C735="Closed-won",C735="Closed-lost"),"",MAX(0,TODAY()-D735))</f>
        <v/>
      </c>
    </row>
    <row r="736" customFormat="false" ht="15" hidden="false" customHeight="false" outlineLevel="0" collapsed="false">
      <c r="A736" s="3"/>
      <c r="B736" s="3"/>
      <c r="C736" s="3"/>
      <c r="D736" s="4"/>
      <c r="E736" s="5" t="str">
        <f aca="true">IF(OR(D736="",C736="Closed-won",C736="Closed-lost"),"",IF(D736&lt;TODAY(),"OVERDUE",IF(D736=TODAY(),"TODAY","")))</f>
        <v/>
      </c>
      <c r="F736" s="3"/>
      <c r="G736" s="4"/>
      <c r="H736" s="6"/>
      <c r="I736" s="3"/>
      <c r="J736" s="3"/>
      <c r="K736" s="3"/>
      <c r="L736" s="6"/>
      <c r="M736" s="4"/>
      <c r="N736" s="7" t="str">
        <f aca="true">IF(G736="","",TODAY()-G736)</f>
        <v/>
      </c>
      <c r="O736" s="7" t="str">
        <f aca="true">IF(OR(D736="",C736="Closed-won",C736="Closed-lost"),"",MAX(0,TODAY()-D736))</f>
        <v/>
      </c>
    </row>
    <row r="737" customFormat="false" ht="15" hidden="false" customHeight="false" outlineLevel="0" collapsed="false">
      <c r="A737" s="3"/>
      <c r="B737" s="3"/>
      <c r="C737" s="3"/>
      <c r="D737" s="4"/>
      <c r="E737" s="5" t="str">
        <f aca="true">IF(OR(D737="",C737="Closed-won",C737="Closed-lost"),"",IF(D737&lt;TODAY(),"OVERDUE",IF(D737=TODAY(),"TODAY","")))</f>
        <v/>
      </c>
      <c r="F737" s="3"/>
      <c r="G737" s="4"/>
      <c r="H737" s="6"/>
      <c r="I737" s="3"/>
      <c r="J737" s="3"/>
      <c r="K737" s="3"/>
      <c r="L737" s="6"/>
      <c r="M737" s="4"/>
      <c r="N737" s="7" t="str">
        <f aca="true">IF(G737="","",TODAY()-G737)</f>
        <v/>
      </c>
      <c r="O737" s="7" t="str">
        <f aca="true">IF(OR(D737="",C737="Closed-won",C737="Closed-lost"),"",MAX(0,TODAY()-D737))</f>
        <v/>
      </c>
    </row>
    <row r="738" customFormat="false" ht="15" hidden="false" customHeight="false" outlineLevel="0" collapsed="false">
      <c r="A738" s="3"/>
      <c r="B738" s="3"/>
      <c r="C738" s="3"/>
      <c r="D738" s="4"/>
      <c r="E738" s="5" t="str">
        <f aca="true">IF(OR(D738="",C738="Closed-won",C738="Closed-lost"),"",IF(D738&lt;TODAY(),"OVERDUE",IF(D738=TODAY(),"TODAY","")))</f>
        <v/>
      </c>
      <c r="F738" s="3"/>
      <c r="G738" s="4"/>
      <c r="H738" s="6"/>
      <c r="I738" s="3"/>
      <c r="J738" s="3"/>
      <c r="K738" s="3"/>
      <c r="L738" s="6"/>
      <c r="M738" s="4"/>
      <c r="N738" s="7" t="str">
        <f aca="true">IF(G738="","",TODAY()-G738)</f>
        <v/>
      </c>
      <c r="O738" s="7" t="str">
        <f aca="true">IF(OR(D738="",C738="Closed-won",C738="Closed-lost"),"",MAX(0,TODAY()-D738))</f>
        <v/>
      </c>
    </row>
    <row r="739" customFormat="false" ht="15" hidden="false" customHeight="false" outlineLevel="0" collapsed="false">
      <c r="A739" s="3"/>
      <c r="B739" s="3"/>
      <c r="C739" s="3"/>
      <c r="D739" s="4"/>
      <c r="E739" s="5" t="str">
        <f aca="true">IF(OR(D739="",C739="Closed-won",C739="Closed-lost"),"",IF(D739&lt;TODAY(),"OVERDUE",IF(D739=TODAY(),"TODAY","")))</f>
        <v/>
      </c>
      <c r="F739" s="3"/>
      <c r="G739" s="4"/>
      <c r="H739" s="6"/>
      <c r="I739" s="3"/>
      <c r="J739" s="3"/>
      <c r="K739" s="3"/>
      <c r="L739" s="6"/>
      <c r="M739" s="4"/>
      <c r="N739" s="7" t="str">
        <f aca="true">IF(G739="","",TODAY()-G739)</f>
        <v/>
      </c>
      <c r="O739" s="7" t="str">
        <f aca="true">IF(OR(D739="",C739="Closed-won",C739="Closed-lost"),"",MAX(0,TODAY()-D739))</f>
        <v/>
      </c>
    </row>
    <row r="740" customFormat="false" ht="15" hidden="false" customHeight="false" outlineLevel="0" collapsed="false">
      <c r="A740" s="3"/>
      <c r="B740" s="3"/>
      <c r="C740" s="3"/>
      <c r="D740" s="4"/>
      <c r="E740" s="5" t="str">
        <f aca="true">IF(OR(D740="",C740="Closed-won",C740="Closed-lost"),"",IF(D740&lt;TODAY(),"OVERDUE",IF(D740=TODAY(),"TODAY","")))</f>
        <v/>
      </c>
      <c r="F740" s="3"/>
      <c r="G740" s="4"/>
      <c r="H740" s="6"/>
      <c r="I740" s="3"/>
      <c r="J740" s="3"/>
      <c r="K740" s="3"/>
      <c r="L740" s="6"/>
      <c r="M740" s="4"/>
      <c r="N740" s="7" t="str">
        <f aca="true">IF(G740="","",TODAY()-G740)</f>
        <v/>
      </c>
      <c r="O740" s="7" t="str">
        <f aca="true">IF(OR(D740="",C740="Closed-won",C740="Closed-lost"),"",MAX(0,TODAY()-D740))</f>
        <v/>
      </c>
    </row>
    <row r="741" customFormat="false" ht="15" hidden="false" customHeight="false" outlineLevel="0" collapsed="false">
      <c r="A741" s="3"/>
      <c r="B741" s="3"/>
      <c r="C741" s="3"/>
      <c r="D741" s="4"/>
      <c r="E741" s="5" t="str">
        <f aca="true">IF(OR(D741="",C741="Closed-won",C741="Closed-lost"),"",IF(D741&lt;TODAY(),"OVERDUE",IF(D741=TODAY(),"TODAY","")))</f>
        <v/>
      </c>
      <c r="F741" s="3"/>
      <c r="G741" s="4"/>
      <c r="H741" s="6"/>
      <c r="I741" s="3"/>
      <c r="J741" s="3"/>
      <c r="K741" s="3"/>
      <c r="L741" s="6"/>
      <c r="M741" s="4"/>
      <c r="N741" s="7" t="str">
        <f aca="true">IF(G741="","",TODAY()-G741)</f>
        <v/>
      </c>
      <c r="O741" s="7" t="str">
        <f aca="true">IF(OR(D741="",C741="Closed-won",C741="Closed-lost"),"",MAX(0,TODAY()-D741))</f>
        <v/>
      </c>
    </row>
    <row r="742" customFormat="false" ht="15" hidden="false" customHeight="false" outlineLevel="0" collapsed="false">
      <c r="A742" s="3"/>
      <c r="B742" s="3"/>
      <c r="C742" s="3"/>
      <c r="D742" s="4"/>
      <c r="E742" s="5" t="str">
        <f aca="true">IF(OR(D742="",C742="Closed-won",C742="Closed-lost"),"",IF(D742&lt;TODAY(),"OVERDUE",IF(D742=TODAY(),"TODAY","")))</f>
        <v/>
      </c>
      <c r="F742" s="3"/>
      <c r="G742" s="4"/>
      <c r="H742" s="6"/>
      <c r="I742" s="3"/>
      <c r="J742" s="3"/>
      <c r="K742" s="3"/>
      <c r="L742" s="6"/>
      <c r="M742" s="4"/>
      <c r="N742" s="7" t="str">
        <f aca="true">IF(G742="","",TODAY()-G742)</f>
        <v/>
      </c>
      <c r="O742" s="7" t="str">
        <f aca="true">IF(OR(D742="",C742="Closed-won",C742="Closed-lost"),"",MAX(0,TODAY()-D742))</f>
        <v/>
      </c>
    </row>
    <row r="743" customFormat="false" ht="15" hidden="false" customHeight="false" outlineLevel="0" collapsed="false">
      <c r="A743" s="3"/>
      <c r="B743" s="3"/>
      <c r="C743" s="3"/>
      <c r="D743" s="4"/>
      <c r="E743" s="5" t="str">
        <f aca="true">IF(OR(D743="",C743="Closed-won",C743="Closed-lost"),"",IF(D743&lt;TODAY(),"OVERDUE",IF(D743=TODAY(),"TODAY","")))</f>
        <v/>
      </c>
      <c r="F743" s="3"/>
      <c r="G743" s="4"/>
      <c r="H743" s="6"/>
      <c r="I743" s="3"/>
      <c r="J743" s="3"/>
      <c r="K743" s="3"/>
      <c r="L743" s="6"/>
      <c r="M743" s="4"/>
      <c r="N743" s="7" t="str">
        <f aca="true">IF(G743="","",TODAY()-G743)</f>
        <v/>
      </c>
      <c r="O743" s="7" t="str">
        <f aca="true">IF(OR(D743="",C743="Closed-won",C743="Closed-lost"),"",MAX(0,TODAY()-D743))</f>
        <v/>
      </c>
    </row>
    <row r="744" customFormat="false" ht="15" hidden="false" customHeight="false" outlineLevel="0" collapsed="false">
      <c r="A744" s="3"/>
      <c r="B744" s="3"/>
      <c r="C744" s="3"/>
      <c r="D744" s="4"/>
      <c r="E744" s="5" t="str">
        <f aca="true">IF(OR(D744="",C744="Closed-won",C744="Closed-lost"),"",IF(D744&lt;TODAY(),"OVERDUE",IF(D744=TODAY(),"TODAY","")))</f>
        <v/>
      </c>
      <c r="F744" s="3"/>
      <c r="G744" s="4"/>
      <c r="H744" s="6"/>
      <c r="I744" s="3"/>
      <c r="J744" s="3"/>
      <c r="K744" s="3"/>
      <c r="L744" s="6"/>
      <c r="M744" s="4"/>
      <c r="N744" s="7" t="str">
        <f aca="true">IF(G744="","",TODAY()-G744)</f>
        <v/>
      </c>
      <c r="O744" s="7" t="str">
        <f aca="true">IF(OR(D744="",C744="Closed-won",C744="Closed-lost"),"",MAX(0,TODAY()-D744))</f>
        <v/>
      </c>
    </row>
    <row r="745" customFormat="false" ht="15" hidden="false" customHeight="false" outlineLevel="0" collapsed="false">
      <c r="A745" s="3"/>
      <c r="B745" s="3"/>
      <c r="C745" s="3"/>
      <c r="D745" s="4"/>
      <c r="E745" s="5" t="str">
        <f aca="true">IF(OR(D745="",C745="Closed-won",C745="Closed-lost"),"",IF(D745&lt;TODAY(),"OVERDUE",IF(D745=TODAY(),"TODAY","")))</f>
        <v/>
      </c>
      <c r="F745" s="3"/>
      <c r="G745" s="4"/>
      <c r="H745" s="6"/>
      <c r="I745" s="3"/>
      <c r="J745" s="3"/>
      <c r="K745" s="3"/>
      <c r="L745" s="6"/>
      <c r="M745" s="4"/>
      <c r="N745" s="7" t="str">
        <f aca="true">IF(G745="","",TODAY()-G745)</f>
        <v/>
      </c>
      <c r="O745" s="7" t="str">
        <f aca="true">IF(OR(D745="",C745="Closed-won",C745="Closed-lost"),"",MAX(0,TODAY()-D745))</f>
        <v/>
      </c>
    </row>
    <row r="746" customFormat="false" ht="15" hidden="false" customHeight="false" outlineLevel="0" collapsed="false">
      <c r="A746" s="3"/>
      <c r="B746" s="3"/>
      <c r="C746" s="3"/>
      <c r="D746" s="4"/>
      <c r="E746" s="5" t="str">
        <f aca="true">IF(OR(D746="",C746="Closed-won",C746="Closed-lost"),"",IF(D746&lt;TODAY(),"OVERDUE",IF(D746=TODAY(),"TODAY","")))</f>
        <v/>
      </c>
      <c r="F746" s="3"/>
      <c r="G746" s="4"/>
      <c r="H746" s="6"/>
      <c r="I746" s="3"/>
      <c r="J746" s="3"/>
      <c r="K746" s="3"/>
      <c r="L746" s="6"/>
      <c r="M746" s="4"/>
      <c r="N746" s="7" t="str">
        <f aca="true">IF(G746="","",TODAY()-G746)</f>
        <v/>
      </c>
      <c r="O746" s="7" t="str">
        <f aca="true">IF(OR(D746="",C746="Closed-won",C746="Closed-lost"),"",MAX(0,TODAY()-D746))</f>
        <v/>
      </c>
    </row>
    <row r="747" customFormat="false" ht="15" hidden="false" customHeight="false" outlineLevel="0" collapsed="false">
      <c r="A747" s="3"/>
      <c r="B747" s="3"/>
      <c r="C747" s="3"/>
      <c r="D747" s="4"/>
      <c r="E747" s="5" t="str">
        <f aca="true">IF(OR(D747="",C747="Closed-won",C747="Closed-lost"),"",IF(D747&lt;TODAY(),"OVERDUE",IF(D747=TODAY(),"TODAY","")))</f>
        <v/>
      </c>
      <c r="F747" s="3"/>
      <c r="G747" s="4"/>
      <c r="H747" s="6"/>
      <c r="I747" s="3"/>
      <c r="J747" s="3"/>
      <c r="K747" s="3"/>
      <c r="L747" s="6"/>
      <c r="M747" s="4"/>
      <c r="N747" s="7" t="str">
        <f aca="true">IF(G747="","",TODAY()-G747)</f>
        <v/>
      </c>
      <c r="O747" s="7" t="str">
        <f aca="true">IF(OR(D747="",C747="Closed-won",C747="Closed-lost"),"",MAX(0,TODAY()-D747))</f>
        <v/>
      </c>
    </row>
    <row r="748" customFormat="false" ht="15" hidden="false" customHeight="false" outlineLevel="0" collapsed="false">
      <c r="A748" s="3"/>
      <c r="B748" s="3"/>
      <c r="C748" s="3"/>
      <c r="D748" s="4"/>
      <c r="E748" s="5" t="str">
        <f aca="true">IF(OR(D748="",C748="Closed-won",C748="Closed-lost"),"",IF(D748&lt;TODAY(),"OVERDUE",IF(D748=TODAY(),"TODAY","")))</f>
        <v/>
      </c>
      <c r="F748" s="3"/>
      <c r="G748" s="4"/>
      <c r="H748" s="6"/>
      <c r="I748" s="3"/>
      <c r="J748" s="3"/>
      <c r="K748" s="3"/>
      <c r="L748" s="6"/>
      <c r="M748" s="4"/>
      <c r="N748" s="7" t="str">
        <f aca="true">IF(G748="","",TODAY()-G748)</f>
        <v/>
      </c>
      <c r="O748" s="7" t="str">
        <f aca="true">IF(OR(D748="",C748="Closed-won",C748="Closed-lost"),"",MAX(0,TODAY()-D748))</f>
        <v/>
      </c>
    </row>
    <row r="749" customFormat="false" ht="15" hidden="false" customHeight="false" outlineLevel="0" collapsed="false">
      <c r="A749" s="3"/>
      <c r="B749" s="3"/>
      <c r="C749" s="3"/>
      <c r="D749" s="4"/>
      <c r="E749" s="5" t="str">
        <f aca="true">IF(OR(D749="",C749="Closed-won",C749="Closed-lost"),"",IF(D749&lt;TODAY(),"OVERDUE",IF(D749=TODAY(),"TODAY","")))</f>
        <v/>
      </c>
      <c r="F749" s="3"/>
      <c r="G749" s="4"/>
      <c r="H749" s="6"/>
      <c r="I749" s="3"/>
      <c r="J749" s="3"/>
      <c r="K749" s="3"/>
      <c r="L749" s="6"/>
      <c r="M749" s="4"/>
      <c r="N749" s="7" t="str">
        <f aca="true">IF(G749="","",TODAY()-G749)</f>
        <v/>
      </c>
      <c r="O749" s="7" t="str">
        <f aca="true">IF(OR(D749="",C749="Closed-won",C749="Closed-lost"),"",MAX(0,TODAY()-D749))</f>
        <v/>
      </c>
    </row>
    <row r="750" customFormat="false" ht="15" hidden="false" customHeight="false" outlineLevel="0" collapsed="false">
      <c r="A750" s="3"/>
      <c r="B750" s="3"/>
      <c r="C750" s="3"/>
      <c r="D750" s="4"/>
      <c r="E750" s="5" t="str">
        <f aca="true">IF(OR(D750="",C750="Closed-won",C750="Closed-lost"),"",IF(D750&lt;TODAY(),"OVERDUE",IF(D750=TODAY(),"TODAY","")))</f>
        <v/>
      </c>
      <c r="F750" s="3"/>
      <c r="G750" s="4"/>
      <c r="H750" s="6"/>
      <c r="I750" s="3"/>
      <c r="J750" s="3"/>
      <c r="K750" s="3"/>
      <c r="L750" s="6"/>
      <c r="M750" s="4"/>
      <c r="N750" s="7" t="str">
        <f aca="true">IF(G750="","",TODAY()-G750)</f>
        <v/>
      </c>
      <c r="O750" s="7" t="str">
        <f aca="true">IF(OR(D750="",C750="Closed-won",C750="Closed-lost"),"",MAX(0,TODAY()-D750))</f>
        <v/>
      </c>
    </row>
    <row r="751" customFormat="false" ht="15" hidden="false" customHeight="false" outlineLevel="0" collapsed="false">
      <c r="A751" s="3"/>
      <c r="B751" s="3"/>
      <c r="C751" s="3"/>
      <c r="D751" s="4"/>
      <c r="E751" s="5" t="str">
        <f aca="true">IF(OR(D751="",C751="Closed-won",C751="Closed-lost"),"",IF(D751&lt;TODAY(),"OVERDUE",IF(D751=TODAY(),"TODAY","")))</f>
        <v/>
      </c>
      <c r="F751" s="3"/>
      <c r="G751" s="4"/>
      <c r="H751" s="6"/>
      <c r="I751" s="3"/>
      <c r="J751" s="3"/>
      <c r="K751" s="3"/>
      <c r="L751" s="6"/>
      <c r="M751" s="4"/>
      <c r="N751" s="7" t="str">
        <f aca="true">IF(G751="","",TODAY()-G751)</f>
        <v/>
      </c>
      <c r="O751" s="7" t="str">
        <f aca="true">IF(OR(D751="",C751="Closed-won",C751="Closed-lost"),"",MAX(0,TODAY()-D751))</f>
        <v/>
      </c>
    </row>
    <row r="752" customFormat="false" ht="15" hidden="false" customHeight="false" outlineLevel="0" collapsed="false">
      <c r="A752" s="3"/>
      <c r="B752" s="3"/>
      <c r="C752" s="3"/>
      <c r="D752" s="4"/>
      <c r="E752" s="5" t="str">
        <f aca="true">IF(OR(D752="",C752="Closed-won",C752="Closed-lost"),"",IF(D752&lt;TODAY(),"OVERDUE",IF(D752=TODAY(),"TODAY","")))</f>
        <v/>
      </c>
      <c r="F752" s="3"/>
      <c r="G752" s="4"/>
      <c r="H752" s="6"/>
      <c r="I752" s="3"/>
      <c r="J752" s="3"/>
      <c r="K752" s="3"/>
      <c r="L752" s="6"/>
      <c r="M752" s="4"/>
      <c r="N752" s="7" t="str">
        <f aca="true">IF(G752="","",TODAY()-G752)</f>
        <v/>
      </c>
      <c r="O752" s="7" t="str">
        <f aca="true">IF(OR(D752="",C752="Closed-won",C752="Closed-lost"),"",MAX(0,TODAY()-D752))</f>
        <v/>
      </c>
    </row>
    <row r="753" customFormat="false" ht="15" hidden="false" customHeight="false" outlineLevel="0" collapsed="false">
      <c r="A753" s="3"/>
      <c r="B753" s="3"/>
      <c r="C753" s="3"/>
      <c r="D753" s="4"/>
      <c r="E753" s="5" t="str">
        <f aca="true">IF(OR(D753="",C753="Closed-won",C753="Closed-lost"),"",IF(D753&lt;TODAY(),"OVERDUE",IF(D753=TODAY(),"TODAY","")))</f>
        <v/>
      </c>
      <c r="F753" s="3"/>
      <c r="G753" s="4"/>
      <c r="H753" s="6"/>
      <c r="I753" s="3"/>
      <c r="J753" s="3"/>
      <c r="K753" s="3"/>
      <c r="L753" s="6"/>
      <c r="M753" s="4"/>
      <c r="N753" s="7" t="str">
        <f aca="true">IF(G753="","",TODAY()-G753)</f>
        <v/>
      </c>
      <c r="O753" s="7" t="str">
        <f aca="true">IF(OR(D753="",C753="Closed-won",C753="Closed-lost"),"",MAX(0,TODAY()-D753))</f>
        <v/>
      </c>
    </row>
    <row r="754" customFormat="false" ht="15" hidden="false" customHeight="false" outlineLevel="0" collapsed="false">
      <c r="A754" s="3"/>
      <c r="B754" s="3"/>
      <c r="C754" s="3"/>
      <c r="D754" s="4"/>
      <c r="E754" s="5" t="str">
        <f aca="true">IF(OR(D754="",C754="Closed-won",C754="Closed-lost"),"",IF(D754&lt;TODAY(),"OVERDUE",IF(D754=TODAY(),"TODAY","")))</f>
        <v/>
      </c>
      <c r="F754" s="3"/>
      <c r="G754" s="4"/>
      <c r="H754" s="6"/>
      <c r="I754" s="3"/>
      <c r="J754" s="3"/>
      <c r="K754" s="3"/>
      <c r="L754" s="6"/>
      <c r="M754" s="4"/>
      <c r="N754" s="7" t="str">
        <f aca="true">IF(G754="","",TODAY()-G754)</f>
        <v/>
      </c>
      <c r="O754" s="7" t="str">
        <f aca="true">IF(OR(D754="",C754="Closed-won",C754="Closed-lost"),"",MAX(0,TODAY()-D754))</f>
        <v/>
      </c>
    </row>
    <row r="755" customFormat="false" ht="15" hidden="false" customHeight="false" outlineLevel="0" collapsed="false">
      <c r="A755" s="3"/>
      <c r="B755" s="3"/>
      <c r="C755" s="3"/>
      <c r="D755" s="4"/>
      <c r="E755" s="5" t="str">
        <f aca="true">IF(OR(D755="",C755="Closed-won",C755="Closed-lost"),"",IF(D755&lt;TODAY(),"OVERDUE",IF(D755=TODAY(),"TODAY","")))</f>
        <v/>
      </c>
      <c r="F755" s="3"/>
      <c r="G755" s="4"/>
      <c r="H755" s="6"/>
      <c r="I755" s="3"/>
      <c r="J755" s="3"/>
      <c r="K755" s="3"/>
      <c r="L755" s="6"/>
      <c r="M755" s="4"/>
      <c r="N755" s="7" t="str">
        <f aca="true">IF(G755="","",TODAY()-G755)</f>
        <v/>
      </c>
      <c r="O755" s="7" t="str">
        <f aca="true">IF(OR(D755="",C755="Closed-won",C755="Closed-lost"),"",MAX(0,TODAY()-D755))</f>
        <v/>
      </c>
    </row>
    <row r="756" customFormat="false" ht="15" hidden="false" customHeight="false" outlineLevel="0" collapsed="false">
      <c r="A756" s="3"/>
      <c r="B756" s="3"/>
      <c r="C756" s="3"/>
      <c r="D756" s="4"/>
      <c r="E756" s="5" t="str">
        <f aca="true">IF(OR(D756="",C756="Closed-won",C756="Closed-lost"),"",IF(D756&lt;TODAY(),"OVERDUE",IF(D756=TODAY(),"TODAY","")))</f>
        <v/>
      </c>
      <c r="F756" s="3"/>
      <c r="G756" s="4"/>
      <c r="H756" s="6"/>
      <c r="I756" s="3"/>
      <c r="J756" s="3"/>
      <c r="K756" s="3"/>
      <c r="L756" s="6"/>
      <c r="M756" s="4"/>
      <c r="N756" s="7" t="str">
        <f aca="true">IF(G756="","",TODAY()-G756)</f>
        <v/>
      </c>
      <c r="O756" s="7" t="str">
        <f aca="true">IF(OR(D756="",C756="Closed-won",C756="Closed-lost"),"",MAX(0,TODAY()-D756))</f>
        <v/>
      </c>
    </row>
    <row r="757" customFormat="false" ht="15" hidden="false" customHeight="false" outlineLevel="0" collapsed="false">
      <c r="A757" s="3"/>
      <c r="B757" s="3"/>
      <c r="C757" s="3"/>
      <c r="D757" s="4"/>
      <c r="E757" s="5" t="str">
        <f aca="true">IF(OR(D757="",C757="Closed-won",C757="Closed-lost"),"",IF(D757&lt;TODAY(),"OVERDUE",IF(D757=TODAY(),"TODAY","")))</f>
        <v/>
      </c>
      <c r="F757" s="3"/>
      <c r="G757" s="4"/>
      <c r="H757" s="6"/>
      <c r="I757" s="3"/>
      <c r="J757" s="3"/>
      <c r="K757" s="3"/>
      <c r="L757" s="6"/>
      <c r="M757" s="4"/>
      <c r="N757" s="7" t="str">
        <f aca="true">IF(G757="","",TODAY()-G757)</f>
        <v/>
      </c>
      <c r="O757" s="7" t="str">
        <f aca="true">IF(OR(D757="",C757="Closed-won",C757="Closed-lost"),"",MAX(0,TODAY()-D757))</f>
        <v/>
      </c>
    </row>
    <row r="758" customFormat="false" ht="15" hidden="false" customHeight="false" outlineLevel="0" collapsed="false">
      <c r="A758" s="3"/>
      <c r="B758" s="3"/>
      <c r="C758" s="3"/>
      <c r="D758" s="4"/>
      <c r="E758" s="5" t="str">
        <f aca="true">IF(OR(D758="",C758="Closed-won",C758="Closed-lost"),"",IF(D758&lt;TODAY(),"OVERDUE",IF(D758=TODAY(),"TODAY","")))</f>
        <v/>
      </c>
      <c r="F758" s="3"/>
      <c r="G758" s="4"/>
      <c r="H758" s="6"/>
      <c r="I758" s="3"/>
      <c r="J758" s="3"/>
      <c r="K758" s="3"/>
      <c r="L758" s="6"/>
      <c r="M758" s="4"/>
      <c r="N758" s="7" t="str">
        <f aca="true">IF(G758="","",TODAY()-G758)</f>
        <v/>
      </c>
      <c r="O758" s="7" t="str">
        <f aca="true">IF(OR(D758="",C758="Closed-won",C758="Closed-lost"),"",MAX(0,TODAY()-D758))</f>
        <v/>
      </c>
    </row>
    <row r="759" customFormat="false" ht="15" hidden="false" customHeight="false" outlineLevel="0" collapsed="false">
      <c r="A759" s="3"/>
      <c r="B759" s="3"/>
      <c r="C759" s="3"/>
      <c r="D759" s="4"/>
      <c r="E759" s="5" t="str">
        <f aca="true">IF(OR(D759="",C759="Closed-won",C759="Closed-lost"),"",IF(D759&lt;TODAY(),"OVERDUE",IF(D759=TODAY(),"TODAY","")))</f>
        <v/>
      </c>
      <c r="F759" s="3"/>
      <c r="G759" s="4"/>
      <c r="H759" s="6"/>
      <c r="I759" s="3"/>
      <c r="J759" s="3"/>
      <c r="K759" s="3"/>
      <c r="L759" s="6"/>
      <c r="M759" s="4"/>
      <c r="N759" s="7" t="str">
        <f aca="true">IF(G759="","",TODAY()-G759)</f>
        <v/>
      </c>
      <c r="O759" s="7" t="str">
        <f aca="true">IF(OR(D759="",C759="Closed-won",C759="Closed-lost"),"",MAX(0,TODAY()-D759))</f>
        <v/>
      </c>
    </row>
    <row r="760" customFormat="false" ht="15" hidden="false" customHeight="false" outlineLevel="0" collapsed="false">
      <c r="A760" s="3"/>
      <c r="B760" s="3"/>
      <c r="C760" s="3"/>
      <c r="D760" s="4"/>
      <c r="E760" s="5" t="str">
        <f aca="true">IF(OR(D760="",C760="Closed-won",C760="Closed-lost"),"",IF(D760&lt;TODAY(),"OVERDUE",IF(D760=TODAY(),"TODAY","")))</f>
        <v/>
      </c>
      <c r="F760" s="3"/>
      <c r="G760" s="4"/>
      <c r="H760" s="6"/>
      <c r="I760" s="3"/>
      <c r="J760" s="3"/>
      <c r="K760" s="3"/>
      <c r="L760" s="6"/>
      <c r="M760" s="4"/>
      <c r="N760" s="7" t="str">
        <f aca="true">IF(G760="","",TODAY()-G760)</f>
        <v/>
      </c>
      <c r="O760" s="7" t="str">
        <f aca="true">IF(OR(D760="",C760="Closed-won",C760="Closed-lost"),"",MAX(0,TODAY()-D760))</f>
        <v/>
      </c>
    </row>
    <row r="761" customFormat="false" ht="15" hidden="false" customHeight="false" outlineLevel="0" collapsed="false">
      <c r="A761" s="3"/>
      <c r="B761" s="3"/>
      <c r="C761" s="3"/>
      <c r="D761" s="4"/>
      <c r="E761" s="5" t="str">
        <f aca="true">IF(OR(D761="",C761="Closed-won",C761="Closed-lost"),"",IF(D761&lt;TODAY(),"OVERDUE",IF(D761=TODAY(),"TODAY","")))</f>
        <v/>
      </c>
      <c r="F761" s="3"/>
      <c r="G761" s="4"/>
      <c r="H761" s="6"/>
      <c r="I761" s="3"/>
      <c r="J761" s="3"/>
      <c r="K761" s="3"/>
      <c r="L761" s="6"/>
      <c r="M761" s="4"/>
      <c r="N761" s="7" t="str">
        <f aca="true">IF(G761="","",TODAY()-G761)</f>
        <v/>
      </c>
      <c r="O761" s="7" t="str">
        <f aca="true">IF(OR(D761="",C761="Closed-won",C761="Closed-lost"),"",MAX(0,TODAY()-D761))</f>
        <v/>
      </c>
    </row>
    <row r="762" customFormat="false" ht="15" hidden="false" customHeight="false" outlineLevel="0" collapsed="false">
      <c r="A762" s="3"/>
      <c r="B762" s="3"/>
      <c r="C762" s="3"/>
      <c r="D762" s="4"/>
      <c r="E762" s="5" t="str">
        <f aca="true">IF(OR(D762="",C762="Closed-won",C762="Closed-lost"),"",IF(D762&lt;TODAY(),"OVERDUE",IF(D762=TODAY(),"TODAY","")))</f>
        <v/>
      </c>
      <c r="F762" s="3"/>
      <c r="G762" s="4"/>
      <c r="H762" s="6"/>
      <c r="I762" s="3"/>
      <c r="J762" s="3"/>
      <c r="K762" s="3"/>
      <c r="L762" s="6"/>
      <c r="M762" s="4"/>
      <c r="N762" s="7" t="str">
        <f aca="true">IF(G762="","",TODAY()-G762)</f>
        <v/>
      </c>
      <c r="O762" s="7" t="str">
        <f aca="true">IF(OR(D762="",C762="Closed-won",C762="Closed-lost"),"",MAX(0,TODAY()-D762))</f>
        <v/>
      </c>
    </row>
    <row r="763" customFormat="false" ht="15" hidden="false" customHeight="false" outlineLevel="0" collapsed="false">
      <c r="A763" s="3"/>
      <c r="B763" s="3"/>
      <c r="C763" s="3"/>
      <c r="D763" s="4"/>
      <c r="E763" s="5" t="str">
        <f aca="true">IF(OR(D763="",C763="Closed-won",C763="Closed-lost"),"",IF(D763&lt;TODAY(),"OVERDUE",IF(D763=TODAY(),"TODAY","")))</f>
        <v/>
      </c>
      <c r="F763" s="3"/>
      <c r="G763" s="4"/>
      <c r="H763" s="6"/>
      <c r="I763" s="3"/>
      <c r="J763" s="3"/>
      <c r="K763" s="3"/>
      <c r="L763" s="6"/>
      <c r="M763" s="4"/>
      <c r="N763" s="7" t="str">
        <f aca="true">IF(G763="","",TODAY()-G763)</f>
        <v/>
      </c>
      <c r="O763" s="7" t="str">
        <f aca="true">IF(OR(D763="",C763="Closed-won",C763="Closed-lost"),"",MAX(0,TODAY()-D763))</f>
        <v/>
      </c>
    </row>
    <row r="764" customFormat="false" ht="15" hidden="false" customHeight="false" outlineLevel="0" collapsed="false">
      <c r="A764" s="3"/>
      <c r="B764" s="3"/>
      <c r="C764" s="3"/>
      <c r="D764" s="4"/>
      <c r="E764" s="5" t="str">
        <f aca="true">IF(OR(D764="",C764="Closed-won",C764="Closed-lost"),"",IF(D764&lt;TODAY(),"OVERDUE",IF(D764=TODAY(),"TODAY","")))</f>
        <v/>
      </c>
      <c r="F764" s="3"/>
      <c r="G764" s="4"/>
      <c r="H764" s="6"/>
      <c r="I764" s="3"/>
      <c r="J764" s="3"/>
      <c r="K764" s="3"/>
      <c r="L764" s="6"/>
      <c r="M764" s="4"/>
      <c r="N764" s="7" t="str">
        <f aca="true">IF(G764="","",TODAY()-G764)</f>
        <v/>
      </c>
      <c r="O764" s="7" t="str">
        <f aca="true">IF(OR(D764="",C764="Closed-won",C764="Closed-lost"),"",MAX(0,TODAY()-D764))</f>
        <v/>
      </c>
    </row>
    <row r="765" customFormat="false" ht="15" hidden="false" customHeight="false" outlineLevel="0" collapsed="false">
      <c r="A765" s="3"/>
      <c r="B765" s="3"/>
      <c r="C765" s="3"/>
      <c r="D765" s="4"/>
      <c r="E765" s="5" t="str">
        <f aca="true">IF(OR(D765="",C765="Closed-won",C765="Closed-lost"),"",IF(D765&lt;TODAY(),"OVERDUE",IF(D765=TODAY(),"TODAY","")))</f>
        <v/>
      </c>
      <c r="F765" s="3"/>
      <c r="G765" s="4"/>
      <c r="H765" s="6"/>
      <c r="I765" s="3"/>
      <c r="J765" s="3"/>
      <c r="K765" s="3"/>
      <c r="L765" s="6"/>
      <c r="M765" s="4"/>
      <c r="N765" s="7" t="str">
        <f aca="true">IF(G765="","",TODAY()-G765)</f>
        <v/>
      </c>
      <c r="O765" s="7" t="str">
        <f aca="true">IF(OR(D765="",C765="Closed-won",C765="Closed-lost"),"",MAX(0,TODAY()-D765))</f>
        <v/>
      </c>
    </row>
    <row r="766" customFormat="false" ht="15" hidden="false" customHeight="false" outlineLevel="0" collapsed="false">
      <c r="A766" s="3"/>
      <c r="B766" s="3"/>
      <c r="C766" s="3"/>
      <c r="D766" s="4"/>
      <c r="E766" s="5" t="str">
        <f aca="true">IF(OR(D766="",C766="Closed-won",C766="Closed-lost"),"",IF(D766&lt;TODAY(),"OVERDUE",IF(D766=TODAY(),"TODAY","")))</f>
        <v/>
      </c>
      <c r="F766" s="3"/>
      <c r="G766" s="4"/>
      <c r="H766" s="6"/>
      <c r="I766" s="3"/>
      <c r="J766" s="3"/>
      <c r="K766" s="3"/>
      <c r="L766" s="6"/>
      <c r="M766" s="4"/>
      <c r="N766" s="7" t="str">
        <f aca="true">IF(G766="","",TODAY()-G766)</f>
        <v/>
      </c>
      <c r="O766" s="7" t="str">
        <f aca="true">IF(OR(D766="",C766="Closed-won",C766="Closed-lost"),"",MAX(0,TODAY()-D766))</f>
        <v/>
      </c>
    </row>
    <row r="767" customFormat="false" ht="15" hidden="false" customHeight="false" outlineLevel="0" collapsed="false">
      <c r="A767" s="3"/>
      <c r="B767" s="3"/>
      <c r="C767" s="3"/>
      <c r="D767" s="4"/>
      <c r="E767" s="5" t="str">
        <f aca="true">IF(OR(D767="",C767="Closed-won",C767="Closed-lost"),"",IF(D767&lt;TODAY(),"OVERDUE",IF(D767=TODAY(),"TODAY","")))</f>
        <v/>
      </c>
      <c r="F767" s="3"/>
      <c r="G767" s="4"/>
      <c r="H767" s="6"/>
      <c r="I767" s="3"/>
      <c r="J767" s="3"/>
      <c r="K767" s="3"/>
      <c r="L767" s="6"/>
      <c r="M767" s="4"/>
      <c r="N767" s="7" t="str">
        <f aca="true">IF(G767="","",TODAY()-G767)</f>
        <v/>
      </c>
      <c r="O767" s="7" t="str">
        <f aca="true">IF(OR(D767="",C767="Closed-won",C767="Closed-lost"),"",MAX(0,TODAY()-D767))</f>
        <v/>
      </c>
    </row>
    <row r="768" customFormat="false" ht="15" hidden="false" customHeight="false" outlineLevel="0" collapsed="false">
      <c r="A768" s="3"/>
      <c r="B768" s="3"/>
      <c r="C768" s="3"/>
      <c r="D768" s="4"/>
      <c r="E768" s="5" t="str">
        <f aca="true">IF(OR(D768="",C768="Closed-won",C768="Closed-lost"),"",IF(D768&lt;TODAY(),"OVERDUE",IF(D768=TODAY(),"TODAY","")))</f>
        <v/>
      </c>
      <c r="F768" s="3"/>
      <c r="G768" s="4"/>
      <c r="H768" s="6"/>
      <c r="I768" s="3"/>
      <c r="J768" s="3"/>
      <c r="K768" s="3"/>
      <c r="L768" s="6"/>
      <c r="M768" s="4"/>
      <c r="N768" s="7" t="str">
        <f aca="true">IF(G768="","",TODAY()-G768)</f>
        <v/>
      </c>
      <c r="O768" s="7" t="str">
        <f aca="true">IF(OR(D768="",C768="Closed-won",C768="Closed-lost"),"",MAX(0,TODAY()-D768))</f>
        <v/>
      </c>
    </row>
    <row r="769" customFormat="false" ht="15" hidden="false" customHeight="false" outlineLevel="0" collapsed="false">
      <c r="A769" s="3"/>
      <c r="B769" s="3"/>
      <c r="C769" s="3"/>
      <c r="D769" s="4"/>
      <c r="E769" s="5" t="str">
        <f aca="true">IF(OR(D769="",C769="Closed-won",C769="Closed-lost"),"",IF(D769&lt;TODAY(),"OVERDUE",IF(D769=TODAY(),"TODAY","")))</f>
        <v/>
      </c>
      <c r="F769" s="3"/>
      <c r="G769" s="4"/>
      <c r="H769" s="6"/>
      <c r="I769" s="3"/>
      <c r="J769" s="3"/>
      <c r="K769" s="3"/>
      <c r="L769" s="6"/>
      <c r="M769" s="4"/>
      <c r="N769" s="7" t="str">
        <f aca="true">IF(G769="","",TODAY()-G769)</f>
        <v/>
      </c>
      <c r="O769" s="7" t="str">
        <f aca="true">IF(OR(D769="",C769="Closed-won",C769="Closed-lost"),"",MAX(0,TODAY()-D769))</f>
        <v/>
      </c>
    </row>
    <row r="770" customFormat="false" ht="15" hidden="false" customHeight="false" outlineLevel="0" collapsed="false">
      <c r="A770" s="3"/>
      <c r="B770" s="3"/>
      <c r="C770" s="3"/>
      <c r="D770" s="4"/>
      <c r="E770" s="5" t="str">
        <f aca="true">IF(OR(D770="",C770="Closed-won",C770="Closed-lost"),"",IF(D770&lt;TODAY(),"OVERDUE",IF(D770=TODAY(),"TODAY","")))</f>
        <v/>
      </c>
      <c r="F770" s="3"/>
      <c r="G770" s="4"/>
      <c r="H770" s="6"/>
      <c r="I770" s="3"/>
      <c r="J770" s="3"/>
      <c r="K770" s="3"/>
      <c r="L770" s="6"/>
      <c r="M770" s="4"/>
      <c r="N770" s="7" t="str">
        <f aca="true">IF(G770="","",TODAY()-G770)</f>
        <v/>
      </c>
      <c r="O770" s="7" t="str">
        <f aca="true">IF(OR(D770="",C770="Closed-won",C770="Closed-lost"),"",MAX(0,TODAY()-D770))</f>
        <v/>
      </c>
    </row>
    <row r="771" customFormat="false" ht="15" hidden="false" customHeight="false" outlineLevel="0" collapsed="false">
      <c r="A771" s="3"/>
      <c r="B771" s="3"/>
      <c r="C771" s="3"/>
      <c r="D771" s="4"/>
      <c r="E771" s="5" t="str">
        <f aca="true">IF(OR(D771="",C771="Closed-won",C771="Closed-lost"),"",IF(D771&lt;TODAY(),"OVERDUE",IF(D771=TODAY(),"TODAY","")))</f>
        <v/>
      </c>
      <c r="F771" s="3"/>
      <c r="G771" s="4"/>
      <c r="H771" s="6"/>
      <c r="I771" s="3"/>
      <c r="J771" s="3"/>
      <c r="K771" s="3"/>
      <c r="L771" s="6"/>
      <c r="M771" s="4"/>
      <c r="N771" s="7" t="str">
        <f aca="true">IF(G771="","",TODAY()-G771)</f>
        <v/>
      </c>
      <c r="O771" s="7" t="str">
        <f aca="true">IF(OR(D771="",C771="Closed-won",C771="Closed-lost"),"",MAX(0,TODAY()-D771))</f>
        <v/>
      </c>
    </row>
    <row r="772" customFormat="false" ht="15" hidden="false" customHeight="false" outlineLevel="0" collapsed="false">
      <c r="A772" s="3"/>
      <c r="B772" s="3"/>
      <c r="C772" s="3"/>
      <c r="D772" s="4"/>
      <c r="E772" s="5" t="str">
        <f aca="true">IF(OR(D772="",C772="Closed-won",C772="Closed-lost"),"",IF(D772&lt;TODAY(),"OVERDUE",IF(D772=TODAY(),"TODAY","")))</f>
        <v/>
      </c>
      <c r="F772" s="3"/>
      <c r="G772" s="4"/>
      <c r="H772" s="6"/>
      <c r="I772" s="3"/>
      <c r="J772" s="3"/>
      <c r="K772" s="3"/>
      <c r="L772" s="6"/>
      <c r="M772" s="4"/>
      <c r="N772" s="7" t="str">
        <f aca="true">IF(G772="","",TODAY()-G772)</f>
        <v/>
      </c>
      <c r="O772" s="7" t="str">
        <f aca="true">IF(OR(D772="",C772="Closed-won",C772="Closed-lost"),"",MAX(0,TODAY()-D772))</f>
        <v/>
      </c>
    </row>
    <row r="773" customFormat="false" ht="15" hidden="false" customHeight="false" outlineLevel="0" collapsed="false">
      <c r="A773" s="3"/>
      <c r="B773" s="3"/>
      <c r="C773" s="3"/>
      <c r="D773" s="4"/>
      <c r="E773" s="5" t="str">
        <f aca="true">IF(OR(D773="",C773="Closed-won",C773="Closed-lost"),"",IF(D773&lt;TODAY(),"OVERDUE",IF(D773=TODAY(),"TODAY","")))</f>
        <v/>
      </c>
      <c r="F773" s="3"/>
      <c r="G773" s="4"/>
      <c r="H773" s="6"/>
      <c r="I773" s="3"/>
      <c r="J773" s="3"/>
      <c r="K773" s="3"/>
      <c r="L773" s="6"/>
      <c r="M773" s="4"/>
      <c r="N773" s="7" t="str">
        <f aca="true">IF(G773="","",TODAY()-G773)</f>
        <v/>
      </c>
      <c r="O773" s="7" t="str">
        <f aca="true">IF(OR(D773="",C773="Closed-won",C773="Closed-lost"),"",MAX(0,TODAY()-D773))</f>
        <v/>
      </c>
    </row>
    <row r="774" customFormat="false" ht="15" hidden="false" customHeight="false" outlineLevel="0" collapsed="false">
      <c r="A774" s="3"/>
      <c r="B774" s="3"/>
      <c r="C774" s="3"/>
      <c r="D774" s="4"/>
      <c r="E774" s="5" t="str">
        <f aca="true">IF(OR(D774="",C774="Closed-won",C774="Closed-lost"),"",IF(D774&lt;TODAY(),"OVERDUE",IF(D774=TODAY(),"TODAY","")))</f>
        <v/>
      </c>
      <c r="F774" s="3"/>
      <c r="G774" s="4"/>
      <c r="H774" s="6"/>
      <c r="I774" s="3"/>
      <c r="J774" s="3"/>
      <c r="K774" s="3"/>
      <c r="L774" s="6"/>
      <c r="M774" s="4"/>
      <c r="N774" s="7" t="str">
        <f aca="true">IF(G774="","",TODAY()-G774)</f>
        <v/>
      </c>
      <c r="O774" s="7" t="str">
        <f aca="true">IF(OR(D774="",C774="Closed-won",C774="Closed-lost"),"",MAX(0,TODAY()-D774))</f>
        <v/>
      </c>
    </row>
    <row r="775" customFormat="false" ht="15" hidden="false" customHeight="false" outlineLevel="0" collapsed="false">
      <c r="A775" s="3"/>
      <c r="B775" s="3"/>
      <c r="C775" s="3"/>
      <c r="D775" s="4"/>
      <c r="E775" s="5" t="str">
        <f aca="true">IF(OR(D775="",C775="Closed-won",C775="Closed-lost"),"",IF(D775&lt;TODAY(),"OVERDUE",IF(D775=TODAY(),"TODAY","")))</f>
        <v/>
      </c>
      <c r="F775" s="3"/>
      <c r="G775" s="4"/>
      <c r="H775" s="6"/>
      <c r="I775" s="3"/>
      <c r="J775" s="3"/>
      <c r="K775" s="3"/>
      <c r="L775" s="6"/>
      <c r="M775" s="4"/>
      <c r="N775" s="7" t="str">
        <f aca="true">IF(G775="","",TODAY()-G775)</f>
        <v/>
      </c>
      <c r="O775" s="7" t="str">
        <f aca="true">IF(OR(D775="",C775="Closed-won",C775="Closed-lost"),"",MAX(0,TODAY()-D775))</f>
        <v/>
      </c>
    </row>
    <row r="776" customFormat="false" ht="15" hidden="false" customHeight="false" outlineLevel="0" collapsed="false">
      <c r="A776" s="3"/>
      <c r="B776" s="3"/>
      <c r="C776" s="3"/>
      <c r="D776" s="4"/>
      <c r="E776" s="5" t="str">
        <f aca="true">IF(OR(D776="",C776="Closed-won",C776="Closed-lost"),"",IF(D776&lt;TODAY(),"OVERDUE",IF(D776=TODAY(),"TODAY","")))</f>
        <v/>
      </c>
      <c r="F776" s="3"/>
      <c r="G776" s="4"/>
      <c r="H776" s="6"/>
      <c r="I776" s="3"/>
      <c r="J776" s="3"/>
      <c r="K776" s="3"/>
      <c r="L776" s="6"/>
      <c r="M776" s="4"/>
      <c r="N776" s="7" t="str">
        <f aca="true">IF(G776="","",TODAY()-G776)</f>
        <v/>
      </c>
      <c r="O776" s="7" t="str">
        <f aca="true">IF(OR(D776="",C776="Closed-won",C776="Closed-lost"),"",MAX(0,TODAY()-D776))</f>
        <v/>
      </c>
    </row>
    <row r="777" customFormat="false" ht="15" hidden="false" customHeight="false" outlineLevel="0" collapsed="false">
      <c r="A777" s="3"/>
      <c r="B777" s="3"/>
      <c r="C777" s="3"/>
      <c r="D777" s="4"/>
      <c r="E777" s="5" t="str">
        <f aca="true">IF(OR(D777="",C777="Closed-won",C777="Closed-lost"),"",IF(D777&lt;TODAY(),"OVERDUE",IF(D777=TODAY(),"TODAY","")))</f>
        <v/>
      </c>
      <c r="F777" s="3"/>
      <c r="G777" s="4"/>
      <c r="H777" s="6"/>
      <c r="I777" s="3"/>
      <c r="J777" s="3"/>
      <c r="K777" s="3"/>
      <c r="L777" s="6"/>
      <c r="M777" s="4"/>
      <c r="N777" s="7" t="str">
        <f aca="true">IF(G777="","",TODAY()-G777)</f>
        <v/>
      </c>
      <c r="O777" s="7" t="str">
        <f aca="true">IF(OR(D777="",C777="Closed-won",C777="Closed-lost"),"",MAX(0,TODAY()-D777))</f>
        <v/>
      </c>
    </row>
    <row r="778" customFormat="false" ht="15" hidden="false" customHeight="false" outlineLevel="0" collapsed="false">
      <c r="A778" s="3"/>
      <c r="B778" s="3"/>
      <c r="C778" s="3"/>
      <c r="D778" s="4"/>
      <c r="E778" s="5" t="str">
        <f aca="true">IF(OR(D778="",C778="Closed-won",C778="Closed-lost"),"",IF(D778&lt;TODAY(),"OVERDUE",IF(D778=TODAY(),"TODAY","")))</f>
        <v/>
      </c>
      <c r="F778" s="3"/>
      <c r="G778" s="4"/>
      <c r="H778" s="6"/>
      <c r="I778" s="3"/>
      <c r="J778" s="3"/>
      <c r="K778" s="3"/>
      <c r="L778" s="6"/>
      <c r="M778" s="4"/>
      <c r="N778" s="7" t="str">
        <f aca="true">IF(G778="","",TODAY()-G778)</f>
        <v/>
      </c>
      <c r="O778" s="7" t="str">
        <f aca="true">IF(OR(D778="",C778="Closed-won",C778="Closed-lost"),"",MAX(0,TODAY()-D778))</f>
        <v/>
      </c>
    </row>
    <row r="779" customFormat="false" ht="15" hidden="false" customHeight="false" outlineLevel="0" collapsed="false">
      <c r="A779" s="3"/>
      <c r="B779" s="3"/>
      <c r="C779" s="3"/>
      <c r="D779" s="4"/>
      <c r="E779" s="5" t="str">
        <f aca="true">IF(OR(D779="",C779="Closed-won",C779="Closed-lost"),"",IF(D779&lt;TODAY(),"OVERDUE",IF(D779=TODAY(),"TODAY","")))</f>
        <v/>
      </c>
      <c r="F779" s="3"/>
      <c r="G779" s="4"/>
      <c r="H779" s="6"/>
      <c r="I779" s="3"/>
      <c r="J779" s="3"/>
      <c r="K779" s="3"/>
      <c r="L779" s="6"/>
      <c r="M779" s="4"/>
      <c r="N779" s="7" t="str">
        <f aca="true">IF(G779="","",TODAY()-G779)</f>
        <v/>
      </c>
      <c r="O779" s="7" t="str">
        <f aca="true">IF(OR(D779="",C779="Closed-won",C779="Closed-lost"),"",MAX(0,TODAY()-D779))</f>
        <v/>
      </c>
    </row>
    <row r="780" customFormat="false" ht="15" hidden="false" customHeight="false" outlineLevel="0" collapsed="false">
      <c r="A780" s="3"/>
      <c r="B780" s="3"/>
      <c r="C780" s="3"/>
      <c r="D780" s="4"/>
      <c r="E780" s="5" t="str">
        <f aca="true">IF(OR(D780="",C780="Closed-won",C780="Closed-lost"),"",IF(D780&lt;TODAY(),"OVERDUE",IF(D780=TODAY(),"TODAY","")))</f>
        <v/>
      </c>
      <c r="F780" s="3"/>
      <c r="G780" s="4"/>
      <c r="H780" s="6"/>
      <c r="I780" s="3"/>
      <c r="J780" s="3"/>
      <c r="K780" s="3"/>
      <c r="L780" s="6"/>
      <c r="M780" s="4"/>
      <c r="N780" s="7" t="str">
        <f aca="true">IF(G780="","",TODAY()-G780)</f>
        <v/>
      </c>
      <c r="O780" s="7" t="str">
        <f aca="true">IF(OR(D780="",C780="Closed-won",C780="Closed-lost"),"",MAX(0,TODAY()-D780))</f>
        <v/>
      </c>
    </row>
    <row r="781" customFormat="false" ht="15" hidden="false" customHeight="false" outlineLevel="0" collapsed="false">
      <c r="A781" s="3"/>
      <c r="B781" s="3"/>
      <c r="C781" s="3"/>
      <c r="D781" s="4"/>
      <c r="E781" s="5" t="str">
        <f aca="true">IF(OR(D781="",C781="Closed-won",C781="Closed-lost"),"",IF(D781&lt;TODAY(),"OVERDUE",IF(D781=TODAY(),"TODAY","")))</f>
        <v/>
      </c>
      <c r="F781" s="3"/>
      <c r="G781" s="4"/>
      <c r="H781" s="6"/>
      <c r="I781" s="3"/>
      <c r="J781" s="3"/>
      <c r="K781" s="3"/>
      <c r="L781" s="6"/>
      <c r="M781" s="4"/>
      <c r="N781" s="7" t="str">
        <f aca="true">IF(G781="","",TODAY()-G781)</f>
        <v/>
      </c>
      <c r="O781" s="7" t="str">
        <f aca="true">IF(OR(D781="",C781="Closed-won",C781="Closed-lost"),"",MAX(0,TODAY()-D781))</f>
        <v/>
      </c>
    </row>
    <row r="782" customFormat="false" ht="15" hidden="false" customHeight="false" outlineLevel="0" collapsed="false">
      <c r="A782" s="3"/>
      <c r="B782" s="3"/>
      <c r="C782" s="3"/>
      <c r="D782" s="4"/>
      <c r="E782" s="5" t="str">
        <f aca="true">IF(OR(D782="",C782="Closed-won",C782="Closed-lost"),"",IF(D782&lt;TODAY(),"OVERDUE",IF(D782=TODAY(),"TODAY","")))</f>
        <v/>
      </c>
      <c r="F782" s="3"/>
      <c r="G782" s="4"/>
      <c r="H782" s="6"/>
      <c r="I782" s="3"/>
      <c r="J782" s="3"/>
      <c r="K782" s="3"/>
      <c r="L782" s="6"/>
      <c r="M782" s="4"/>
      <c r="N782" s="7" t="str">
        <f aca="true">IF(G782="","",TODAY()-G782)</f>
        <v/>
      </c>
      <c r="O782" s="7" t="str">
        <f aca="true">IF(OR(D782="",C782="Closed-won",C782="Closed-lost"),"",MAX(0,TODAY()-D782))</f>
        <v/>
      </c>
    </row>
    <row r="783" customFormat="false" ht="15" hidden="false" customHeight="false" outlineLevel="0" collapsed="false">
      <c r="A783" s="3"/>
      <c r="B783" s="3"/>
      <c r="C783" s="3"/>
      <c r="D783" s="4"/>
      <c r="E783" s="5" t="str">
        <f aca="true">IF(OR(D783="",C783="Closed-won",C783="Closed-lost"),"",IF(D783&lt;TODAY(),"OVERDUE",IF(D783=TODAY(),"TODAY","")))</f>
        <v/>
      </c>
      <c r="F783" s="3"/>
      <c r="G783" s="4"/>
      <c r="H783" s="6"/>
      <c r="I783" s="3"/>
      <c r="J783" s="3"/>
      <c r="K783" s="3"/>
      <c r="L783" s="6"/>
      <c r="M783" s="4"/>
      <c r="N783" s="7" t="str">
        <f aca="true">IF(G783="","",TODAY()-G783)</f>
        <v/>
      </c>
      <c r="O783" s="7" t="str">
        <f aca="true">IF(OR(D783="",C783="Closed-won",C783="Closed-lost"),"",MAX(0,TODAY()-D783))</f>
        <v/>
      </c>
    </row>
    <row r="784" customFormat="false" ht="15" hidden="false" customHeight="false" outlineLevel="0" collapsed="false">
      <c r="A784" s="3"/>
      <c r="B784" s="3"/>
      <c r="C784" s="3"/>
      <c r="D784" s="4"/>
      <c r="E784" s="5" t="str">
        <f aca="true">IF(OR(D784="",C784="Closed-won",C784="Closed-lost"),"",IF(D784&lt;TODAY(),"OVERDUE",IF(D784=TODAY(),"TODAY","")))</f>
        <v/>
      </c>
      <c r="F784" s="3"/>
      <c r="G784" s="4"/>
      <c r="H784" s="6"/>
      <c r="I784" s="3"/>
      <c r="J784" s="3"/>
      <c r="K784" s="3"/>
      <c r="L784" s="6"/>
      <c r="M784" s="4"/>
      <c r="N784" s="7" t="str">
        <f aca="true">IF(G784="","",TODAY()-G784)</f>
        <v/>
      </c>
      <c r="O784" s="7" t="str">
        <f aca="true">IF(OR(D784="",C784="Closed-won",C784="Closed-lost"),"",MAX(0,TODAY()-D784))</f>
        <v/>
      </c>
    </row>
    <row r="785" customFormat="false" ht="15" hidden="false" customHeight="false" outlineLevel="0" collapsed="false">
      <c r="A785" s="3"/>
      <c r="B785" s="3"/>
      <c r="C785" s="3"/>
      <c r="D785" s="4"/>
      <c r="E785" s="5" t="str">
        <f aca="true">IF(OR(D785="",C785="Closed-won",C785="Closed-lost"),"",IF(D785&lt;TODAY(),"OVERDUE",IF(D785=TODAY(),"TODAY","")))</f>
        <v/>
      </c>
      <c r="F785" s="3"/>
      <c r="G785" s="4"/>
      <c r="H785" s="6"/>
      <c r="I785" s="3"/>
      <c r="J785" s="3"/>
      <c r="K785" s="3"/>
      <c r="L785" s="6"/>
      <c r="M785" s="4"/>
      <c r="N785" s="7" t="str">
        <f aca="true">IF(G785="","",TODAY()-G785)</f>
        <v/>
      </c>
      <c r="O785" s="7" t="str">
        <f aca="true">IF(OR(D785="",C785="Closed-won",C785="Closed-lost"),"",MAX(0,TODAY()-D785))</f>
        <v/>
      </c>
    </row>
    <row r="786" customFormat="false" ht="15" hidden="false" customHeight="false" outlineLevel="0" collapsed="false">
      <c r="A786" s="3"/>
      <c r="B786" s="3"/>
      <c r="C786" s="3"/>
      <c r="D786" s="4"/>
      <c r="E786" s="5" t="str">
        <f aca="true">IF(OR(D786="",C786="Closed-won",C786="Closed-lost"),"",IF(D786&lt;TODAY(),"OVERDUE",IF(D786=TODAY(),"TODAY","")))</f>
        <v/>
      </c>
      <c r="F786" s="3"/>
      <c r="G786" s="4"/>
      <c r="H786" s="6"/>
      <c r="I786" s="3"/>
      <c r="J786" s="3"/>
      <c r="K786" s="3"/>
      <c r="L786" s="6"/>
      <c r="M786" s="4"/>
      <c r="N786" s="7" t="str">
        <f aca="true">IF(G786="","",TODAY()-G786)</f>
        <v/>
      </c>
      <c r="O786" s="7" t="str">
        <f aca="true">IF(OR(D786="",C786="Closed-won",C786="Closed-lost"),"",MAX(0,TODAY()-D786))</f>
        <v/>
      </c>
    </row>
    <row r="787" customFormat="false" ht="15" hidden="false" customHeight="false" outlineLevel="0" collapsed="false">
      <c r="A787" s="3"/>
      <c r="B787" s="3"/>
      <c r="C787" s="3"/>
      <c r="D787" s="4"/>
      <c r="E787" s="5" t="str">
        <f aca="true">IF(OR(D787="",C787="Closed-won",C787="Closed-lost"),"",IF(D787&lt;TODAY(),"OVERDUE",IF(D787=TODAY(),"TODAY","")))</f>
        <v/>
      </c>
      <c r="F787" s="3"/>
      <c r="G787" s="4"/>
      <c r="H787" s="6"/>
      <c r="I787" s="3"/>
      <c r="J787" s="3"/>
      <c r="K787" s="3"/>
      <c r="L787" s="6"/>
      <c r="M787" s="4"/>
      <c r="N787" s="7" t="str">
        <f aca="true">IF(G787="","",TODAY()-G787)</f>
        <v/>
      </c>
      <c r="O787" s="7" t="str">
        <f aca="true">IF(OR(D787="",C787="Closed-won",C787="Closed-lost"),"",MAX(0,TODAY()-D787))</f>
        <v/>
      </c>
    </row>
    <row r="788" customFormat="false" ht="15" hidden="false" customHeight="false" outlineLevel="0" collapsed="false">
      <c r="A788" s="3"/>
      <c r="B788" s="3"/>
      <c r="C788" s="3"/>
      <c r="D788" s="4"/>
      <c r="E788" s="5" t="str">
        <f aca="true">IF(OR(D788="",C788="Closed-won",C788="Closed-lost"),"",IF(D788&lt;TODAY(),"OVERDUE",IF(D788=TODAY(),"TODAY","")))</f>
        <v/>
      </c>
      <c r="F788" s="3"/>
      <c r="G788" s="4"/>
      <c r="H788" s="6"/>
      <c r="I788" s="3"/>
      <c r="J788" s="3"/>
      <c r="K788" s="3"/>
      <c r="L788" s="6"/>
      <c r="M788" s="4"/>
      <c r="N788" s="7" t="str">
        <f aca="true">IF(G788="","",TODAY()-G788)</f>
        <v/>
      </c>
      <c r="O788" s="7" t="str">
        <f aca="true">IF(OR(D788="",C788="Closed-won",C788="Closed-lost"),"",MAX(0,TODAY()-D788))</f>
        <v/>
      </c>
    </row>
    <row r="789" customFormat="false" ht="15" hidden="false" customHeight="false" outlineLevel="0" collapsed="false">
      <c r="A789" s="3"/>
      <c r="B789" s="3"/>
      <c r="C789" s="3"/>
      <c r="D789" s="4"/>
      <c r="E789" s="5" t="str">
        <f aca="true">IF(OR(D789="",C789="Closed-won",C789="Closed-lost"),"",IF(D789&lt;TODAY(),"OVERDUE",IF(D789=TODAY(),"TODAY","")))</f>
        <v/>
      </c>
      <c r="F789" s="3"/>
      <c r="G789" s="4"/>
      <c r="H789" s="6"/>
      <c r="I789" s="3"/>
      <c r="J789" s="3"/>
      <c r="K789" s="3"/>
      <c r="L789" s="6"/>
      <c r="M789" s="4"/>
      <c r="N789" s="7" t="str">
        <f aca="true">IF(G789="","",TODAY()-G789)</f>
        <v/>
      </c>
      <c r="O789" s="7" t="str">
        <f aca="true">IF(OR(D789="",C789="Closed-won",C789="Closed-lost"),"",MAX(0,TODAY()-D789))</f>
        <v/>
      </c>
    </row>
    <row r="790" customFormat="false" ht="15" hidden="false" customHeight="false" outlineLevel="0" collapsed="false">
      <c r="A790" s="3"/>
      <c r="B790" s="3"/>
      <c r="C790" s="3"/>
      <c r="D790" s="4"/>
      <c r="E790" s="5" t="str">
        <f aca="true">IF(OR(D790="",C790="Closed-won",C790="Closed-lost"),"",IF(D790&lt;TODAY(),"OVERDUE",IF(D790=TODAY(),"TODAY","")))</f>
        <v/>
      </c>
      <c r="F790" s="3"/>
      <c r="G790" s="4"/>
      <c r="H790" s="6"/>
      <c r="I790" s="3"/>
      <c r="J790" s="3"/>
      <c r="K790" s="3"/>
      <c r="L790" s="6"/>
      <c r="M790" s="4"/>
      <c r="N790" s="7" t="str">
        <f aca="true">IF(G790="","",TODAY()-G790)</f>
        <v/>
      </c>
      <c r="O790" s="7" t="str">
        <f aca="true">IF(OR(D790="",C790="Closed-won",C790="Closed-lost"),"",MAX(0,TODAY()-D790))</f>
        <v/>
      </c>
    </row>
    <row r="791" customFormat="false" ht="15" hidden="false" customHeight="false" outlineLevel="0" collapsed="false">
      <c r="A791" s="3"/>
      <c r="B791" s="3"/>
      <c r="C791" s="3"/>
      <c r="D791" s="4"/>
      <c r="E791" s="5" t="str">
        <f aca="true">IF(OR(D791="",C791="Closed-won",C791="Closed-lost"),"",IF(D791&lt;TODAY(),"OVERDUE",IF(D791=TODAY(),"TODAY","")))</f>
        <v/>
      </c>
      <c r="F791" s="3"/>
      <c r="G791" s="4"/>
      <c r="H791" s="6"/>
      <c r="I791" s="3"/>
      <c r="J791" s="3"/>
      <c r="K791" s="3"/>
      <c r="L791" s="6"/>
      <c r="M791" s="4"/>
      <c r="N791" s="7" t="str">
        <f aca="true">IF(G791="","",TODAY()-G791)</f>
        <v/>
      </c>
      <c r="O791" s="7" t="str">
        <f aca="true">IF(OR(D791="",C791="Closed-won",C791="Closed-lost"),"",MAX(0,TODAY()-D791))</f>
        <v/>
      </c>
    </row>
    <row r="792" customFormat="false" ht="15" hidden="false" customHeight="false" outlineLevel="0" collapsed="false">
      <c r="A792" s="3"/>
      <c r="B792" s="3"/>
      <c r="C792" s="3"/>
      <c r="D792" s="4"/>
      <c r="E792" s="5" t="str">
        <f aca="true">IF(OR(D792="",C792="Closed-won",C792="Closed-lost"),"",IF(D792&lt;TODAY(),"OVERDUE",IF(D792=TODAY(),"TODAY","")))</f>
        <v/>
      </c>
      <c r="F792" s="3"/>
      <c r="G792" s="4"/>
      <c r="H792" s="6"/>
      <c r="I792" s="3"/>
      <c r="J792" s="3"/>
      <c r="K792" s="3"/>
      <c r="L792" s="6"/>
      <c r="M792" s="4"/>
      <c r="N792" s="7" t="str">
        <f aca="true">IF(G792="","",TODAY()-G792)</f>
        <v/>
      </c>
      <c r="O792" s="7" t="str">
        <f aca="true">IF(OR(D792="",C792="Closed-won",C792="Closed-lost"),"",MAX(0,TODAY()-D792))</f>
        <v/>
      </c>
    </row>
    <row r="793" customFormat="false" ht="15" hidden="false" customHeight="false" outlineLevel="0" collapsed="false">
      <c r="A793" s="3"/>
      <c r="B793" s="3"/>
      <c r="C793" s="3"/>
      <c r="D793" s="4"/>
      <c r="E793" s="5" t="str">
        <f aca="true">IF(OR(D793="",C793="Closed-won",C793="Closed-lost"),"",IF(D793&lt;TODAY(),"OVERDUE",IF(D793=TODAY(),"TODAY","")))</f>
        <v/>
      </c>
      <c r="F793" s="3"/>
      <c r="G793" s="4"/>
      <c r="H793" s="6"/>
      <c r="I793" s="3"/>
      <c r="J793" s="3"/>
      <c r="K793" s="3"/>
      <c r="L793" s="6"/>
      <c r="M793" s="4"/>
      <c r="N793" s="7" t="str">
        <f aca="true">IF(G793="","",TODAY()-G793)</f>
        <v/>
      </c>
      <c r="O793" s="7" t="str">
        <f aca="true">IF(OR(D793="",C793="Closed-won",C793="Closed-lost"),"",MAX(0,TODAY()-D793))</f>
        <v/>
      </c>
    </row>
    <row r="794" customFormat="false" ht="15" hidden="false" customHeight="false" outlineLevel="0" collapsed="false">
      <c r="A794" s="3"/>
      <c r="B794" s="3"/>
      <c r="C794" s="3"/>
      <c r="D794" s="4"/>
      <c r="E794" s="5" t="str">
        <f aca="true">IF(OR(D794="",C794="Closed-won",C794="Closed-lost"),"",IF(D794&lt;TODAY(),"OVERDUE",IF(D794=TODAY(),"TODAY","")))</f>
        <v/>
      </c>
      <c r="F794" s="3"/>
      <c r="G794" s="4"/>
      <c r="H794" s="6"/>
      <c r="I794" s="3"/>
      <c r="J794" s="3"/>
      <c r="K794" s="3"/>
      <c r="L794" s="6"/>
      <c r="M794" s="4"/>
      <c r="N794" s="7" t="str">
        <f aca="true">IF(G794="","",TODAY()-G794)</f>
        <v/>
      </c>
      <c r="O794" s="7" t="str">
        <f aca="true">IF(OR(D794="",C794="Closed-won",C794="Closed-lost"),"",MAX(0,TODAY()-D794))</f>
        <v/>
      </c>
    </row>
    <row r="795" customFormat="false" ht="15" hidden="false" customHeight="false" outlineLevel="0" collapsed="false">
      <c r="A795" s="3"/>
      <c r="B795" s="3"/>
      <c r="C795" s="3"/>
      <c r="D795" s="4"/>
      <c r="E795" s="5" t="str">
        <f aca="true">IF(OR(D795="",C795="Closed-won",C795="Closed-lost"),"",IF(D795&lt;TODAY(),"OVERDUE",IF(D795=TODAY(),"TODAY","")))</f>
        <v/>
      </c>
      <c r="F795" s="3"/>
      <c r="G795" s="4"/>
      <c r="H795" s="6"/>
      <c r="I795" s="3"/>
      <c r="J795" s="3"/>
      <c r="K795" s="3"/>
      <c r="L795" s="6"/>
      <c r="M795" s="4"/>
      <c r="N795" s="7" t="str">
        <f aca="true">IF(G795="","",TODAY()-G795)</f>
        <v/>
      </c>
      <c r="O795" s="7" t="str">
        <f aca="true">IF(OR(D795="",C795="Closed-won",C795="Closed-lost"),"",MAX(0,TODAY()-D795))</f>
        <v/>
      </c>
    </row>
    <row r="796" customFormat="false" ht="15" hidden="false" customHeight="false" outlineLevel="0" collapsed="false">
      <c r="A796" s="3"/>
      <c r="B796" s="3"/>
      <c r="C796" s="3"/>
      <c r="D796" s="4"/>
      <c r="E796" s="5" t="str">
        <f aca="true">IF(OR(D796="",C796="Closed-won",C796="Closed-lost"),"",IF(D796&lt;TODAY(),"OVERDUE",IF(D796=TODAY(),"TODAY","")))</f>
        <v/>
      </c>
      <c r="F796" s="3"/>
      <c r="G796" s="4"/>
      <c r="H796" s="6"/>
      <c r="I796" s="3"/>
      <c r="J796" s="3"/>
      <c r="K796" s="3"/>
      <c r="L796" s="6"/>
      <c r="M796" s="4"/>
      <c r="N796" s="7" t="str">
        <f aca="true">IF(G796="","",TODAY()-G796)</f>
        <v/>
      </c>
      <c r="O796" s="7" t="str">
        <f aca="true">IF(OR(D796="",C796="Closed-won",C796="Closed-lost"),"",MAX(0,TODAY()-D796))</f>
        <v/>
      </c>
    </row>
    <row r="797" customFormat="false" ht="15" hidden="false" customHeight="false" outlineLevel="0" collapsed="false">
      <c r="A797" s="3"/>
      <c r="B797" s="3"/>
      <c r="C797" s="3"/>
      <c r="D797" s="4"/>
      <c r="E797" s="5" t="str">
        <f aca="true">IF(OR(D797="",C797="Closed-won",C797="Closed-lost"),"",IF(D797&lt;TODAY(),"OVERDUE",IF(D797=TODAY(),"TODAY","")))</f>
        <v/>
      </c>
      <c r="F797" s="3"/>
      <c r="G797" s="4"/>
      <c r="H797" s="6"/>
      <c r="I797" s="3"/>
      <c r="J797" s="3"/>
      <c r="K797" s="3"/>
      <c r="L797" s="6"/>
      <c r="M797" s="4"/>
      <c r="N797" s="7" t="str">
        <f aca="true">IF(G797="","",TODAY()-G797)</f>
        <v/>
      </c>
      <c r="O797" s="7" t="str">
        <f aca="true">IF(OR(D797="",C797="Closed-won",C797="Closed-lost"),"",MAX(0,TODAY()-D797))</f>
        <v/>
      </c>
    </row>
    <row r="798" customFormat="false" ht="15" hidden="false" customHeight="false" outlineLevel="0" collapsed="false">
      <c r="A798" s="3"/>
      <c r="B798" s="3"/>
      <c r="C798" s="3"/>
      <c r="D798" s="4"/>
      <c r="E798" s="5" t="str">
        <f aca="true">IF(OR(D798="",C798="Closed-won",C798="Closed-lost"),"",IF(D798&lt;TODAY(),"OVERDUE",IF(D798=TODAY(),"TODAY","")))</f>
        <v/>
      </c>
      <c r="F798" s="3"/>
      <c r="G798" s="4"/>
      <c r="H798" s="6"/>
      <c r="I798" s="3"/>
      <c r="J798" s="3"/>
      <c r="K798" s="3"/>
      <c r="L798" s="6"/>
      <c r="M798" s="4"/>
      <c r="N798" s="7" t="str">
        <f aca="true">IF(G798="","",TODAY()-G798)</f>
        <v/>
      </c>
      <c r="O798" s="7" t="str">
        <f aca="true">IF(OR(D798="",C798="Closed-won",C798="Closed-lost"),"",MAX(0,TODAY()-D798))</f>
        <v/>
      </c>
    </row>
    <row r="799" customFormat="false" ht="15" hidden="false" customHeight="false" outlineLevel="0" collapsed="false">
      <c r="A799" s="3"/>
      <c r="B799" s="3"/>
      <c r="C799" s="3"/>
      <c r="D799" s="4"/>
      <c r="E799" s="5" t="str">
        <f aca="true">IF(OR(D799="",C799="Closed-won",C799="Closed-lost"),"",IF(D799&lt;TODAY(),"OVERDUE",IF(D799=TODAY(),"TODAY","")))</f>
        <v/>
      </c>
      <c r="F799" s="3"/>
      <c r="G799" s="4"/>
      <c r="H799" s="6"/>
      <c r="I799" s="3"/>
      <c r="J799" s="3"/>
      <c r="K799" s="3"/>
      <c r="L799" s="6"/>
      <c r="M799" s="4"/>
      <c r="N799" s="7" t="str">
        <f aca="true">IF(G799="","",TODAY()-G799)</f>
        <v/>
      </c>
      <c r="O799" s="7" t="str">
        <f aca="true">IF(OR(D799="",C799="Closed-won",C799="Closed-lost"),"",MAX(0,TODAY()-D799))</f>
        <v/>
      </c>
    </row>
    <row r="800" customFormat="false" ht="15" hidden="false" customHeight="false" outlineLevel="0" collapsed="false">
      <c r="A800" s="3"/>
      <c r="B800" s="3"/>
      <c r="C800" s="3"/>
      <c r="D800" s="4"/>
      <c r="E800" s="5" t="str">
        <f aca="true">IF(OR(D800="",C800="Closed-won",C800="Closed-lost"),"",IF(D800&lt;TODAY(),"OVERDUE",IF(D800=TODAY(),"TODAY","")))</f>
        <v/>
      </c>
      <c r="F800" s="3"/>
      <c r="G800" s="4"/>
      <c r="H800" s="6"/>
      <c r="I800" s="3"/>
      <c r="J800" s="3"/>
      <c r="K800" s="3"/>
      <c r="L800" s="6"/>
      <c r="M800" s="4"/>
      <c r="N800" s="7" t="str">
        <f aca="true">IF(G800="","",TODAY()-G800)</f>
        <v/>
      </c>
      <c r="O800" s="7" t="str">
        <f aca="true">IF(OR(D800="",C800="Closed-won",C800="Closed-lost"),"",MAX(0,TODAY()-D800))</f>
        <v/>
      </c>
    </row>
    <row r="801" customFormat="false" ht="15" hidden="false" customHeight="false" outlineLevel="0" collapsed="false">
      <c r="A801" s="3"/>
      <c r="B801" s="3"/>
      <c r="C801" s="3"/>
      <c r="D801" s="4"/>
      <c r="E801" s="5" t="str">
        <f aca="true">IF(OR(D801="",C801="Closed-won",C801="Closed-lost"),"",IF(D801&lt;TODAY(),"OVERDUE",IF(D801=TODAY(),"TODAY","")))</f>
        <v/>
      </c>
      <c r="F801" s="3"/>
      <c r="G801" s="4"/>
      <c r="H801" s="6"/>
      <c r="I801" s="3"/>
      <c r="J801" s="3"/>
      <c r="K801" s="3"/>
      <c r="L801" s="6"/>
      <c r="M801" s="4"/>
      <c r="N801" s="7" t="str">
        <f aca="true">IF(G801="","",TODAY()-G801)</f>
        <v/>
      </c>
      <c r="O801" s="7" t="str">
        <f aca="true">IF(OR(D801="",C801="Closed-won",C801="Closed-lost"),"",MAX(0,TODAY()-D801))</f>
        <v/>
      </c>
    </row>
    <row r="802" customFormat="false" ht="15" hidden="false" customHeight="false" outlineLevel="0" collapsed="false">
      <c r="A802" s="3"/>
      <c r="B802" s="3"/>
      <c r="C802" s="3"/>
      <c r="D802" s="4"/>
      <c r="E802" s="5" t="str">
        <f aca="true">IF(OR(D802="",C802="Closed-won",C802="Closed-lost"),"",IF(D802&lt;TODAY(),"OVERDUE",IF(D802=TODAY(),"TODAY","")))</f>
        <v/>
      </c>
      <c r="F802" s="3"/>
      <c r="G802" s="4"/>
      <c r="H802" s="6"/>
      <c r="I802" s="3"/>
      <c r="J802" s="3"/>
      <c r="K802" s="3"/>
      <c r="L802" s="6"/>
      <c r="M802" s="4"/>
      <c r="N802" s="7" t="str">
        <f aca="true">IF(G802="","",TODAY()-G802)</f>
        <v/>
      </c>
      <c r="O802" s="7" t="str">
        <f aca="true">IF(OR(D802="",C802="Closed-won",C802="Closed-lost"),"",MAX(0,TODAY()-D802))</f>
        <v/>
      </c>
    </row>
    <row r="803" customFormat="false" ht="15" hidden="false" customHeight="false" outlineLevel="0" collapsed="false">
      <c r="A803" s="3"/>
      <c r="B803" s="3"/>
      <c r="C803" s="3"/>
      <c r="D803" s="4"/>
      <c r="E803" s="5" t="str">
        <f aca="true">IF(OR(D803="",C803="Closed-won",C803="Closed-lost"),"",IF(D803&lt;TODAY(),"OVERDUE",IF(D803=TODAY(),"TODAY","")))</f>
        <v/>
      </c>
      <c r="F803" s="3"/>
      <c r="G803" s="4"/>
      <c r="H803" s="6"/>
      <c r="I803" s="3"/>
      <c r="J803" s="3"/>
      <c r="K803" s="3"/>
      <c r="L803" s="6"/>
      <c r="M803" s="4"/>
      <c r="N803" s="7" t="str">
        <f aca="true">IF(G803="","",TODAY()-G803)</f>
        <v/>
      </c>
      <c r="O803" s="7" t="str">
        <f aca="true">IF(OR(D803="",C803="Closed-won",C803="Closed-lost"),"",MAX(0,TODAY()-D803))</f>
        <v/>
      </c>
    </row>
    <row r="804" customFormat="false" ht="15" hidden="false" customHeight="false" outlineLevel="0" collapsed="false">
      <c r="A804" s="3"/>
      <c r="B804" s="3"/>
      <c r="C804" s="3"/>
      <c r="D804" s="4"/>
      <c r="E804" s="5" t="str">
        <f aca="true">IF(OR(D804="",C804="Closed-won",C804="Closed-lost"),"",IF(D804&lt;TODAY(),"OVERDUE",IF(D804=TODAY(),"TODAY","")))</f>
        <v/>
      </c>
      <c r="F804" s="3"/>
      <c r="G804" s="4"/>
      <c r="H804" s="6"/>
      <c r="I804" s="3"/>
      <c r="J804" s="3"/>
      <c r="K804" s="3"/>
      <c r="L804" s="6"/>
      <c r="M804" s="4"/>
      <c r="N804" s="7" t="str">
        <f aca="true">IF(G804="","",TODAY()-G804)</f>
        <v/>
      </c>
      <c r="O804" s="7" t="str">
        <f aca="true">IF(OR(D804="",C804="Closed-won",C804="Closed-lost"),"",MAX(0,TODAY()-D804))</f>
        <v/>
      </c>
    </row>
    <row r="805" customFormat="false" ht="15" hidden="false" customHeight="false" outlineLevel="0" collapsed="false">
      <c r="A805" s="3"/>
      <c r="B805" s="3"/>
      <c r="C805" s="3"/>
      <c r="D805" s="4"/>
      <c r="E805" s="5" t="str">
        <f aca="true">IF(OR(D805="",C805="Closed-won",C805="Closed-lost"),"",IF(D805&lt;TODAY(),"OVERDUE",IF(D805=TODAY(),"TODAY","")))</f>
        <v/>
      </c>
      <c r="F805" s="3"/>
      <c r="G805" s="4"/>
      <c r="H805" s="6"/>
      <c r="I805" s="3"/>
      <c r="J805" s="3"/>
      <c r="K805" s="3"/>
      <c r="L805" s="6"/>
      <c r="M805" s="4"/>
      <c r="N805" s="7" t="str">
        <f aca="true">IF(G805="","",TODAY()-G805)</f>
        <v/>
      </c>
      <c r="O805" s="7" t="str">
        <f aca="true">IF(OR(D805="",C805="Closed-won",C805="Closed-lost"),"",MAX(0,TODAY()-D805))</f>
        <v/>
      </c>
    </row>
    <row r="806" customFormat="false" ht="15" hidden="false" customHeight="false" outlineLevel="0" collapsed="false">
      <c r="A806" s="3"/>
      <c r="B806" s="3"/>
      <c r="C806" s="3"/>
      <c r="D806" s="4"/>
      <c r="E806" s="5" t="str">
        <f aca="true">IF(OR(D806="",C806="Closed-won",C806="Closed-lost"),"",IF(D806&lt;TODAY(),"OVERDUE",IF(D806=TODAY(),"TODAY","")))</f>
        <v/>
      </c>
      <c r="F806" s="3"/>
      <c r="G806" s="4"/>
      <c r="H806" s="6"/>
      <c r="I806" s="3"/>
      <c r="J806" s="3"/>
      <c r="K806" s="3"/>
      <c r="L806" s="6"/>
      <c r="M806" s="4"/>
      <c r="N806" s="7" t="str">
        <f aca="true">IF(G806="","",TODAY()-G806)</f>
        <v/>
      </c>
      <c r="O806" s="7" t="str">
        <f aca="true">IF(OR(D806="",C806="Closed-won",C806="Closed-lost"),"",MAX(0,TODAY()-D806))</f>
        <v/>
      </c>
    </row>
    <row r="807" customFormat="false" ht="15" hidden="false" customHeight="false" outlineLevel="0" collapsed="false">
      <c r="A807" s="3"/>
      <c r="B807" s="3"/>
      <c r="C807" s="3"/>
      <c r="D807" s="4"/>
      <c r="E807" s="5" t="str">
        <f aca="true">IF(OR(D807="",C807="Closed-won",C807="Closed-lost"),"",IF(D807&lt;TODAY(),"OVERDUE",IF(D807=TODAY(),"TODAY","")))</f>
        <v/>
      </c>
      <c r="F807" s="3"/>
      <c r="G807" s="4"/>
      <c r="H807" s="6"/>
      <c r="I807" s="3"/>
      <c r="J807" s="3"/>
      <c r="K807" s="3"/>
      <c r="L807" s="6"/>
      <c r="M807" s="4"/>
      <c r="N807" s="7" t="str">
        <f aca="true">IF(G807="","",TODAY()-G807)</f>
        <v/>
      </c>
      <c r="O807" s="7" t="str">
        <f aca="true">IF(OR(D807="",C807="Closed-won",C807="Closed-lost"),"",MAX(0,TODAY()-D807))</f>
        <v/>
      </c>
    </row>
    <row r="808" customFormat="false" ht="15" hidden="false" customHeight="false" outlineLevel="0" collapsed="false">
      <c r="A808" s="3"/>
      <c r="B808" s="3"/>
      <c r="C808" s="3"/>
      <c r="D808" s="4"/>
      <c r="E808" s="5" t="str">
        <f aca="true">IF(OR(D808="",C808="Closed-won",C808="Closed-lost"),"",IF(D808&lt;TODAY(),"OVERDUE",IF(D808=TODAY(),"TODAY","")))</f>
        <v/>
      </c>
      <c r="F808" s="3"/>
      <c r="G808" s="4"/>
      <c r="H808" s="6"/>
      <c r="I808" s="3"/>
      <c r="J808" s="3"/>
      <c r="K808" s="3"/>
      <c r="L808" s="6"/>
      <c r="M808" s="4"/>
      <c r="N808" s="7" t="str">
        <f aca="true">IF(G808="","",TODAY()-G808)</f>
        <v/>
      </c>
      <c r="O808" s="7" t="str">
        <f aca="true">IF(OR(D808="",C808="Closed-won",C808="Closed-lost"),"",MAX(0,TODAY()-D808))</f>
        <v/>
      </c>
    </row>
    <row r="809" customFormat="false" ht="15" hidden="false" customHeight="false" outlineLevel="0" collapsed="false">
      <c r="A809" s="3"/>
      <c r="B809" s="3"/>
      <c r="C809" s="3"/>
      <c r="D809" s="4"/>
      <c r="E809" s="5" t="str">
        <f aca="true">IF(OR(D809="",C809="Closed-won",C809="Closed-lost"),"",IF(D809&lt;TODAY(),"OVERDUE",IF(D809=TODAY(),"TODAY","")))</f>
        <v/>
      </c>
      <c r="F809" s="3"/>
      <c r="G809" s="4"/>
      <c r="H809" s="6"/>
      <c r="I809" s="3"/>
      <c r="J809" s="3"/>
      <c r="K809" s="3"/>
      <c r="L809" s="6"/>
      <c r="M809" s="4"/>
      <c r="N809" s="7" t="str">
        <f aca="true">IF(G809="","",TODAY()-G809)</f>
        <v/>
      </c>
      <c r="O809" s="7" t="str">
        <f aca="true">IF(OR(D809="",C809="Closed-won",C809="Closed-lost"),"",MAX(0,TODAY()-D809))</f>
        <v/>
      </c>
    </row>
    <row r="810" customFormat="false" ht="15" hidden="false" customHeight="false" outlineLevel="0" collapsed="false">
      <c r="A810" s="3"/>
      <c r="B810" s="3"/>
      <c r="C810" s="3"/>
      <c r="D810" s="4"/>
      <c r="E810" s="5" t="str">
        <f aca="true">IF(OR(D810="",C810="Closed-won",C810="Closed-lost"),"",IF(D810&lt;TODAY(),"OVERDUE",IF(D810=TODAY(),"TODAY","")))</f>
        <v/>
      </c>
      <c r="F810" s="3"/>
      <c r="G810" s="4"/>
      <c r="H810" s="6"/>
      <c r="I810" s="3"/>
      <c r="J810" s="3"/>
      <c r="K810" s="3"/>
      <c r="L810" s="6"/>
      <c r="M810" s="4"/>
      <c r="N810" s="7" t="str">
        <f aca="true">IF(G810="","",TODAY()-G810)</f>
        <v/>
      </c>
      <c r="O810" s="7" t="str">
        <f aca="true">IF(OR(D810="",C810="Closed-won",C810="Closed-lost"),"",MAX(0,TODAY()-D810))</f>
        <v/>
      </c>
    </row>
    <row r="811" customFormat="false" ht="15" hidden="false" customHeight="false" outlineLevel="0" collapsed="false">
      <c r="A811" s="3"/>
      <c r="B811" s="3"/>
      <c r="C811" s="3"/>
      <c r="D811" s="4"/>
      <c r="E811" s="5" t="str">
        <f aca="true">IF(OR(D811="",C811="Closed-won",C811="Closed-lost"),"",IF(D811&lt;TODAY(),"OVERDUE",IF(D811=TODAY(),"TODAY","")))</f>
        <v/>
      </c>
      <c r="F811" s="3"/>
      <c r="G811" s="4"/>
      <c r="H811" s="6"/>
      <c r="I811" s="3"/>
      <c r="J811" s="3"/>
      <c r="K811" s="3"/>
      <c r="L811" s="6"/>
      <c r="M811" s="4"/>
      <c r="N811" s="7" t="str">
        <f aca="true">IF(G811="","",TODAY()-G811)</f>
        <v/>
      </c>
      <c r="O811" s="7" t="str">
        <f aca="true">IF(OR(D811="",C811="Closed-won",C811="Closed-lost"),"",MAX(0,TODAY()-D811))</f>
        <v/>
      </c>
    </row>
    <row r="812" customFormat="false" ht="15" hidden="false" customHeight="false" outlineLevel="0" collapsed="false">
      <c r="A812" s="3"/>
      <c r="B812" s="3"/>
      <c r="C812" s="3"/>
      <c r="D812" s="4"/>
      <c r="E812" s="5" t="str">
        <f aca="true">IF(OR(D812="",C812="Closed-won",C812="Closed-lost"),"",IF(D812&lt;TODAY(),"OVERDUE",IF(D812=TODAY(),"TODAY","")))</f>
        <v/>
      </c>
      <c r="F812" s="3"/>
      <c r="G812" s="4"/>
      <c r="H812" s="6"/>
      <c r="I812" s="3"/>
      <c r="J812" s="3"/>
      <c r="K812" s="3"/>
      <c r="L812" s="6"/>
      <c r="M812" s="4"/>
      <c r="N812" s="7" t="str">
        <f aca="true">IF(G812="","",TODAY()-G812)</f>
        <v/>
      </c>
      <c r="O812" s="7" t="str">
        <f aca="true">IF(OR(D812="",C812="Closed-won",C812="Closed-lost"),"",MAX(0,TODAY()-D812))</f>
        <v/>
      </c>
    </row>
    <row r="813" customFormat="false" ht="15" hidden="false" customHeight="false" outlineLevel="0" collapsed="false">
      <c r="A813" s="3"/>
      <c r="B813" s="3"/>
      <c r="C813" s="3"/>
      <c r="D813" s="4"/>
      <c r="E813" s="5" t="str">
        <f aca="true">IF(OR(D813="",C813="Closed-won",C813="Closed-lost"),"",IF(D813&lt;TODAY(),"OVERDUE",IF(D813=TODAY(),"TODAY","")))</f>
        <v/>
      </c>
      <c r="F813" s="3"/>
      <c r="G813" s="4"/>
      <c r="H813" s="6"/>
      <c r="I813" s="3"/>
      <c r="J813" s="3"/>
      <c r="K813" s="3"/>
      <c r="L813" s="6"/>
      <c r="M813" s="4"/>
      <c r="N813" s="7" t="str">
        <f aca="true">IF(G813="","",TODAY()-G813)</f>
        <v/>
      </c>
      <c r="O813" s="7" t="str">
        <f aca="true">IF(OR(D813="",C813="Closed-won",C813="Closed-lost"),"",MAX(0,TODAY()-D813))</f>
        <v/>
      </c>
    </row>
    <row r="814" customFormat="false" ht="15" hidden="false" customHeight="false" outlineLevel="0" collapsed="false">
      <c r="A814" s="3"/>
      <c r="B814" s="3"/>
      <c r="C814" s="3"/>
      <c r="D814" s="4"/>
      <c r="E814" s="5" t="str">
        <f aca="true">IF(OR(D814="",C814="Closed-won",C814="Closed-lost"),"",IF(D814&lt;TODAY(),"OVERDUE",IF(D814=TODAY(),"TODAY","")))</f>
        <v/>
      </c>
      <c r="F814" s="3"/>
      <c r="G814" s="4"/>
      <c r="H814" s="6"/>
      <c r="I814" s="3"/>
      <c r="J814" s="3"/>
      <c r="K814" s="3"/>
      <c r="L814" s="6"/>
      <c r="M814" s="4"/>
      <c r="N814" s="7" t="str">
        <f aca="true">IF(G814="","",TODAY()-G814)</f>
        <v/>
      </c>
      <c r="O814" s="7" t="str">
        <f aca="true">IF(OR(D814="",C814="Closed-won",C814="Closed-lost"),"",MAX(0,TODAY()-D814))</f>
        <v/>
      </c>
    </row>
    <row r="815" customFormat="false" ht="15" hidden="false" customHeight="false" outlineLevel="0" collapsed="false">
      <c r="A815" s="3"/>
      <c r="B815" s="3"/>
      <c r="C815" s="3"/>
      <c r="D815" s="4"/>
      <c r="E815" s="5" t="str">
        <f aca="true">IF(OR(D815="",C815="Closed-won",C815="Closed-lost"),"",IF(D815&lt;TODAY(),"OVERDUE",IF(D815=TODAY(),"TODAY","")))</f>
        <v/>
      </c>
      <c r="F815" s="3"/>
      <c r="G815" s="4"/>
      <c r="H815" s="6"/>
      <c r="I815" s="3"/>
      <c r="J815" s="3"/>
      <c r="K815" s="3"/>
      <c r="L815" s="6"/>
      <c r="M815" s="4"/>
      <c r="N815" s="7" t="str">
        <f aca="true">IF(G815="","",TODAY()-G815)</f>
        <v/>
      </c>
      <c r="O815" s="7" t="str">
        <f aca="true">IF(OR(D815="",C815="Closed-won",C815="Closed-lost"),"",MAX(0,TODAY()-D815))</f>
        <v/>
      </c>
    </row>
    <row r="816" customFormat="false" ht="15" hidden="false" customHeight="false" outlineLevel="0" collapsed="false">
      <c r="A816" s="3"/>
      <c r="B816" s="3"/>
      <c r="C816" s="3"/>
      <c r="D816" s="4"/>
      <c r="E816" s="5" t="str">
        <f aca="true">IF(OR(D816="",C816="Closed-won",C816="Closed-lost"),"",IF(D816&lt;TODAY(),"OVERDUE",IF(D816=TODAY(),"TODAY","")))</f>
        <v/>
      </c>
      <c r="F816" s="3"/>
      <c r="G816" s="4"/>
      <c r="H816" s="6"/>
      <c r="I816" s="3"/>
      <c r="J816" s="3"/>
      <c r="K816" s="3"/>
      <c r="L816" s="6"/>
      <c r="M816" s="4"/>
      <c r="N816" s="7" t="str">
        <f aca="true">IF(G816="","",TODAY()-G816)</f>
        <v/>
      </c>
      <c r="O816" s="7" t="str">
        <f aca="true">IF(OR(D816="",C816="Closed-won",C816="Closed-lost"),"",MAX(0,TODAY()-D816))</f>
        <v/>
      </c>
    </row>
    <row r="817" customFormat="false" ht="15" hidden="false" customHeight="false" outlineLevel="0" collapsed="false">
      <c r="A817" s="3"/>
      <c r="B817" s="3"/>
      <c r="C817" s="3"/>
      <c r="D817" s="4"/>
      <c r="E817" s="5" t="str">
        <f aca="true">IF(OR(D817="",C817="Closed-won",C817="Closed-lost"),"",IF(D817&lt;TODAY(),"OVERDUE",IF(D817=TODAY(),"TODAY","")))</f>
        <v/>
      </c>
      <c r="F817" s="3"/>
      <c r="G817" s="4"/>
      <c r="H817" s="6"/>
      <c r="I817" s="3"/>
      <c r="J817" s="3"/>
      <c r="K817" s="3"/>
      <c r="L817" s="6"/>
      <c r="M817" s="4"/>
      <c r="N817" s="7" t="str">
        <f aca="true">IF(G817="","",TODAY()-G817)</f>
        <v/>
      </c>
      <c r="O817" s="7" t="str">
        <f aca="true">IF(OR(D817="",C817="Closed-won",C817="Closed-lost"),"",MAX(0,TODAY()-D817))</f>
        <v/>
      </c>
    </row>
    <row r="818" customFormat="false" ht="15" hidden="false" customHeight="false" outlineLevel="0" collapsed="false">
      <c r="A818" s="3"/>
      <c r="B818" s="3"/>
      <c r="C818" s="3"/>
      <c r="D818" s="4"/>
      <c r="E818" s="5" t="str">
        <f aca="true">IF(OR(D818="",C818="Closed-won",C818="Closed-lost"),"",IF(D818&lt;TODAY(),"OVERDUE",IF(D818=TODAY(),"TODAY","")))</f>
        <v/>
      </c>
      <c r="F818" s="3"/>
      <c r="G818" s="4"/>
      <c r="H818" s="6"/>
      <c r="I818" s="3"/>
      <c r="J818" s="3"/>
      <c r="K818" s="3"/>
      <c r="L818" s="6"/>
      <c r="M818" s="4"/>
      <c r="N818" s="7" t="str">
        <f aca="true">IF(G818="","",TODAY()-G818)</f>
        <v/>
      </c>
      <c r="O818" s="7" t="str">
        <f aca="true">IF(OR(D818="",C818="Closed-won",C818="Closed-lost"),"",MAX(0,TODAY()-D818))</f>
        <v/>
      </c>
    </row>
    <row r="819" customFormat="false" ht="15" hidden="false" customHeight="false" outlineLevel="0" collapsed="false">
      <c r="A819" s="3"/>
      <c r="B819" s="3"/>
      <c r="C819" s="3"/>
      <c r="D819" s="4"/>
      <c r="E819" s="5" t="str">
        <f aca="true">IF(OR(D819="",C819="Closed-won",C819="Closed-lost"),"",IF(D819&lt;TODAY(),"OVERDUE",IF(D819=TODAY(),"TODAY","")))</f>
        <v/>
      </c>
      <c r="F819" s="3"/>
      <c r="G819" s="4"/>
      <c r="H819" s="6"/>
      <c r="I819" s="3"/>
      <c r="J819" s="3"/>
      <c r="K819" s="3"/>
      <c r="L819" s="6"/>
      <c r="M819" s="4"/>
      <c r="N819" s="7" t="str">
        <f aca="true">IF(G819="","",TODAY()-G819)</f>
        <v/>
      </c>
      <c r="O819" s="7" t="str">
        <f aca="true">IF(OR(D819="",C819="Closed-won",C819="Closed-lost"),"",MAX(0,TODAY()-D819))</f>
        <v/>
      </c>
    </row>
    <row r="820" customFormat="false" ht="15" hidden="false" customHeight="false" outlineLevel="0" collapsed="false">
      <c r="A820" s="3"/>
      <c r="B820" s="3"/>
      <c r="C820" s="3"/>
      <c r="D820" s="4"/>
      <c r="E820" s="5" t="str">
        <f aca="true">IF(OR(D820="",C820="Closed-won",C820="Closed-lost"),"",IF(D820&lt;TODAY(),"OVERDUE",IF(D820=TODAY(),"TODAY","")))</f>
        <v/>
      </c>
      <c r="F820" s="3"/>
      <c r="G820" s="4"/>
      <c r="H820" s="6"/>
      <c r="I820" s="3"/>
      <c r="J820" s="3"/>
      <c r="K820" s="3"/>
      <c r="L820" s="6"/>
      <c r="M820" s="4"/>
      <c r="N820" s="7" t="str">
        <f aca="true">IF(G820="","",TODAY()-G820)</f>
        <v/>
      </c>
      <c r="O820" s="7" t="str">
        <f aca="true">IF(OR(D820="",C820="Closed-won",C820="Closed-lost"),"",MAX(0,TODAY()-D820))</f>
        <v/>
      </c>
    </row>
    <row r="821" customFormat="false" ht="15" hidden="false" customHeight="false" outlineLevel="0" collapsed="false">
      <c r="A821" s="3"/>
      <c r="B821" s="3"/>
      <c r="C821" s="3"/>
      <c r="D821" s="4"/>
      <c r="E821" s="5" t="str">
        <f aca="true">IF(OR(D821="",C821="Closed-won",C821="Closed-lost"),"",IF(D821&lt;TODAY(),"OVERDUE",IF(D821=TODAY(),"TODAY","")))</f>
        <v/>
      </c>
      <c r="F821" s="3"/>
      <c r="G821" s="4"/>
      <c r="H821" s="6"/>
      <c r="I821" s="3"/>
      <c r="J821" s="3"/>
      <c r="K821" s="3"/>
      <c r="L821" s="6"/>
      <c r="M821" s="4"/>
      <c r="N821" s="7" t="str">
        <f aca="true">IF(G821="","",TODAY()-G821)</f>
        <v/>
      </c>
      <c r="O821" s="7" t="str">
        <f aca="true">IF(OR(D821="",C821="Closed-won",C821="Closed-lost"),"",MAX(0,TODAY()-D821))</f>
        <v/>
      </c>
    </row>
    <row r="822" customFormat="false" ht="15" hidden="false" customHeight="false" outlineLevel="0" collapsed="false">
      <c r="A822" s="3"/>
      <c r="B822" s="3"/>
      <c r="C822" s="3"/>
      <c r="D822" s="4"/>
      <c r="E822" s="5" t="str">
        <f aca="true">IF(OR(D822="",C822="Closed-won",C822="Closed-lost"),"",IF(D822&lt;TODAY(),"OVERDUE",IF(D822=TODAY(),"TODAY","")))</f>
        <v/>
      </c>
      <c r="F822" s="3"/>
      <c r="G822" s="4"/>
      <c r="H822" s="6"/>
      <c r="I822" s="3"/>
      <c r="J822" s="3"/>
      <c r="K822" s="3"/>
      <c r="L822" s="6"/>
      <c r="M822" s="4"/>
      <c r="N822" s="7" t="str">
        <f aca="true">IF(G822="","",TODAY()-G822)</f>
        <v/>
      </c>
      <c r="O822" s="7" t="str">
        <f aca="true">IF(OR(D822="",C822="Closed-won",C822="Closed-lost"),"",MAX(0,TODAY()-D822))</f>
        <v/>
      </c>
    </row>
    <row r="823" customFormat="false" ht="15" hidden="false" customHeight="false" outlineLevel="0" collapsed="false">
      <c r="A823" s="3"/>
      <c r="B823" s="3"/>
      <c r="C823" s="3"/>
      <c r="D823" s="4"/>
      <c r="E823" s="5" t="str">
        <f aca="true">IF(OR(D823="",C823="Closed-won",C823="Closed-lost"),"",IF(D823&lt;TODAY(),"OVERDUE",IF(D823=TODAY(),"TODAY","")))</f>
        <v/>
      </c>
      <c r="F823" s="3"/>
      <c r="G823" s="4"/>
      <c r="H823" s="6"/>
      <c r="I823" s="3"/>
      <c r="J823" s="3"/>
      <c r="K823" s="3"/>
      <c r="L823" s="6"/>
      <c r="M823" s="4"/>
      <c r="N823" s="7" t="str">
        <f aca="true">IF(G823="","",TODAY()-G823)</f>
        <v/>
      </c>
      <c r="O823" s="7" t="str">
        <f aca="true">IF(OR(D823="",C823="Closed-won",C823="Closed-lost"),"",MAX(0,TODAY()-D823))</f>
        <v/>
      </c>
    </row>
    <row r="824" customFormat="false" ht="15" hidden="false" customHeight="false" outlineLevel="0" collapsed="false">
      <c r="A824" s="3"/>
      <c r="B824" s="3"/>
      <c r="C824" s="3"/>
      <c r="D824" s="4"/>
      <c r="E824" s="5" t="str">
        <f aca="true">IF(OR(D824="",C824="Closed-won",C824="Closed-lost"),"",IF(D824&lt;TODAY(),"OVERDUE",IF(D824=TODAY(),"TODAY","")))</f>
        <v/>
      </c>
      <c r="F824" s="3"/>
      <c r="G824" s="4"/>
      <c r="H824" s="6"/>
      <c r="I824" s="3"/>
      <c r="J824" s="3"/>
      <c r="K824" s="3"/>
      <c r="L824" s="6"/>
      <c r="M824" s="4"/>
      <c r="N824" s="7" t="str">
        <f aca="true">IF(G824="","",TODAY()-G824)</f>
        <v/>
      </c>
      <c r="O824" s="7" t="str">
        <f aca="true">IF(OR(D824="",C824="Closed-won",C824="Closed-lost"),"",MAX(0,TODAY()-D824))</f>
        <v/>
      </c>
    </row>
    <row r="825" customFormat="false" ht="15" hidden="false" customHeight="false" outlineLevel="0" collapsed="false">
      <c r="A825" s="3"/>
      <c r="B825" s="3"/>
      <c r="C825" s="3"/>
      <c r="D825" s="4"/>
      <c r="E825" s="5" t="str">
        <f aca="true">IF(OR(D825="",C825="Closed-won",C825="Closed-lost"),"",IF(D825&lt;TODAY(),"OVERDUE",IF(D825=TODAY(),"TODAY","")))</f>
        <v/>
      </c>
      <c r="F825" s="3"/>
      <c r="G825" s="4"/>
      <c r="H825" s="6"/>
      <c r="I825" s="3"/>
      <c r="J825" s="3"/>
      <c r="K825" s="3"/>
      <c r="L825" s="6"/>
      <c r="M825" s="4"/>
      <c r="N825" s="7" t="str">
        <f aca="true">IF(G825="","",TODAY()-G825)</f>
        <v/>
      </c>
      <c r="O825" s="7" t="str">
        <f aca="true">IF(OR(D825="",C825="Closed-won",C825="Closed-lost"),"",MAX(0,TODAY()-D825))</f>
        <v/>
      </c>
    </row>
    <row r="826" customFormat="false" ht="15" hidden="false" customHeight="false" outlineLevel="0" collapsed="false">
      <c r="A826" s="3"/>
      <c r="B826" s="3"/>
      <c r="C826" s="3"/>
      <c r="D826" s="4"/>
      <c r="E826" s="5" t="str">
        <f aca="true">IF(OR(D826="",C826="Closed-won",C826="Closed-lost"),"",IF(D826&lt;TODAY(),"OVERDUE",IF(D826=TODAY(),"TODAY","")))</f>
        <v/>
      </c>
      <c r="F826" s="3"/>
      <c r="G826" s="4"/>
      <c r="H826" s="6"/>
      <c r="I826" s="3"/>
      <c r="J826" s="3"/>
      <c r="K826" s="3"/>
      <c r="L826" s="6"/>
      <c r="M826" s="4"/>
      <c r="N826" s="7" t="str">
        <f aca="true">IF(G826="","",TODAY()-G826)</f>
        <v/>
      </c>
      <c r="O826" s="7" t="str">
        <f aca="true">IF(OR(D826="",C826="Closed-won",C826="Closed-lost"),"",MAX(0,TODAY()-D826))</f>
        <v/>
      </c>
    </row>
    <row r="827" customFormat="false" ht="15" hidden="false" customHeight="false" outlineLevel="0" collapsed="false">
      <c r="A827" s="3"/>
      <c r="B827" s="3"/>
      <c r="C827" s="3"/>
      <c r="D827" s="4"/>
      <c r="E827" s="5" t="str">
        <f aca="true">IF(OR(D827="",C827="Closed-won",C827="Closed-lost"),"",IF(D827&lt;TODAY(),"OVERDUE",IF(D827=TODAY(),"TODAY","")))</f>
        <v/>
      </c>
      <c r="F827" s="3"/>
      <c r="G827" s="4"/>
      <c r="H827" s="6"/>
      <c r="I827" s="3"/>
      <c r="J827" s="3"/>
      <c r="K827" s="3"/>
      <c r="L827" s="6"/>
      <c r="M827" s="4"/>
      <c r="N827" s="7" t="str">
        <f aca="true">IF(G827="","",TODAY()-G827)</f>
        <v/>
      </c>
      <c r="O827" s="7" t="str">
        <f aca="true">IF(OR(D827="",C827="Closed-won",C827="Closed-lost"),"",MAX(0,TODAY()-D827))</f>
        <v/>
      </c>
    </row>
    <row r="828" customFormat="false" ht="15" hidden="false" customHeight="false" outlineLevel="0" collapsed="false">
      <c r="A828" s="3"/>
      <c r="B828" s="3"/>
      <c r="C828" s="3"/>
      <c r="D828" s="4"/>
      <c r="E828" s="5" t="str">
        <f aca="true">IF(OR(D828="",C828="Closed-won",C828="Closed-lost"),"",IF(D828&lt;TODAY(),"OVERDUE",IF(D828=TODAY(),"TODAY","")))</f>
        <v/>
      </c>
      <c r="F828" s="3"/>
      <c r="G828" s="4"/>
      <c r="H828" s="6"/>
      <c r="I828" s="3"/>
      <c r="J828" s="3"/>
      <c r="K828" s="3"/>
      <c r="L828" s="6"/>
      <c r="M828" s="4"/>
      <c r="N828" s="7" t="str">
        <f aca="true">IF(G828="","",TODAY()-G828)</f>
        <v/>
      </c>
      <c r="O828" s="7" t="str">
        <f aca="true">IF(OR(D828="",C828="Closed-won",C828="Closed-lost"),"",MAX(0,TODAY()-D828))</f>
        <v/>
      </c>
    </row>
    <row r="829" customFormat="false" ht="15" hidden="false" customHeight="false" outlineLevel="0" collapsed="false">
      <c r="A829" s="3"/>
      <c r="B829" s="3"/>
      <c r="C829" s="3"/>
      <c r="D829" s="4"/>
      <c r="E829" s="5" t="str">
        <f aca="true">IF(OR(D829="",C829="Closed-won",C829="Closed-lost"),"",IF(D829&lt;TODAY(),"OVERDUE",IF(D829=TODAY(),"TODAY","")))</f>
        <v/>
      </c>
      <c r="F829" s="3"/>
      <c r="G829" s="4"/>
      <c r="H829" s="6"/>
      <c r="I829" s="3"/>
      <c r="J829" s="3"/>
      <c r="K829" s="3"/>
      <c r="L829" s="6"/>
      <c r="M829" s="4"/>
      <c r="N829" s="7" t="str">
        <f aca="true">IF(G829="","",TODAY()-G829)</f>
        <v/>
      </c>
      <c r="O829" s="7" t="str">
        <f aca="true">IF(OR(D829="",C829="Closed-won",C829="Closed-lost"),"",MAX(0,TODAY()-D829))</f>
        <v/>
      </c>
    </row>
    <row r="830" customFormat="false" ht="15" hidden="false" customHeight="false" outlineLevel="0" collapsed="false">
      <c r="A830" s="3"/>
      <c r="B830" s="3"/>
      <c r="C830" s="3"/>
      <c r="D830" s="4"/>
      <c r="E830" s="5" t="str">
        <f aca="true">IF(OR(D830="",C830="Closed-won",C830="Closed-lost"),"",IF(D830&lt;TODAY(),"OVERDUE",IF(D830=TODAY(),"TODAY","")))</f>
        <v/>
      </c>
      <c r="F830" s="3"/>
      <c r="G830" s="4"/>
      <c r="H830" s="6"/>
      <c r="I830" s="3"/>
      <c r="J830" s="3"/>
      <c r="K830" s="3"/>
      <c r="L830" s="6"/>
      <c r="M830" s="4"/>
      <c r="N830" s="7" t="str">
        <f aca="true">IF(G830="","",TODAY()-G830)</f>
        <v/>
      </c>
      <c r="O830" s="7" t="str">
        <f aca="true">IF(OR(D830="",C830="Closed-won",C830="Closed-lost"),"",MAX(0,TODAY()-D830))</f>
        <v/>
      </c>
    </row>
    <row r="831" customFormat="false" ht="15" hidden="false" customHeight="false" outlineLevel="0" collapsed="false">
      <c r="A831" s="3"/>
      <c r="B831" s="3"/>
      <c r="C831" s="3"/>
      <c r="D831" s="4"/>
      <c r="E831" s="5" t="str">
        <f aca="true">IF(OR(D831="",C831="Closed-won",C831="Closed-lost"),"",IF(D831&lt;TODAY(),"OVERDUE",IF(D831=TODAY(),"TODAY","")))</f>
        <v/>
      </c>
      <c r="F831" s="3"/>
      <c r="G831" s="4"/>
      <c r="H831" s="6"/>
      <c r="I831" s="3"/>
      <c r="J831" s="3"/>
      <c r="K831" s="3"/>
      <c r="L831" s="6"/>
      <c r="M831" s="4"/>
      <c r="N831" s="7" t="str">
        <f aca="true">IF(G831="","",TODAY()-G831)</f>
        <v/>
      </c>
      <c r="O831" s="7" t="str">
        <f aca="true">IF(OR(D831="",C831="Closed-won",C831="Closed-lost"),"",MAX(0,TODAY()-D831))</f>
        <v/>
      </c>
    </row>
    <row r="832" customFormat="false" ht="15" hidden="false" customHeight="false" outlineLevel="0" collapsed="false">
      <c r="A832" s="3"/>
      <c r="B832" s="3"/>
      <c r="C832" s="3"/>
      <c r="D832" s="4"/>
      <c r="E832" s="5" t="str">
        <f aca="true">IF(OR(D832="",C832="Closed-won",C832="Closed-lost"),"",IF(D832&lt;TODAY(),"OVERDUE",IF(D832=TODAY(),"TODAY","")))</f>
        <v/>
      </c>
      <c r="F832" s="3"/>
      <c r="G832" s="4"/>
      <c r="H832" s="6"/>
      <c r="I832" s="3"/>
      <c r="J832" s="3"/>
      <c r="K832" s="3"/>
      <c r="L832" s="6"/>
      <c r="M832" s="4"/>
      <c r="N832" s="7" t="str">
        <f aca="true">IF(G832="","",TODAY()-G832)</f>
        <v/>
      </c>
      <c r="O832" s="7" t="str">
        <f aca="true">IF(OR(D832="",C832="Closed-won",C832="Closed-lost"),"",MAX(0,TODAY()-D832))</f>
        <v/>
      </c>
    </row>
    <row r="833" customFormat="false" ht="15" hidden="false" customHeight="false" outlineLevel="0" collapsed="false">
      <c r="A833" s="3"/>
      <c r="B833" s="3"/>
      <c r="C833" s="3"/>
      <c r="D833" s="4"/>
      <c r="E833" s="5" t="str">
        <f aca="true">IF(OR(D833="",C833="Closed-won",C833="Closed-lost"),"",IF(D833&lt;TODAY(),"OVERDUE",IF(D833=TODAY(),"TODAY","")))</f>
        <v/>
      </c>
      <c r="F833" s="3"/>
      <c r="G833" s="4"/>
      <c r="H833" s="6"/>
      <c r="I833" s="3"/>
      <c r="J833" s="3"/>
      <c r="K833" s="3"/>
      <c r="L833" s="6"/>
      <c r="M833" s="4"/>
      <c r="N833" s="7" t="str">
        <f aca="true">IF(G833="","",TODAY()-G833)</f>
        <v/>
      </c>
      <c r="O833" s="7" t="str">
        <f aca="true">IF(OR(D833="",C833="Closed-won",C833="Closed-lost"),"",MAX(0,TODAY()-D833))</f>
        <v/>
      </c>
    </row>
    <row r="834" customFormat="false" ht="15" hidden="false" customHeight="false" outlineLevel="0" collapsed="false">
      <c r="A834" s="3"/>
      <c r="B834" s="3"/>
      <c r="C834" s="3"/>
      <c r="D834" s="4"/>
      <c r="E834" s="5" t="str">
        <f aca="true">IF(OR(D834="",C834="Closed-won",C834="Closed-lost"),"",IF(D834&lt;TODAY(),"OVERDUE",IF(D834=TODAY(),"TODAY","")))</f>
        <v/>
      </c>
      <c r="F834" s="3"/>
      <c r="G834" s="4"/>
      <c r="H834" s="6"/>
      <c r="I834" s="3"/>
      <c r="J834" s="3"/>
      <c r="K834" s="3"/>
      <c r="L834" s="6"/>
      <c r="M834" s="4"/>
      <c r="N834" s="7" t="str">
        <f aca="true">IF(G834="","",TODAY()-G834)</f>
        <v/>
      </c>
      <c r="O834" s="7" t="str">
        <f aca="true">IF(OR(D834="",C834="Closed-won",C834="Closed-lost"),"",MAX(0,TODAY()-D834))</f>
        <v/>
      </c>
    </row>
    <row r="835" customFormat="false" ht="15" hidden="false" customHeight="false" outlineLevel="0" collapsed="false">
      <c r="A835" s="3"/>
      <c r="B835" s="3"/>
      <c r="C835" s="3"/>
      <c r="D835" s="4"/>
      <c r="E835" s="5" t="str">
        <f aca="true">IF(OR(D835="",C835="Closed-won",C835="Closed-lost"),"",IF(D835&lt;TODAY(),"OVERDUE",IF(D835=TODAY(),"TODAY","")))</f>
        <v/>
      </c>
      <c r="F835" s="3"/>
      <c r="G835" s="4"/>
      <c r="H835" s="6"/>
      <c r="I835" s="3"/>
      <c r="J835" s="3"/>
      <c r="K835" s="3"/>
      <c r="L835" s="6"/>
      <c r="M835" s="4"/>
      <c r="N835" s="7" t="str">
        <f aca="true">IF(G835="","",TODAY()-G835)</f>
        <v/>
      </c>
      <c r="O835" s="7" t="str">
        <f aca="true">IF(OR(D835="",C835="Closed-won",C835="Closed-lost"),"",MAX(0,TODAY()-D835))</f>
        <v/>
      </c>
    </row>
    <row r="836" customFormat="false" ht="15" hidden="false" customHeight="false" outlineLevel="0" collapsed="false">
      <c r="A836" s="3"/>
      <c r="B836" s="3"/>
      <c r="C836" s="3"/>
      <c r="D836" s="4"/>
      <c r="E836" s="5" t="str">
        <f aca="true">IF(OR(D836="",C836="Closed-won",C836="Closed-lost"),"",IF(D836&lt;TODAY(),"OVERDUE",IF(D836=TODAY(),"TODAY","")))</f>
        <v/>
      </c>
      <c r="F836" s="3"/>
      <c r="G836" s="4"/>
      <c r="H836" s="6"/>
      <c r="I836" s="3"/>
      <c r="J836" s="3"/>
      <c r="K836" s="3"/>
      <c r="L836" s="6"/>
      <c r="M836" s="4"/>
      <c r="N836" s="7" t="str">
        <f aca="true">IF(G836="","",TODAY()-G836)</f>
        <v/>
      </c>
      <c r="O836" s="7" t="str">
        <f aca="true">IF(OR(D836="",C836="Closed-won",C836="Closed-lost"),"",MAX(0,TODAY()-D836))</f>
        <v/>
      </c>
    </row>
    <row r="837" customFormat="false" ht="15" hidden="false" customHeight="false" outlineLevel="0" collapsed="false">
      <c r="A837" s="3"/>
      <c r="B837" s="3"/>
      <c r="C837" s="3"/>
      <c r="D837" s="4"/>
      <c r="E837" s="5" t="str">
        <f aca="true">IF(OR(D837="",C837="Closed-won",C837="Closed-lost"),"",IF(D837&lt;TODAY(),"OVERDUE",IF(D837=TODAY(),"TODAY","")))</f>
        <v/>
      </c>
      <c r="F837" s="3"/>
      <c r="G837" s="4"/>
      <c r="H837" s="6"/>
      <c r="I837" s="3"/>
      <c r="J837" s="3"/>
      <c r="K837" s="3"/>
      <c r="L837" s="6"/>
      <c r="M837" s="4"/>
      <c r="N837" s="7" t="str">
        <f aca="true">IF(G837="","",TODAY()-G837)</f>
        <v/>
      </c>
      <c r="O837" s="7" t="str">
        <f aca="true">IF(OR(D837="",C837="Closed-won",C837="Closed-lost"),"",MAX(0,TODAY()-D837))</f>
        <v/>
      </c>
    </row>
    <row r="838" customFormat="false" ht="15" hidden="false" customHeight="false" outlineLevel="0" collapsed="false">
      <c r="A838" s="3"/>
      <c r="B838" s="3"/>
      <c r="C838" s="3"/>
      <c r="D838" s="4"/>
      <c r="E838" s="5" t="str">
        <f aca="true">IF(OR(D838="",C838="Closed-won",C838="Closed-lost"),"",IF(D838&lt;TODAY(),"OVERDUE",IF(D838=TODAY(),"TODAY","")))</f>
        <v/>
      </c>
      <c r="F838" s="3"/>
      <c r="G838" s="4"/>
      <c r="H838" s="6"/>
      <c r="I838" s="3"/>
      <c r="J838" s="3"/>
      <c r="K838" s="3"/>
      <c r="L838" s="6"/>
      <c r="M838" s="4"/>
      <c r="N838" s="7" t="str">
        <f aca="true">IF(G838="","",TODAY()-G838)</f>
        <v/>
      </c>
      <c r="O838" s="7" t="str">
        <f aca="true">IF(OR(D838="",C838="Closed-won",C838="Closed-lost"),"",MAX(0,TODAY()-D838))</f>
        <v/>
      </c>
    </row>
    <row r="839" customFormat="false" ht="15" hidden="false" customHeight="false" outlineLevel="0" collapsed="false">
      <c r="A839" s="3"/>
      <c r="B839" s="3"/>
      <c r="C839" s="3"/>
      <c r="D839" s="4"/>
      <c r="E839" s="5" t="str">
        <f aca="true">IF(OR(D839="",C839="Closed-won",C839="Closed-lost"),"",IF(D839&lt;TODAY(),"OVERDUE",IF(D839=TODAY(),"TODAY","")))</f>
        <v/>
      </c>
      <c r="F839" s="3"/>
      <c r="G839" s="4"/>
      <c r="H839" s="6"/>
      <c r="I839" s="3"/>
      <c r="J839" s="3"/>
      <c r="K839" s="3"/>
      <c r="L839" s="6"/>
      <c r="M839" s="4"/>
      <c r="N839" s="7" t="str">
        <f aca="true">IF(G839="","",TODAY()-G839)</f>
        <v/>
      </c>
      <c r="O839" s="7" t="str">
        <f aca="true">IF(OR(D839="",C839="Closed-won",C839="Closed-lost"),"",MAX(0,TODAY()-D839))</f>
        <v/>
      </c>
    </row>
    <row r="840" customFormat="false" ht="15" hidden="false" customHeight="false" outlineLevel="0" collapsed="false">
      <c r="A840" s="3"/>
      <c r="B840" s="3"/>
      <c r="C840" s="3"/>
      <c r="D840" s="4"/>
      <c r="E840" s="5" t="str">
        <f aca="true">IF(OR(D840="",C840="Closed-won",C840="Closed-lost"),"",IF(D840&lt;TODAY(),"OVERDUE",IF(D840=TODAY(),"TODAY","")))</f>
        <v/>
      </c>
      <c r="F840" s="3"/>
      <c r="G840" s="4"/>
      <c r="H840" s="6"/>
      <c r="I840" s="3"/>
      <c r="J840" s="3"/>
      <c r="K840" s="3"/>
      <c r="L840" s="6"/>
      <c r="M840" s="4"/>
      <c r="N840" s="7" t="str">
        <f aca="true">IF(G840="","",TODAY()-G840)</f>
        <v/>
      </c>
      <c r="O840" s="7" t="str">
        <f aca="true">IF(OR(D840="",C840="Closed-won",C840="Closed-lost"),"",MAX(0,TODAY()-D840))</f>
        <v/>
      </c>
    </row>
    <row r="841" customFormat="false" ht="15" hidden="false" customHeight="false" outlineLevel="0" collapsed="false">
      <c r="A841" s="3"/>
      <c r="B841" s="3"/>
      <c r="C841" s="3"/>
      <c r="D841" s="4"/>
      <c r="E841" s="5" t="str">
        <f aca="true">IF(OR(D841="",C841="Closed-won",C841="Closed-lost"),"",IF(D841&lt;TODAY(),"OVERDUE",IF(D841=TODAY(),"TODAY","")))</f>
        <v/>
      </c>
      <c r="F841" s="3"/>
      <c r="G841" s="4"/>
      <c r="H841" s="6"/>
      <c r="I841" s="3"/>
      <c r="J841" s="3"/>
      <c r="K841" s="3"/>
      <c r="L841" s="6"/>
      <c r="M841" s="4"/>
      <c r="N841" s="7" t="str">
        <f aca="true">IF(G841="","",TODAY()-G841)</f>
        <v/>
      </c>
      <c r="O841" s="7" t="str">
        <f aca="true">IF(OR(D841="",C841="Closed-won",C841="Closed-lost"),"",MAX(0,TODAY()-D841))</f>
        <v/>
      </c>
    </row>
    <row r="842" customFormat="false" ht="15" hidden="false" customHeight="false" outlineLevel="0" collapsed="false">
      <c r="A842" s="3"/>
      <c r="B842" s="3"/>
      <c r="C842" s="3"/>
      <c r="D842" s="4"/>
      <c r="E842" s="5" t="str">
        <f aca="true">IF(OR(D842="",C842="Closed-won",C842="Closed-lost"),"",IF(D842&lt;TODAY(),"OVERDUE",IF(D842=TODAY(),"TODAY","")))</f>
        <v/>
      </c>
      <c r="F842" s="3"/>
      <c r="G842" s="4"/>
      <c r="H842" s="6"/>
      <c r="I842" s="3"/>
      <c r="J842" s="3"/>
      <c r="K842" s="3"/>
      <c r="L842" s="6"/>
      <c r="M842" s="4"/>
      <c r="N842" s="7" t="str">
        <f aca="true">IF(G842="","",TODAY()-G842)</f>
        <v/>
      </c>
      <c r="O842" s="7" t="str">
        <f aca="true">IF(OR(D842="",C842="Closed-won",C842="Closed-lost"),"",MAX(0,TODAY()-D842))</f>
        <v/>
      </c>
    </row>
    <row r="843" customFormat="false" ht="15" hidden="false" customHeight="false" outlineLevel="0" collapsed="false">
      <c r="A843" s="3"/>
      <c r="B843" s="3"/>
      <c r="C843" s="3"/>
      <c r="D843" s="4"/>
      <c r="E843" s="5" t="str">
        <f aca="true">IF(OR(D843="",C843="Closed-won",C843="Closed-lost"),"",IF(D843&lt;TODAY(),"OVERDUE",IF(D843=TODAY(),"TODAY","")))</f>
        <v/>
      </c>
      <c r="F843" s="3"/>
      <c r="G843" s="4"/>
      <c r="H843" s="6"/>
      <c r="I843" s="3"/>
      <c r="J843" s="3"/>
      <c r="K843" s="3"/>
      <c r="L843" s="6"/>
      <c r="M843" s="4"/>
      <c r="N843" s="7" t="str">
        <f aca="true">IF(G843="","",TODAY()-G843)</f>
        <v/>
      </c>
      <c r="O843" s="7" t="str">
        <f aca="true">IF(OR(D843="",C843="Closed-won",C843="Closed-lost"),"",MAX(0,TODAY()-D843))</f>
        <v/>
      </c>
    </row>
    <row r="844" customFormat="false" ht="15" hidden="false" customHeight="false" outlineLevel="0" collapsed="false">
      <c r="A844" s="3"/>
      <c r="B844" s="3"/>
      <c r="C844" s="3"/>
      <c r="D844" s="4"/>
      <c r="E844" s="5" t="str">
        <f aca="true">IF(OR(D844="",C844="Closed-won",C844="Closed-lost"),"",IF(D844&lt;TODAY(),"OVERDUE",IF(D844=TODAY(),"TODAY","")))</f>
        <v/>
      </c>
      <c r="F844" s="3"/>
      <c r="G844" s="4"/>
      <c r="H844" s="6"/>
      <c r="I844" s="3"/>
      <c r="J844" s="3"/>
      <c r="K844" s="3"/>
      <c r="L844" s="6"/>
      <c r="M844" s="4"/>
      <c r="N844" s="7" t="str">
        <f aca="true">IF(G844="","",TODAY()-G844)</f>
        <v/>
      </c>
      <c r="O844" s="7" t="str">
        <f aca="true">IF(OR(D844="",C844="Closed-won",C844="Closed-lost"),"",MAX(0,TODAY()-D844))</f>
        <v/>
      </c>
    </row>
    <row r="845" customFormat="false" ht="15" hidden="false" customHeight="false" outlineLevel="0" collapsed="false">
      <c r="A845" s="3"/>
      <c r="B845" s="3"/>
      <c r="C845" s="3"/>
      <c r="D845" s="4"/>
      <c r="E845" s="5" t="str">
        <f aca="true">IF(OR(D845="",C845="Closed-won",C845="Closed-lost"),"",IF(D845&lt;TODAY(),"OVERDUE",IF(D845=TODAY(),"TODAY","")))</f>
        <v/>
      </c>
      <c r="F845" s="3"/>
      <c r="G845" s="4"/>
      <c r="H845" s="6"/>
      <c r="I845" s="3"/>
      <c r="J845" s="3"/>
      <c r="K845" s="3"/>
      <c r="L845" s="6"/>
      <c r="M845" s="4"/>
      <c r="N845" s="7" t="str">
        <f aca="true">IF(G845="","",TODAY()-G845)</f>
        <v/>
      </c>
      <c r="O845" s="7" t="str">
        <f aca="true">IF(OR(D845="",C845="Closed-won",C845="Closed-lost"),"",MAX(0,TODAY()-D845))</f>
        <v/>
      </c>
    </row>
    <row r="846" customFormat="false" ht="15" hidden="false" customHeight="false" outlineLevel="0" collapsed="false">
      <c r="A846" s="3"/>
      <c r="B846" s="3"/>
      <c r="C846" s="3"/>
      <c r="D846" s="4"/>
      <c r="E846" s="5" t="str">
        <f aca="true">IF(OR(D846="",C846="Closed-won",C846="Closed-lost"),"",IF(D846&lt;TODAY(),"OVERDUE",IF(D846=TODAY(),"TODAY","")))</f>
        <v/>
      </c>
      <c r="F846" s="3"/>
      <c r="G846" s="4"/>
      <c r="H846" s="6"/>
      <c r="I846" s="3"/>
      <c r="J846" s="3"/>
      <c r="K846" s="3"/>
      <c r="L846" s="6"/>
      <c r="M846" s="4"/>
      <c r="N846" s="7" t="str">
        <f aca="true">IF(G846="","",TODAY()-G846)</f>
        <v/>
      </c>
      <c r="O846" s="7" t="str">
        <f aca="true">IF(OR(D846="",C846="Closed-won",C846="Closed-lost"),"",MAX(0,TODAY()-D846))</f>
        <v/>
      </c>
    </row>
    <row r="847" customFormat="false" ht="15" hidden="false" customHeight="false" outlineLevel="0" collapsed="false">
      <c r="A847" s="3"/>
      <c r="B847" s="3"/>
      <c r="C847" s="3"/>
      <c r="D847" s="4"/>
      <c r="E847" s="5" t="str">
        <f aca="true">IF(OR(D847="",C847="Closed-won",C847="Closed-lost"),"",IF(D847&lt;TODAY(),"OVERDUE",IF(D847=TODAY(),"TODAY","")))</f>
        <v/>
      </c>
      <c r="F847" s="3"/>
      <c r="G847" s="4"/>
      <c r="H847" s="6"/>
      <c r="I847" s="3"/>
      <c r="J847" s="3"/>
      <c r="K847" s="3"/>
      <c r="L847" s="6"/>
      <c r="M847" s="4"/>
      <c r="N847" s="7" t="str">
        <f aca="true">IF(G847="","",TODAY()-G847)</f>
        <v/>
      </c>
      <c r="O847" s="7" t="str">
        <f aca="true">IF(OR(D847="",C847="Closed-won",C847="Closed-lost"),"",MAX(0,TODAY()-D847))</f>
        <v/>
      </c>
    </row>
    <row r="848" customFormat="false" ht="15" hidden="false" customHeight="false" outlineLevel="0" collapsed="false">
      <c r="A848" s="3"/>
      <c r="B848" s="3"/>
      <c r="C848" s="3"/>
      <c r="D848" s="4"/>
      <c r="E848" s="5" t="str">
        <f aca="true">IF(OR(D848="",C848="Closed-won",C848="Closed-lost"),"",IF(D848&lt;TODAY(),"OVERDUE",IF(D848=TODAY(),"TODAY","")))</f>
        <v/>
      </c>
      <c r="F848" s="3"/>
      <c r="G848" s="4"/>
      <c r="H848" s="6"/>
      <c r="I848" s="3"/>
      <c r="J848" s="3"/>
      <c r="K848" s="3"/>
      <c r="L848" s="6"/>
      <c r="M848" s="4"/>
      <c r="N848" s="7" t="str">
        <f aca="true">IF(G848="","",TODAY()-G848)</f>
        <v/>
      </c>
      <c r="O848" s="7" t="str">
        <f aca="true">IF(OR(D848="",C848="Closed-won",C848="Closed-lost"),"",MAX(0,TODAY()-D848))</f>
        <v/>
      </c>
    </row>
    <row r="849" customFormat="false" ht="15" hidden="false" customHeight="false" outlineLevel="0" collapsed="false">
      <c r="A849" s="3"/>
      <c r="B849" s="3"/>
      <c r="C849" s="3"/>
      <c r="D849" s="4"/>
      <c r="E849" s="5" t="str">
        <f aca="true">IF(OR(D849="",C849="Closed-won",C849="Closed-lost"),"",IF(D849&lt;TODAY(),"OVERDUE",IF(D849=TODAY(),"TODAY","")))</f>
        <v/>
      </c>
      <c r="F849" s="3"/>
      <c r="G849" s="4"/>
      <c r="H849" s="6"/>
      <c r="I849" s="3"/>
      <c r="J849" s="3"/>
      <c r="K849" s="3"/>
      <c r="L849" s="6"/>
      <c r="M849" s="4"/>
      <c r="N849" s="7" t="str">
        <f aca="true">IF(G849="","",TODAY()-G849)</f>
        <v/>
      </c>
      <c r="O849" s="7" t="str">
        <f aca="true">IF(OR(D849="",C849="Closed-won",C849="Closed-lost"),"",MAX(0,TODAY()-D849))</f>
        <v/>
      </c>
    </row>
    <row r="850" customFormat="false" ht="15" hidden="false" customHeight="false" outlineLevel="0" collapsed="false">
      <c r="A850" s="3"/>
      <c r="B850" s="3"/>
      <c r="C850" s="3"/>
      <c r="D850" s="4"/>
      <c r="E850" s="5" t="str">
        <f aca="true">IF(OR(D850="",C850="Closed-won",C850="Closed-lost"),"",IF(D850&lt;TODAY(),"OVERDUE",IF(D850=TODAY(),"TODAY","")))</f>
        <v/>
      </c>
      <c r="F850" s="3"/>
      <c r="G850" s="4"/>
      <c r="H850" s="6"/>
      <c r="I850" s="3"/>
      <c r="J850" s="3"/>
      <c r="K850" s="3"/>
      <c r="L850" s="6"/>
      <c r="M850" s="4"/>
      <c r="N850" s="7" t="str">
        <f aca="true">IF(G850="","",TODAY()-G850)</f>
        <v/>
      </c>
      <c r="O850" s="7" t="str">
        <f aca="true">IF(OR(D850="",C850="Closed-won",C850="Closed-lost"),"",MAX(0,TODAY()-D850))</f>
        <v/>
      </c>
    </row>
    <row r="851" customFormat="false" ht="15" hidden="false" customHeight="false" outlineLevel="0" collapsed="false">
      <c r="A851" s="3"/>
      <c r="B851" s="3"/>
      <c r="C851" s="3"/>
      <c r="D851" s="4"/>
      <c r="E851" s="5" t="str">
        <f aca="true">IF(OR(D851="",C851="Closed-won",C851="Closed-lost"),"",IF(D851&lt;TODAY(),"OVERDUE",IF(D851=TODAY(),"TODAY","")))</f>
        <v/>
      </c>
      <c r="F851" s="3"/>
      <c r="G851" s="4"/>
      <c r="H851" s="6"/>
      <c r="I851" s="3"/>
      <c r="J851" s="3"/>
      <c r="K851" s="3"/>
      <c r="L851" s="6"/>
      <c r="M851" s="4"/>
      <c r="N851" s="7" t="str">
        <f aca="true">IF(G851="","",TODAY()-G851)</f>
        <v/>
      </c>
      <c r="O851" s="7" t="str">
        <f aca="true">IF(OR(D851="",C851="Closed-won",C851="Closed-lost"),"",MAX(0,TODAY()-D851))</f>
        <v/>
      </c>
    </row>
    <row r="852" customFormat="false" ht="15" hidden="false" customHeight="false" outlineLevel="0" collapsed="false">
      <c r="A852" s="3"/>
      <c r="B852" s="3"/>
      <c r="C852" s="3"/>
      <c r="D852" s="4"/>
      <c r="E852" s="5" t="str">
        <f aca="true">IF(OR(D852="",C852="Closed-won",C852="Closed-lost"),"",IF(D852&lt;TODAY(),"OVERDUE",IF(D852=TODAY(),"TODAY","")))</f>
        <v/>
      </c>
      <c r="F852" s="3"/>
      <c r="G852" s="4"/>
      <c r="H852" s="6"/>
      <c r="I852" s="3"/>
      <c r="J852" s="3"/>
      <c r="K852" s="3"/>
      <c r="L852" s="6"/>
      <c r="M852" s="4"/>
      <c r="N852" s="7" t="str">
        <f aca="true">IF(G852="","",TODAY()-G852)</f>
        <v/>
      </c>
      <c r="O852" s="7" t="str">
        <f aca="true">IF(OR(D852="",C852="Closed-won",C852="Closed-lost"),"",MAX(0,TODAY()-D852))</f>
        <v/>
      </c>
    </row>
    <row r="853" customFormat="false" ht="15" hidden="false" customHeight="false" outlineLevel="0" collapsed="false">
      <c r="A853" s="3"/>
      <c r="B853" s="3"/>
      <c r="C853" s="3"/>
      <c r="D853" s="4"/>
      <c r="E853" s="5" t="str">
        <f aca="true">IF(OR(D853="",C853="Closed-won",C853="Closed-lost"),"",IF(D853&lt;TODAY(),"OVERDUE",IF(D853=TODAY(),"TODAY","")))</f>
        <v/>
      </c>
      <c r="F853" s="3"/>
      <c r="G853" s="4"/>
      <c r="H853" s="6"/>
      <c r="I853" s="3"/>
      <c r="J853" s="3"/>
      <c r="K853" s="3"/>
      <c r="L853" s="6"/>
      <c r="M853" s="4"/>
      <c r="N853" s="7" t="str">
        <f aca="true">IF(G853="","",TODAY()-G853)</f>
        <v/>
      </c>
      <c r="O853" s="7" t="str">
        <f aca="true">IF(OR(D853="",C853="Closed-won",C853="Closed-lost"),"",MAX(0,TODAY()-D853))</f>
        <v/>
      </c>
    </row>
    <row r="854" customFormat="false" ht="15" hidden="false" customHeight="false" outlineLevel="0" collapsed="false">
      <c r="A854" s="3"/>
      <c r="B854" s="3"/>
      <c r="C854" s="3"/>
      <c r="D854" s="4"/>
      <c r="E854" s="5" t="str">
        <f aca="true">IF(OR(D854="",C854="Closed-won",C854="Closed-lost"),"",IF(D854&lt;TODAY(),"OVERDUE",IF(D854=TODAY(),"TODAY","")))</f>
        <v/>
      </c>
      <c r="F854" s="3"/>
      <c r="G854" s="4"/>
      <c r="H854" s="6"/>
      <c r="I854" s="3"/>
      <c r="J854" s="3"/>
      <c r="K854" s="3"/>
      <c r="L854" s="6"/>
      <c r="M854" s="4"/>
      <c r="N854" s="7" t="str">
        <f aca="true">IF(G854="","",TODAY()-G854)</f>
        <v/>
      </c>
      <c r="O854" s="7" t="str">
        <f aca="true">IF(OR(D854="",C854="Closed-won",C854="Closed-lost"),"",MAX(0,TODAY()-D854))</f>
        <v/>
      </c>
    </row>
    <row r="855" customFormat="false" ht="15" hidden="false" customHeight="false" outlineLevel="0" collapsed="false">
      <c r="A855" s="3"/>
      <c r="B855" s="3"/>
      <c r="C855" s="3"/>
      <c r="D855" s="4"/>
      <c r="E855" s="5" t="str">
        <f aca="true">IF(OR(D855="",C855="Closed-won",C855="Closed-lost"),"",IF(D855&lt;TODAY(),"OVERDUE",IF(D855=TODAY(),"TODAY","")))</f>
        <v/>
      </c>
      <c r="F855" s="3"/>
      <c r="G855" s="4"/>
      <c r="H855" s="6"/>
      <c r="I855" s="3"/>
      <c r="J855" s="3"/>
      <c r="K855" s="3"/>
      <c r="L855" s="6"/>
      <c r="M855" s="4"/>
      <c r="N855" s="7" t="str">
        <f aca="true">IF(G855="","",TODAY()-G855)</f>
        <v/>
      </c>
      <c r="O855" s="7" t="str">
        <f aca="true">IF(OR(D855="",C855="Closed-won",C855="Closed-lost"),"",MAX(0,TODAY()-D855))</f>
        <v/>
      </c>
    </row>
    <row r="856" customFormat="false" ht="15" hidden="false" customHeight="false" outlineLevel="0" collapsed="false">
      <c r="A856" s="3"/>
      <c r="B856" s="3"/>
      <c r="C856" s="3"/>
      <c r="D856" s="4"/>
      <c r="E856" s="5" t="str">
        <f aca="true">IF(OR(D856="",C856="Closed-won",C856="Closed-lost"),"",IF(D856&lt;TODAY(),"OVERDUE",IF(D856=TODAY(),"TODAY","")))</f>
        <v/>
      </c>
      <c r="F856" s="3"/>
      <c r="G856" s="4"/>
      <c r="H856" s="6"/>
      <c r="I856" s="3"/>
      <c r="J856" s="3"/>
      <c r="K856" s="3"/>
      <c r="L856" s="6"/>
      <c r="M856" s="4"/>
      <c r="N856" s="7" t="str">
        <f aca="true">IF(G856="","",TODAY()-G856)</f>
        <v/>
      </c>
      <c r="O856" s="7" t="str">
        <f aca="true">IF(OR(D856="",C856="Closed-won",C856="Closed-lost"),"",MAX(0,TODAY()-D856))</f>
        <v/>
      </c>
    </row>
    <row r="857" customFormat="false" ht="15" hidden="false" customHeight="false" outlineLevel="0" collapsed="false">
      <c r="A857" s="3"/>
      <c r="B857" s="3"/>
      <c r="C857" s="3"/>
      <c r="D857" s="4"/>
      <c r="E857" s="5" t="str">
        <f aca="true">IF(OR(D857="",C857="Closed-won",C857="Closed-lost"),"",IF(D857&lt;TODAY(),"OVERDUE",IF(D857=TODAY(),"TODAY","")))</f>
        <v/>
      </c>
      <c r="F857" s="3"/>
      <c r="G857" s="4"/>
      <c r="H857" s="6"/>
      <c r="I857" s="3"/>
      <c r="J857" s="3"/>
      <c r="K857" s="3"/>
      <c r="L857" s="6"/>
      <c r="M857" s="4"/>
      <c r="N857" s="7" t="str">
        <f aca="true">IF(G857="","",TODAY()-G857)</f>
        <v/>
      </c>
      <c r="O857" s="7" t="str">
        <f aca="true">IF(OR(D857="",C857="Closed-won",C857="Closed-lost"),"",MAX(0,TODAY()-D857))</f>
        <v/>
      </c>
    </row>
    <row r="858" customFormat="false" ht="15" hidden="false" customHeight="false" outlineLevel="0" collapsed="false">
      <c r="A858" s="3"/>
      <c r="B858" s="3"/>
      <c r="C858" s="3"/>
      <c r="D858" s="4"/>
      <c r="E858" s="5" t="str">
        <f aca="true">IF(OR(D858="",C858="Closed-won",C858="Closed-lost"),"",IF(D858&lt;TODAY(),"OVERDUE",IF(D858=TODAY(),"TODAY","")))</f>
        <v/>
      </c>
      <c r="F858" s="3"/>
      <c r="G858" s="4"/>
      <c r="H858" s="6"/>
      <c r="I858" s="3"/>
      <c r="J858" s="3"/>
      <c r="K858" s="3"/>
      <c r="L858" s="6"/>
      <c r="M858" s="4"/>
      <c r="N858" s="7" t="str">
        <f aca="true">IF(G858="","",TODAY()-G858)</f>
        <v/>
      </c>
      <c r="O858" s="7" t="str">
        <f aca="true">IF(OR(D858="",C858="Closed-won",C858="Closed-lost"),"",MAX(0,TODAY()-D858))</f>
        <v/>
      </c>
    </row>
    <row r="859" customFormat="false" ht="15" hidden="false" customHeight="false" outlineLevel="0" collapsed="false">
      <c r="A859" s="3"/>
      <c r="B859" s="3"/>
      <c r="C859" s="3"/>
      <c r="D859" s="4"/>
      <c r="E859" s="5" t="str">
        <f aca="true">IF(OR(D859="",C859="Closed-won",C859="Closed-lost"),"",IF(D859&lt;TODAY(),"OVERDUE",IF(D859=TODAY(),"TODAY","")))</f>
        <v/>
      </c>
      <c r="F859" s="3"/>
      <c r="G859" s="4"/>
      <c r="H859" s="6"/>
      <c r="I859" s="3"/>
      <c r="J859" s="3"/>
      <c r="K859" s="3"/>
      <c r="L859" s="6"/>
      <c r="M859" s="4"/>
      <c r="N859" s="7" t="str">
        <f aca="true">IF(G859="","",TODAY()-G859)</f>
        <v/>
      </c>
      <c r="O859" s="7" t="str">
        <f aca="true">IF(OR(D859="",C859="Closed-won",C859="Closed-lost"),"",MAX(0,TODAY()-D859))</f>
        <v/>
      </c>
    </row>
    <row r="860" customFormat="false" ht="15" hidden="false" customHeight="false" outlineLevel="0" collapsed="false">
      <c r="A860" s="3"/>
      <c r="B860" s="3"/>
      <c r="C860" s="3"/>
      <c r="D860" s="4"/>
      <c r="E860" s="5" t="str">
        <f aca="true">IF(OR(D860="",C860="Closed-won",C860="Closed-lost"),"",IF(D860&lt;TODAY(),"OVERDUE",IF(D860=TODAY(),"TODAY","")))</f>
        <v/>
      </c>
      <c r="F860" s="3"/>
      <c r="G860" s="4"/>
      <c r="H860" s="6"/>
      <c r="I860" s="3"/>
      <c r="J860" s="3"/>
      <c r="K860" s="3"/>
      <c r="L860" s="6"/>
      <c r="M860" s="4"/>
      <c r="N860" s="7" t="str">
        <f aca="true">IF(G860="","",TODAY()-G860)</f>
        <v/>
      </c>
      <c r="O860" s="7" t="str">
        <f aca="true">IF(OR(D860="",C860="Closed-won",C860="Closed-lost"),"",MAX(0,TODAY()-D860))</f>
        <v/>
      </c>
    </row>
    <row r="861" customFormat="false" ht="15" hidden="false" customHeight="false" outlineLevel="0" collapsed="false">
      <c r="A861" s="3"/>
      <c r="B861" s="3"/>
      <c r="C861" s="3"/>
      <c r="D861" s="4"/>
      <c r="E861" s="5" t="str">
        <f aca="true">IF(OR(D861="",C861="Closed-won",C861="Closed-lost"),"",IF(D861&lt;TODAY(),"OVERDUE",IF(D861=TODAY(),"TODAY","")))</f>
        <v/>
      </c>
      <c r="F861" s="3"/>
      <c r="G861" s="4"/>
      <c r="H861" s="6"/>
      <c r="I861" s="3"/>
      <c r="J861" s="3"/>
      <c r="K861" s="3"/>
      <c r="L861" s="6"/>
      <c r="M861" s="4"/>
      <c r="N861" s="7" t="str">
        <f aca="true">IF(G861="","",TODAY()-G861)</f>
        <v/>
      </c>
      <c r="O861" s="7" t="str">
        <f aca="true">IF(OR(D861="",C861="Closed-won",C861="Closed-lost"),"",MAX(0,TODAY()-D861))</f>
        <v/>
      </c>
    </row>
    <row r="862" customFormat="false" ht="15" hidden="false" customHeight="false" outlineLevel="0" collapsed="false">
      <c r="A862" s="3"/>
      <c r="B862" s="3"/>
      <c r="C862" s="3"/>
      <c r="D862" s="4"/>
      <c r="E862" s="5" t="str">
        <f aca="true">IF(OR(D862="",C862="Closed-won",C862="Closed-lost"),"",IF(D862&lt;TODAY(),"OVERDUE",IF(D862=TODAY(),"TODAY","")))</f>
        <v/>
      </c>
      <c r="F862" s="3"/>
      <c r="G862" s="4"/>
      <c r="H862" s="6"/>
      <c r="I862" s="3"/>
      <c r="J862" s="3"/>
      <c r="K862" s="3"/>
      <c r="L862" s="6"/>
      <c r="M862" s="4"/>
      <c r="N862" s="7" t="str">
        <f aca="true">IF(G862="","",TODAY()-G862)</f>
        <v/>
      </c>
      <c r="O862" s="7" t="str">
        <f aca="true">IF(OR(D862="",C862="Closed-won",C862="Closed-lost"),"",MAX(0,TODAY()-D862))</f>
        <v/>
      </c>
    </row>
    <row r="863" customFormat="false" ht="15" hidden="false" customHeight="false" outlineLevel="0" collapsed="false">
      <c r="A863" s="3"/>
      <c r="B863" s="3"/>
      <c r="C863" s="3"/>
      <c r="D863" s="4"/>
      <c r="E863" s="5" t="str">
        <f aca="true">IF(OR(D863="",C863="Closed-won",C863="Closed-lost"),"",IF(D863&lt;TODAY(),"OVERDUE",IF(D863=TODAY(),"TODAY","")))</f>
        <v/>
      </c>
      <c r="F863" s="3"/>
      <c r="G863" s="4"/>
      <c r="H863" s="6"/>
      <c r="I863" s="3"/>
      <c r="J863" s="3"/>
      <c r="K863" s="3"/>
      <c r="L863" s="6"/>
      <c r="M863" s="4"/>
      <c r="N863" s="7" t="str">
        <f aca="true">IF(G863="","",TODAY()-G863)</f>
        <v/>
      </c>
      <c r="O863" s="7" t="str">
        <f aca="true">IF(OR(D863="",C863="Closed-won",C863="Closed-lost"),"",MAX(0,TODAY()-D863))</f>
        <v/>
      </c>
    </row>
    <row r="864" customFormat="false" ht="15" hidden="false" customHeight="false" outlineLevel="0" collapsed="false">
      <c r="A864" s="3"/>
      <c r="B864" s="3"/>
      <c r="C864" s="3"/>
      <c r="D864" s="4"/>
      <c r="E864" s="5" t="str">
        <f aca="true">IF(OR(D864="",C864="Closed-won",C864="Closed-lost"),"",IF(D864&lt;TODAY(),"OVERDUE",IF(D864=TODAY(),"TODAY","")))</f>
        <v/>
      </c>
      <c r="F864" s="3"/>
      <c r="G864" s="4"/>
      <c r="H864" s="6"/>
      <c r="I864" s="3"/>
      <c r="J864" s="3"/>
      <c r="K864" s="3"/>
      <c r="L864" s="6"/>
      <c r="M864" s="4"/>
      <c r="N864" s="7" t="str">
        <f aca="true">IF(G864="","",TODAY()-G864)</f>
        <v/>
      </c>
      <c r="O864" s="7" t="str">
        <f aca="true">IF(OR(D864="",C864="Closed-won",C864="Closed-lost"),"",MAX(0,TODAY()-D864))</f>
        <v/>
      </c>
    </row>
    <row r="865" customFormat="false" ht="15" hidden="false" customHeight="false" outlineLevel="0" collapsed="false">
      <c r="A865" s="3"/>
      <c r="B865" s="3"/>
      <c r="C865" s="3"/>
      <c r="D865" s="4"/>
      <c r="E865" s="5" t="str">
        <f aca="true">IF(OR(D865="",C865="Closed-won",C865="Closed-lost"),"",IF(D865&lt;TODAY(),"OVERDUE",IF(D865=TODAY(),"TODAY","")))</f>
        <v/>
      </c>
      <c r="F865" s="3"/>
      <c r="G865" s="4"/>
      <c r="H865" s="6"/>
      <c r="I865" s="3"/>
      <c r="J865" s="3"/>
      <c r="K865" s="3"/>
      <c r="L865" s="6"/>
      <c r="M865" s="4"/>
      <c r="N865" s="7" t="str">
        <f aca="true">IF(G865="","",TODAY()-G865)</f>
        <v/>
      </c>
      <c r="O865" s="7" t="str">
        <f aca="true">IF(OR(D865="",C865="Closed-won",C865="Closed-lost"),"",MAX(0,TODAY()-D865))</f>
        <v/>
      </c>
    </row>
    <row r="866" customFormat="false" ht="15" hidden="false" customHeight="false" outlineLevel="0" collapsed="false">
      <c r="A866" s="3"/>
      <c r="B866" s="3"/>
      <c r="C866" s="3"/>
      <c r="D866" s="4"/>
      <c r="E866" s="5" t="str">
        <f aca="true">IF(OR(D866="",C866="Closed-won",C866="Closed-lost"),"",IF(D866&lt;TODAY(),"OVERDUE",IF(D866=TODAY(),"TODAY","")))</f>
        <v/>
      </c>
      <c r="F866" s="3"/>
      <c r="G866" s="4"/>
      <c r="H866" s="6"/>
      <c r="I866" s="3"/>
      <c r="J866" s="3"/>
      <c r="K866" s="3"/>
      <c r="L866" s="6"/>
      <c r="M866" s="4"/>
      <c r="N866" s="7" t="str">
        <f aca="true">IF(G866="","",TODAY()-G866)</f>
        <v/>
      </c>
      <c r="O866" s="7" t="str">
        <f aca="true">IF(OR(D866="",C866="Closed-won",C866="Closed-lost"),"",MAX(0,TODAY()-D866))</f>
        <v/>
      </c>
    </row>
    <row r="867" customFormat="false" ht="15" hidden="false" customHeight="false" outlineLevel="0" collapsed="false">
      <c r="A867" s="3"/>
      <c r="B867" s="3"/>
      <c r="C867" s="3"/>
      <c r="D867" s="4"/>
      <c r="E867" s="5" t="str">
        <f aca="true">IF(OR(D867="",C867="Closed-won",C867="Closed-lost"),"",IF(D867&lt;TODAY(),"OVERDUE",IF(D867=TODAY(),"TODAY","")))</f>
        <v/>
      </c>
      <c r="F867" s="3"/>
      <c r="G867" s="4"/>
      <c r="H867" s="6"/>
      <c r="I867" s="3"/>
      <c r="J867" s="3"/>
      <c r="K867" s="3"/>
      <c r="L867" s="6"/>
      <c r="M867" s="4"/>
      <c r="N867" s="7" t="str">
        <f aca="true">IF(G867="","",TODAY()-G867)</f>
        <v/>
      </c>
      <c r="O867" s="7" t="str">
        <f aca="true">IF(OR(D867="",C867="Closed-won",C867="Closed-lost"),"",MAX(0,TODAY()-D867))</f>
        <v/>
      </c>
    </row>
    <row r="868" customFormat="false" ht="15" hidden="false" customHeight="false" outlineLevel="0" collapsed="false">
      <c r="A868" s="3"/>
      <c r="B868" s="3"/>
      <c r="C868" s="3"/>
      <c r="D868" s="4"/>
      <c r="E868" s="5" t="str">
        <f aca="true">IF(OR(D868="",C868="Closed-won",C868="Closed-lost"),"",IF(D868&lt;TODAY(),"OVERDUE",IF(D868=TODAY(),"TODAY","")))</f>
        <v/>
      </c>
      <c r="F868" s="3"/>
      <c r="G868" s="4"/>
      <c r="H868" s="6"/>
      <c r="I868" s="3"/>
      <c r="J868" s="3"/>
      <c r="K868" s="3"/>
      <c r="L868" s="6"/>
      <c r="M868" s="4"/>
      <c r="N868" s="7" t="str">
        <f aca="true">IF(G868="","",TODAY()-G868)</f>
        <v/>
      </c>
      <c r="O868" s="7" t="str">
        <f aca="true">IF(OR(D868="",C868="Closed-won",C868="Closed-lost"),"",MAX(0,TODAY()-D868))</f>
        <v/>
      </c>
    </row>
    <row r="869" customFormat="false" ht="15" hidden="false" customHeight="false" outlineLevel="0" collapsed="false">
      <c r="A869" s="3"/>
      <c r="B869" s="3"/>
      <c r="C869" s="3"/>
      <c r="D869" s="4"/>
      <c r="E869" s="5" t="str">
        <f aca="true">IF(OR(D869="",C869="Closed-won",C869="Closed-lost"),"",IF(D869&lt;TODAY(),"OVERDUE",IF(D869=TODAY(),"TODAY","")))</f>
        <v/>
      </c>
      <c r="F869" s="3"/>
      <c r="G869" s="4"/>
      <c r="H869" s="6"/>
      <c r="I869" s="3"/>
      <c r="J869" s="3"/>
      <c r="K869" s="3"/>
      <c r="L869" s="6"/>
      <c r="M869" s="4"/>
      <c r="N869" s="7" t="str">
        <f aca="true">IF(G869="","",TODAY()-G869)</f>
        <v/>
      </c>
      <c r="O869" s="7" t="str">
        <f aca="true">IF(OR(D869="",C869="Closed-won",C869="Closed-lost"),"",MAX(0,TODAY()-D869))</f>
        <v/>
      </c>
    </row>
    <row r="870" customFormat="false" ht="15" hidden="false" customHeight="false" outlineLevel="0" collapsed="false">
      <c r="A870" s="3"/>
      <c r="B870" s="3"/>
      <c r="C870" s="3"/>
      <c r="D870" s="4"/>
      <c r="E870" s="5" t="str">
        <f aca="true">IF(OR(D870="",C870="Closed-won",C870="Closed-lost"),"",IF(D870&lt;TODAY(),"OVERDUE",IF(D870=TODAY(),"TODAY","")))</f>
        <v/>
      </c>
      <c r="F870" s="3"/>
      <c r="G870" s="4"/>
      <c r="H870" s="6"/>
      <c r="I870" s="3"/>
      <c r="J870" s="3"/>
      <c r="K870" s="3"/>
      <c r="L870" s="6"/>
      <c r="M870" s="4"/>
      <c r="N870" s="7" t="str">
        <f aca="true">IF(G870="","",TODAY()-G870)</f>
        <v/>
      </c>
      <c r="O870" s="7" t="str">
        <f aca="true">IF(OR(D870="",C870="Closed-won",C870="Closed-lost"),"",MAX(0,TODAY()-D870))</f>
        <v/>
      </c>
    </row>
    <row r="871" customFormat="false" ht="15" hidden="false" customHeight="false" outlineLevel="0" collapsed="false">
      <c r="A871" s="3"/>
      <c r="B871" s="3"/>
      <c r="C871" s="3"/>
      <c r="D871" s="4"/>
      <c r="E871" s="5" t="str">
        <f aca="true">IF(OR(D871="",C871="Closed-won",C871="Closed-lost"),"",IF(D871&lt;TODAY(),"OVERDUE",IF(D871=TODAY(),"TODAY","")))</f>
        <v/>
      </c>
      <c r="F871" s="3"/>
      <c r="G871" s="4"/>
      <c r="H871" s="6"/>
      <c r="I871" s="3"/>
      <c r="J871" s="3"/>
      <c r="K871" s="3"/>
      <c r="L871" s="6"/>
      <c r="M871" s="4"/>
      <c r="N871" s="7" t="str">
        <f aca="true">IF(G871="","",TODAY()-G871)</f>
        <v/>
      </c>
      <c r="O871" s="7" t="str">
        <f aca="true">IF(OR(D871="",C871="Closed-won",C871="Closed-lost"),"",MAX(0,TODAY()-D871))</f>
        <v/>
      </c>
    </row>
    <row r="872" customFormat="false" ht="15" hidden="false" customHeight="false" outlineLevel="0" collapsed="false">
      <c r="A872" s="3"/>
      <c r="B872" s="3"/>
      <c r="C872" s="3"/>
      <c r="D872" s="4"/>
      <c r="E872" s="5" t="str">
        <f aca="true">IF(OR(D872="",C872="Closed-won",C872="Closed-lost"),"",IF(D872&lt;TODAY(),"OVERDUE",IF(D872=TODAY(),"TODAY","")))</f>
        <v/>
      </c>
      <c r="F872" s="3"/>
      <c r="G872" s="4"/>
      <c r="H872" s="6"/>
      <c r="I872" s="3"/>
      <c r="J872" s="3"/>
      <c r="K872" s="3"/>
      <c r="L872" s="6"/>
      <c r="M872" s="4"/>
      <c r="N872" s="7" t="str">
        <f aca="true">IF(G872="","",TODAY()-G872)</f>
        <v/>
      </c>
      <c r="O872" s="7" t="str">
        <f aca="true">IF(OR(D872="",C872="Closed-won",C872="Closed-lost"),"",MAX(0,TODAY()-D872))</f>
        <v/>
      </c>
    </row>
    <row r="873" customFormat="false" ht="15" hidden="false" customHeight="false" outlineLevel="0" collapsed="false">
      <c r="A873" s="3"/>
      <c r="B873" s="3"/>
      <c r="C873" s="3"/>
      <c r="D873" s="4"/>
      <c r="E873" s="5" t="str">
        <f aca="true">IF(OR(D873="",C873="Closed-won",C873="Closed-lost"),"",IF(D873&lt;TODAY(),"OVERDUE",IF(D873=TODAY(),"TODAY","")))</f>
        <v/>
      </c>
      <c r="F873" s="3"/>
      <c r="G873" s="4"/>
      <c r="H873" s="6"/>
      <c r="I873" s="3"/>
      <c r="J873" s="3"/>
      <c r="K873" s="3"/>
      <c r="L873" s="6"/>
      <c r="M873" s="4"/>
      <c r="N873" s="7" t="str">
        <f aca="true">IF(G873="","",TODAY()-G873)</f>
        <v/>
      </c>
      <c r="O873" s="7" t="str">
        <f aca="true">IF(OR(D873="",C873="Closed-won",C873="Closed-lost"),"",MAX(0,TODAY()-D873))</f>
        <v/>
      </c>
    </row>
    <row r="874" customFormat="false" ht="15" hidden="false" customHeight="false" outlineLevel="0" collapsed="false">
      <c r="A874" s="3"/>
      <c r="B874" s="3"/>
      <c r="C874" s="3"/>
      <c r="D874" s="4"/>
      <c r="E874" s="5" t="str">
        <f aca="true">IF(OR(D874="",C874="Closed-won",C874="Closed-lost"),"",IF(D874&lt;TODAY(),"OVERDUE",IF(D874=TODAY(),"TODAY","")))</f>
        <v/>
      </c>
      <c r="F874" s="3"/>
      <c r="G874" s="4"/>
      <c r="H874" s="6"/>
      <c r="I874" s="3"/>
      <c r="J874" s="3"/>
      <c r="K874" s="3"/>
      <c r="L874" s="6"/>
      <c r="M874" s="4"/>
      <c r="N874" s="7" t="str">
        <f aca="true">IF(G874="","",TODAY()-G874)</f>
        <v/>
      </c>
      <c r="O874" s="7" t="str">
        <f aca="true">IF(OR(D874="",C874="Closed-won",C874="Closed-lost"),"",MAX(0,TODAY()-D874))</f>
        <v/>
      </c>
    </row>
    <row r="875" customFormat="false" ht="15" hidden="false" customHeight="false" outlineLevel="0" collapsed="false">
      <c r="A875" s="3"/>
      <c r="B875" s="3"/>
      <c r="C875" s="3"/>
      <c r="D875" s="4"/>
      <c r="E875" s="5" t="str">
        <f aca="true">IF(OR(D875="",C875="Closed-won",C875="Closed-lost"),"",IF(D875&lt;TODAY(),"OVERDUE",IF(D875=TODAY(),"TODAY","")))</f>
        <v/>
      </c>
      <c r="F875" s="3"/>
      <c r="G875" s="4"/>
      <c r="H875" s="6"/>
      <c r="I875" s="3"/>
      <c r="J875" s="3"/>
      <c r="K875" s="3"/>
      <c r="L875" s="6"/>
      <c r="M875" s="4"/>
      <c r="N875" s="7" t="str">
        <f aca="true">IF(G875="","",TODAY()-G875)</f>
        <v/>
      </c>
      <c r="O875" s="7" t="str">
        <f aca="true">IF(OR(D875="",C875="Closed-won",C875="Closed-lost"),"",MAX(0,TODAY()-D875))</f>
        <v/>
      </c>
    </row>
    <row r="876" customFormat="false" ht="15" hidden="false" customHeight="false" outlineLevel="0" collapsed="false">
      <c r="A876" s="3"/>
      <c r="B876" s="3"/>
      <c r="C876" s="3"/>
      <c r="D876" s="4"/>
      <c r="E876" s="5" t="str">
        <f aca="true">IF(OR(D876="",C876="Closed-won",C876="Closed-lost"),"",IF(D876&lt;TODAY(),"OVERDUE",IF(D876=TODAY(),"TODAY","")))</f>
        <v/>
      </c>
      <c r="F876" s="3"/>
      <c r="G876" s="4"/>
      <c r="H876" s="6"/>
      <c r="I876" s="3"/>
      <c r="J876" s="3"/>
      <c r="K876" s="3"/>
      <c r="L876" s="6"/>
      <c r="M876" s="4"/>
      <c r="N876" s="7" t="str">
        <f aca="true">IF(G876="","",TODAY()-G876)</f>
        <v/>
      </c>
      <c r="O876" s="7" t="str">
        <f aca="true">IF(OR(D876="",C876="Closed-won",C876="Closed-lost"),"",MAX(0,TODAY()-D876))</f>
        <v/>
      </c>
    </row>
    <row r="877" customFormat="false" ht="15" hidden="false" customHeight="false" outlineLevel="0" collapsed="false">
      <c r="A877" s="3"/>
      <c r="B877" s="3"/>
      <c r="C877" s="3"/>
      <c r="D877" s="4"/>
      <c r="E877" s="5" t="str">
        <f aca="true">IF(OR(D877="",C877="Closed-won",C877="Closed-lost"),"",IF(D877&lt;TODAY(),"OVERDUE",IF(D877=TODAY(),"TODAY","")))</f>
        <v/>
      </c>
      <c r="F877" s="3"/>
      <c r="G877" s="4"/>
      <c r="H877" s="6"/>
      <c r="I877" s="3"/>
      <c r="J877" s="3"/>
      <c r="K877" s="3"/>
      <c r="L877" s="6"/>
      <c r="M877" s="4"/>
      <c r="N877" s="7" t="str">
        <f aca="true">IF(G877="","",TODAY()-G877)</f>
        <v/>
      </c>
      <c r="O877" s="7" t="str">
        <f aca="true">IF(OR(D877="",C877="Closed-won",C877="Closed-lost"),"",MAX(0,TODAY()-D877))</f>
        <v/>
      </c>
    </row>
    <row r="878" customFormat="false" ht="15" hidden="false" customHeight="false" outlineLevel="0" collapsed="false">
      <c r="A878" s="3"/>
      <c r="B878" s="3"/>
      <c r="C878" s="3"/>
      <c r="D878" s="4"/>
      <c r="E878" s="5" t="str">
        <f aca="true">IF(OR(D878="",C878="Closed-won",C878="Closed-lost"),"",IF(D878&lt;TODAY(),"OVERDUE",IF(D878=TODAY(),"TODAY","")))</f>
        <v/>
      </c>
      <c r="F878" s="3"/>
      <c r="G878" s="4"/>
      <c r="H878" s="6"/>
      <c r="I878" s="3"/>
      <c r="J878" s="3"/>
      <c r="K878" s="3"/>
      <c r="L878" s="6"/>
      <c r="M878" s="4"/>
      <c r="N878" s="7" t="str">
        <f aca="true">IF(G878="","",TODAY()-G878)</f>
        <v/>
      </c>
      <c r="O878" s="7" t="str">
        <f aca="true">IF(OR(D878="",C878="Closed-won",C878="Closed-lost"),"",MAX(0,TODAY()-D878))</f>
        <v/>
      </c>
    </row>
    <row r="879" customFormat="false" ht="15" hidden="false" customHeight="false" outlineLevel="0" collapsed="false">
      <c r="A879" s="3"/>
      <c r="B879" s="3"/>
      <c r="C879" s="3"/>
      <c r="D879" s="4"/>
      <c r="E879" s="5" t="str">
        <f aca="true">IF(OR(D879="",C879="Closed-won",C879="Closed-lost"),"",IF(D879&lt;TODAY(),"OVERDUE",IF(D879=TODAY(),"TODAY","")))</f>
        <v/>
      </c>
      <c r="F879" s="3"/>
      <c r="G879" s="4"/>
      <c r="H879" s="6"/>
      <c r="I879" s="3"/>
      <c r="J879" s="3"/>
      <c r="K879" s="3"/>
      <c r="L879" s="6"/>
      <c r="M879" s="4"/>
      <c r="N879" s="7" t="str">
        <f aca="true">IF(G879="","",TODAY()-G879)</f>
        <v/>
      </c>
      <c r="O879" s="7" t="str">
        <f aca="true">IF(OR(D879="",C879="Closed-won",C879="Closed-lost"),"",MAX(0,TODAY()-D879))</f>
        <v/>
      </c>
    </row>
    <row r="880" customFormat="false" ht="15" hidden="false" customHeight="false" outlineLevel="0" collapsed="false">
      <c r="A880" s="3"/>
      <c r="B880" s="3"/>
      <c r="C880" s="3"/>
      <c r="D880" s="4"/>
      <c r="E880" s="5" t="str">
        <f aca="true">IF(OR(D880="",C880="Closed-won",C880="Closed-lost"),"",IF(D880&lt;TODAY(),"OVERDUE",IF(D880=TODAY(),"TODAY","")))</f>
        <v/>
      </c>
      <c r="F880" s="3"/>
      <c r="G880" s="4"/>
      <c r="H880" s="6"/>
      <c r="I880" s="3"/>
      <c r="J880" s="3"/>
      <c r="K880" s="3"/>
      <c r="L880" s="6"/>
      <c r="M880" s="4"/>
      <c r="N880" s="7" t="str">
        <f aca="true">IF(G880="","",TODAY()-G880)</f>
        <v/>
      </c>
      <c r="O880" s="7" t="str">
        <f aca="true">IF(OR(D880="",C880="Closed-won",C880="Closed-lost"),"",MAX(0,TODAY()-D880))</f>
        <v/>
      </c>
    </row>
    <row r="881" customFormat="false" ht="15" hidden="false" customHeight="false" outlineLevel="0" collapsed="false">
      <c r="A881" s="3"/>
      <c r="B881" s="3"/>
      <c r="C881" s="3"/>
      <c r="D881" s="4"/>
      <c r="E881" s="5" t="str">
        <f aca="true">IF(OR(D881="",C881="Closed-won",C881="Closed-lost"),"",IF(D881&lt;TODAY(),"OVERDUE",IF(D881=TODAY(),"TODAY","")))</f>
        <v/>
      </c>
      <c r="F881" s="3"/>
      <c r="G881" s="4"/>
      <c r="H881" s="6"/>
      <c r="I881" s="3"/>
      <c r="J881" s="3"/>
      <c r="K881" s="3"/>
      <c r="L881" s="6"/>
      <c r="M881" s="4"/>
      <c r="N881" s="7" t="str">
        <f aca="true">IF(G881="","",TODAY()-G881)</f>
        <v/>
      </c>
      <c r="O881" s="7" t="str">
        <f aca="true">IF(OR(D881="",C881="Closed-won",C881="Closed-lost"),"",MAX(0,TODAY()-D881))</f>
        <v/>
      </c>
    </row>
    <row r="882" customFormat="false" ht="15" hidden="false" customHeight="false" outlineLevel="0" collapsed="false">
      <c r="A882" s="3"/>
      <c r="B882" s="3"/>
      <c r="C882" s="3"/>
      <c r="D882" s="4"/>
      <c r="E882" s="5" t="str">
        <f aca="true">IF(OR(D882="",C882="Closed-won",C882="Closed-lost"),"",IF(D882&lt;TODAY(),"OVERDUE",IF(D882=TODAY(),"TODAY","")))</f>
        <v/>
      </c>
      <c r="F882" s="3"/>
      <c r="G882" s="4"/>
      <c r="H882" s="6"/>
      <c r="I882" s="3"/>
      <c r="J882" s="3"/>
      <c r="K882" s="3"/>
      <c r="L882" s="6"/>
      <c r="M882" s="4"/>
      <c r="N882" s="7" t="str">
        <f aca="true">IF(G882="","",TODAY()-G882)</f>
        <v/>
      </c>
      <c r="O882" s="7" t="str">
        <f aca="true">IF(OR(D882="",C882="Closed-won",C882="Closed-lost"),"",MAX(0,TODAY()-D882))</f>
        <v/>
      </c>
    </row>
    <row r="883" customFormat="false" ht="15" hidden="false" customHeight="false" outlineLevel="0" collapsed="false">
      <c r="A883" s="3"/>
      <c r="B883" s="3"/>
      <c r="C883" s="3"/>
      <c r="D883" s="4"/>
      <c r="E883" s="5" t="str">
        <f aca="true">IF(OR(D883="",C883="Closed-won",C883="Closed-lost"),"",IF(D883&lt;TODAY(),"OVERDUE",IF(D883=TODAY(),"TODAY","")))</f>
        <v/>
      </c>
      <c r="F883" s="3"/>
      <c r="G883" s="4"/>
      <c r="H883" s="6"/>
      <c r="I883" s="3"/>
      <c r="J883" s="3"/>
      <c r="K883" s="3"/>
      <c r="L883" s="6"/>
      <c r="M883" s="4"/>
      <c r="N883" s="7" t="str">
        <f aca="true">IF(G883="","",TODAY()-G883)</f>
        <v/>
      </c>
      <c r="O883" s="7" t="str">
        <f aca="true">IF(OR(D883="",C883="Closed-won",C883="Closed-lost"),"",MAX(0,TODAY()-D883))</f>
        <v/>
      </c>
    </row>
    <row r="884" customFormat="false" ht="15" hidden="false" customHeight="false" outlineLevel="0" collapsed="false">
      <c r="A884" s="3"/>
      <c r="B884" s="3"/>
      <c r="C884" s="3"/>
      <c r="D884" s="4"/>
      <c r="E884" s="5" t="str">
        <f aca="true">IF(OR(D884="",C884="Closed-won",C884="Closed-lost"),"",IF(D884&lt;TODAY(),"OVERDUE",IF(D884=TODAY(),"TODAY","")))</f>
        <v/>
      </c>
      <c r="F884" s="3"/>
      <c r="G884" s="4"/>
      <c r="H884" s="6"/>
      <c r="I884" s="3"/>
      <c r="J884" s="3"/>
      <c r="K884" s="3"/>
      <c r="L884" s="6"/>
      <c r="M884" s="4"/>
      <c r="N884" s="7" t="str">
        <f aca="true">IF(G884="","",TODAY()-G884)</f>
        <v/>
      </c>
      <c r="O884" s="7" t="str">
        <f aca="true">IF(OR(D884="",C884="Closed-won",C884="Closed-lost"),"",MAX(0,TODAY()-D884))</f>
        <v/>
      </c>
    </row>
    <row r="885" customFormat="false" ht="15" hidden="false" customHeight="false" outlineLevel="0" collapsed="false">
      <c r="A885" s="3"/>
      <c r="B885" s="3"/>
      <c r="C885" s="3"/>
      <c r="D885" s="4"/>
      <c r="E885" s="5" t="str">
        <f aca="true">IF(OR(D885="",C885="Closed-won",C885="Closed-lost"),"",IF(D885&lt;TODAY(),"OVERDUE",IF(D885=TODAY(),"TODAY","")))</f>
        <v/>
      </c>
      <c r="F885" s="3"/>
      <c r="G885" s="4"/>
      <c r="H885" s="6"/>
      <c r="I885" s="3"/>
      <c r="J885" s="3"/>
      <c r="K885" s="3"/>
      <c r="L885" s="6"/>
      <c r="M885" s="4"/>
      <c r="N885" s="7" t="str">
        <f aca="true">IF(G885="","",TODAY()-G885)</f>
        <v/>
      </c>
      <c r="O885" s="7" t="str">
        <f aca="true">IF(OR(D885="",C885="Closed-won",C885="Closed-lost"),"",MAX(0,TODAY()-D885))</f>
        <v/>
      </c>
    </row>
    <row r="886" customFormat="false" ht="15" hidden="false" customHeight="false" outlineLevel="0" collapsed="false">
      <c r="A886" s="3"/>
      <c r="B886" s="3"/>
      <c r="C886" s="3"/>
      <c r="D886" s="4"/>
      <c r="E886" s="5" t="str">
        <f aca="true">IF(OR(D886="",C886="Closed-won",C886="Closed-lost"),"",IF(D886&lt;TODAY(),"OVERDUE",IF(D886=TODAY(),"TODAY","")))</f>
        <v/>
      </c>
      <c r="F886" s="3"/>
      <c r="G886" s="4"/>
      <c r="H886" s="6"/>
      <c r="I886" s="3"/>
      <c r="J886" s="3"/>
      <c r="K886" s="3"/>
      <c r="L886" s="6"/>
      <c r="M886" s="4"/>
      <c r="N886" s="7" t="str">
        <f aca="true">IF(G886="","",TODAY()-G886)</f>
        <v/>
      </c>
      <c r="O886" s="7" t="str">
        <f aca="true">IF(OR(D886="",C886="Closed-won",C886="Closed-lost"),"",MAX(0,TODAY()-D886))</f>
        <v/>
      </c>
    </row>
    <row r="887" customFormat="false" ht="15" hidden="false" customHeight="false" outlineLevel="0" collapsed="false">
      <c r="A887" s="3"/>
      <c r="B887" s="3"/>
      <c r="C887" s="3"/>
      <c r="D887" s="4"/>
      <c r="E887" s="5" t="str">
        <f aca="true">IF(OR(D887="",C887="Closed-won",C887="Closed-lost"),"",IF(D887&lt;TODAY(),"OVERDUE",IF(D887=TODAY(),"TODAY","")))</f>
        <v/>
      </c>
      <c r="F887" s="3"/>
      <c r="G887" s="4"/>
      <c r="H887" s="6"/>
      <c r="I887" s="3"/>
      <c r="J887" s="3"/>
      <c r="K887" s="3"/>
      <c r="L887" s="6"/>
      <c r="M887" s="4"/>
      <c r="N887" s="7" t="str">
        <f aca="true">IF(G887="","",TODAY()-G887)</f>
        <v/>
      </c>
      <c r="O887" s="7" t="str">
        <f aca="true">IF(OR(D887="",C887="Closed-won",C887="Closed-lost"),"",MAX(0,TODAY()-D887))</f>
        <v/>
      </c>
    </row>
    <row r="888" customFormat="false" ht="15" hidden="false" customHeight="false" outlineLevel="0" collapsed="false">
      <c r="A888" s="3"/>
      <c r="B888" s="3"/>
      <c r="C888" s="3"/>
      <c r="D888" s="4"/>
      <c r="E888" s="5" t="str">
        <f aca="true">IF(OR(D888="",C888="Closed-won",C888="Closed-lost"),"",IF(D888&lt;TODAY(),"OVERDUE",IF(D888=TODAY(),"TODAY","")))</f>
        <v/>
      </c>
      <c r="F888" s="3"/>
      <c r="G888" s="4"/>
      <c r="H888" s="6"/>
      <c r="I888" s="3"/>
      <c r="J888" s="3"/>
      <c r="K888" s="3"/>
      <c r="L888" s="6"/>
      <c r="M888" s="4"/>
      <c r="N888" s="7" t="str">
        <f aca="true">IF(G888="","",TODAY()-G888)</f>
        <v/>
      </c>
      <c r="O888" s="7" t="str">
        <f aca="true">IF(OR(D888="",C888="Closed-won",C888="Closed-lost"),"",MAX(0,TODAY()-D888))</f>
        <v/>
      </c>
    </row>
    <row r="889" customFormat="false" ht="15" hidden="false" customHeight="false" outlineLevel="0" collapsed="false">
      <c r="A889" s="3"/>
      <c r="B889" s="3"/>
      <c r="C889" s="3"/>
      <c r="D889" s="4"/>
      <c r="E889" s="5" t="str">
        <f aca="true">IF(OR(D889="",C889="Closed-won",C889="Closed-lost"),"",IF(D889&lt;TODAY(),"OVERDUE",IF(D889=TODAY(),"TODAY","")))</f>
        <v/>
      </c>
      <c r="F889" s="3"/>
      <c r="G889" s="4"/>
      <c r="H889" s="6"/>
      <c r="I889" s="3"/>
      <c r="J889" s="3"/>
      <c r="K889" s="3"/>
      <c r="L889" s="6"/>
      <c r="M889" s="4"/>
      <c r="N889" s="7" t="str">
        <f aca="true">IF(G889="","",TODAY()-G889)</f>
        <v/>
      </c>
      <c r="O889" s="7" t="str">
        <f aca="true">IF(OR(D889="",C889="Closed-won",C889="Closed-lost"),"",MAX(0,TODAY()-D889))</f>
        <v/>
      </c>
    </row>
    <row r="890" customFormat="false" ht="15" hidden="false" customHeight="false" outlineLevel="0" collapsed="false">
      <c r="A890" s="3"/>
      <c r="B890" s="3"/>
      <c r="C890" s="3"/>
      <c r="D890" s="4"/>
      <c r="E890" s="5" t="str">
        <f aca="true">IF(OR(D890="",C890="Closed-won",C890="Closed-lost"),"",IF(D890&lt;TODAY(),"OVERDUE",IF(D890=TODAY(),"TODAY","")))</f>
        <v/>
      </c>
      <c r="F890" s="3"/>
      <c r="G890" s="4"/>
      <c r="H890" s="6"/>
      <c r="I890" s="3"/>
      <c r="J890" s="3"/>
      <c r="K890" s="3"/>
      <c r="L890" s="6"/>
      <c r="M890" s="4"/>
      <c r="N890" s="7" t="str">
        <f aca="true">IF(G890="","",TODAY()-G890)</f>
        <v/>
      </c>
      <c r="O890" s="7" t="str">
        <f aca="true">IF(OR(D890="",C890="Closed-won",C890="Closed-lost"),"",MAX(0,TODAY()-D890))</f>
        <v/>
      </c>
    </row>
    <row r="891" customFormat="false" ht="15" hidden="false" customHeight="false" outlineLevel="0" collapsed="false">
      <c r="A891" s="3"/>
      <c r="B891" s="3"/>
      <c r="C891" s="3"/>
      <c r="D891" s="4"/>
      <c r="E891" s="5" t="str">
        <f aca="true">IF(OR(D891="",C891="Closed-won",C891="Closed-lost"),"",IF(D891&lt;TODAY(),"OVERDUE",IF(D891=TODAY(),"TODAY","")))</f>
        <v/>
      </c>
      <c r="F891" s="3"/>
      <c r="G891" s="4"/>
      <c r="H891" s="6"/>
      <c r="I891" s="3"/>
      <c r="J891" s="3"/>
      <c r="K891" s="3"/>
      <c r="L891" s="6"/>
      <c r="M891" s="4"/>
      <c r="N891" s="7" t="str">
        <f aca="true">IF(G891="","",TODAY()-G891)</f>
        <v/>
      </c>
      <c r="O891" s="7" t="str">
        <f aca="true">IF(OR(D891="",C891="Closed-won",C891="Closed-lost"),"",MAX(0,TODAY()-D891))</f>
        <v/>
      </c>
    </row>
    <row r="892" customFormat="false" ht="15" hidden="false" customHeight="false" outlineLevel="0" collapsed="false">
      <c r="A892" s="3"/>
      <c r="B892" s="3"/>
      <c r="C892" s="3"/>
      <c r="D892" s="4"/>
      <c r="E892" s="5" t="str">
        <f aca="true">IF(OR(D892="",C892="Closed-won",C892="Closed-lost"),"",IF(D892&lt;TODAY(),"OVERDUE",IF(D892=TODAY(),"TODAY","")))</f>
        <v/>
      </c>
      <c r="F892" s="3"/>
      <c r="G892" s="4"/>
      <c r="H892" s="6"/>
      <c r="I892" s="3"/>
      <c r="J892" s="3"/>
      <c r="K892" s="3"/>
      <c r="L892" s="6"/>
      <c r="M892" s="4"/>
      <c r="N892" s="7" t="str">
        <f aca="true">IF(G892="","",TODAY()-G892)</f>
        <v/>
      </c>
      <c r="O892" s="7" t="str">
        <f aca="true">IF(OR(D892="",C892="Closed-won",C892="Closed-lost"),"",MAX(0,TODAY()-D892))</f>
        <v/>
      </c>
    </row>
    <row r="893" customFormat="false" ht="15" hidden="false" customHeight="false" outlineLevel="0" collapsed="false">
      <c r="A893" s="3"/>
      <c r="B893" s="3"/>
      <c r="C893" s="3"/>
      <c r="D893" s="4"/>
      <c r="E893" s="5" t="str">
        <f aca="true">IF(OR(D893="",C893="Closed-won",C893="Closed-lost"),"",IF(D893&lt;TODAY(),"OVERDUE",IF(D893=TODAY(),"TODAY","")))</f>
        <v/>
      </c>
      <c r="F893" s="3"/>
      <c r="G893" s="4"/>
      <c r="H893" s="6"/>
      <c r="I893" s="3"/>
      <c r="J893" s="3"/>
      <c r="K893" s="3"/>
      <c r="L893" s="6"/>
      <c r="M893" s="4"/>
      <c r="N893" s="7" t="str">
        <f aca="true">IF(G893="","",TODAY()-G893)</f>
        <v/>
      </c>
      <c r="O893" s="7" t="str">
        <f aca="true">IF(OR(D893="",C893="Closed-won",C893="Closed-lost"),"",MAX(0,TODAY()-D893))</f>
        <v/>
      </c>
    </row>
    <row r="894" customFormat="false" ht="15" hidden="false" customHeight="false" outlineLevel="0" collapsed="false">
      <c r="A894" s="3"/>
      <c r="B894" s="3"/>
      <c r="C894" s="3"/>
      <c r="D894" s="4"/>
      <c r="E894" s="5" t="str">
        <f aca="true">IF(OR(D894="",C894="Closed-won",C894="Closed-lost"),"",IF(D894&lt;TODAY(),"OVERDUE",IF(D894=TODAY(),"TODAY","")))</f>
        <v/>
      </c>
      <c r="F894" s="3"/>
      <c r="G894" s="4"/>
      <c r="H894" s="6"/>
      <c r="I894" s="3"/>
      <c r="J894" s="3"/>
      <c r="K894" s="3"/>
      <c r="L894" s="6"/>
      <c r="M894" s="4"/>
      <c r="N894" s="7" t="str">
        <f aca="true">IF(G894="","",TODAY()-G894)</f>
        <v/>
      </c>
      <c r="O894" s="7" t="str">
        <f aca="true">IF(OR(D894="",C894="Closed-won",C894="Closed-lost"),"",MAX(0,TODAY()-D894))</f>
        <v/>
      </c>
    </row>
    <row r="895" customFormat="false" ht="15" hidden="false" customHeight="false" outlineLevel="0" collapsed="false">
      <c r="A895" s="3"/>
      <c r="B895" s="3"/>
      <c r="C895" s="3"/>
      <c r="D895" s="4"/>
      <c r="E895" s="5" t="str">
        <f aca="true">IF(OR(D895="",C895="Closed-won",C895="Closed-lost"),"",IF(D895&lt;TODAY(),"OVERDUE",IF(D895=TODAY(),"TODAY","")))</f>
        <v/>
      </c>
      <c r="F895" s="3"/>
      <c r="G895" s="4"/>
      <c r="H895" s="6"/>
      <c r="I895" s="3"/>
      <c r="J895" s="3"/>
      <c r="K895" s="3"/>
      <c r="L895" s="6"/>
      <c r="M895" s="4"/>
      <c r="N895" s="7" t="str">
        <f aca="true">IF(G895="","",TODAY()-G895)</f>
        <v/>
      </c>
      <c r="O895" s="7" t="str">
        <f aca="true">IF(OR(D895="",C895="Closed-won",C895="Closed-lost"),"",MAX(0,TODAY()-D895))</f>
        <v/>
      </c>
    </row>
    <row r="896" customFormat="false" ht="15" hidden="false" customHeight="false" outlineLevel="0" collapsed="false">
      <c r="A896" s="3"/>
      <c r="B896" s="3"/>
      <c r="C896" s="3"/>
      <c r="D896" s="4"/>
      <c r="E896" s="5" t="str">
        <f aca="true">IF(OR(D896="",C896="Closed-won",C896="Closed-lost"),"",IF(D896&lt;TODAY(),"OVERDUE",IF(D896=TODAY(),"TODAY","")))</f>
        <v/>
      </c>
      <c r="F896" s="3"/>
      <c r="G896" s="4"/>
      <c r="H896" s="6"/>
      <c r="I896" s="3"/>
      <c r="J896" s="3"/>
      <c r="K896" s="3"/>
      <c r="L896" s="6"/>
      <c r="M896" s="4"/>
      <c r="N896" s="7" t="str">
        <f aca="true">IF(G896="","",TODAY()-G896)</f>
        <v/>
      </c>
      <c r="O896" s="7" t="str">
        <f aca="true">IF(OR(D896="",C896="Closed-won",C896="Closed-lost"),"",MAX(0,TODAY()-D896))</f>
        <v/>
      </c>
    </row>
    <row r="897" customFormat="false" ht="15" hidden="false" customHeight="false" outlineLevel="0" collapsed="false">
      <c r="A897" s="3"/>
      <c r="B897" s="3"/>
      <c r="C897" s="3"/>
      <c r="D897" s="4"/>
      <c r="E897" s="5" t="str">
        <f aca="true">IF(OR(D897="",C897="Closed-won",C897="Closed-lost"),"",IF(D897&lt;TODAY(),"OVERDUE",IF(D897=TODAY(),"TODAY","")))</f>
        <v/>
      </c>
      <c r="F897" s="3"/>
      <c r="G897" s="4"/>
      <c r="H897" s="6"/>
      <c r="I897" s="3"/>
      <c r="J897" s="3"/>
      <c r="K897" s="3"/>
      <c r="L897" s="6"/>
      <c r="M897" s="4"/>
      <c r="N897" s="7" t="str">
        <f aca="true">IF(G897="","",TODAY()-G897)</f>
        <v/>
      </c>
      <c r="O897" s="7" t="str">
        <f aca="true">IF(OR(D897="",C897="Closed-won",C897="Closed-lost"),"",MAX(0,TODAY()-D897))</f>
        <v/>
      </c>
    </row>
    <row r="898" customFormat="false" ht="15" hidden="false" customHeight="false" outlineLevel="0" collapsed="false">
      <c r="A898" s="3"/>
      <c r="B898" s="3"/>
      <c r="C898" s="3"/>
      <c r="D898" s="4"/>
      <c r="E898" s="5" t="str">
        <f aca="true">IF(OR(D898="",C898="Closed-won",C898="Closed-lost"),"",IF(D898&lt;TODAY(),"OVERDUE",IF(D898=TODAY(),"TODAY","")))</f>
        <v/>
      </c>
      <c r="F898" s="3"/>
      <c r="G898" s="4"/>
      <c r="H898" s="6"/>
      <c r="I898" s="3"/>
      <c r="J898" s="3"/>
      <c r="K898" s="3"/>
      <c r="L898" s="6"/>
      <c r="M898" s="4"/>
      <c r="N898" s="7" t="str">
        <f aca="true">IF(G898="","",TODAY()-G898)</f>
        <v/>
      </c>
      <c r="O898" s="7" t="str">
        <f aca="true">IF(OR(D898="",C898="Closed-won",C898="Closed-lost"),"",MAX(0,TODAY()-D898))</f>
        <v/>
      </c>
    </row>
    <row r="899" customFormat="false" ht="15" hidden="false" customHeight="false" outlineLevel="0" collapsed="false">
      <c r="A899" s="3"/>
      <c r="B899" s="3"/>
      <c r="C899" s="3"/>
      <c r="D899" s="4"/>
      <c r="E899" s="5" t="str">
        <f aca="true">IF(OR(D899="",C899="Closed-won",C899="Closed-lost"),"",IF(D899&lt;TODAY(),"OVERDUE",IF(D899=TODAY(),"TODAY","")))</f>
        <v/>
      </c>
      <c r="F899" s="3"/>
      <c r="G899" s="4"/>
      <c r="H899" s="6"/>
      <c r="I899" s="3"/>
      <c r="J899" s="3"/>
      <c r="K899" s="3"/>
      <c r="L899" s="6"/>
      <c r="M899" s="4"/>
      <c r="N899" s="7" t="str">
        <f aca="true">IF(G899="","",TODAY()-G899)</f>
        <v/>
      </c>
      <c r="O899" s="7" t="str">
        <f aca="true">IF(OR(D899="",C899="Closed-won",C899="Closed-lost"),"",MAX(0,TODAY()-D899))</f>
        <v/>
      </c>
    </row>
    <row r="900" customFormat="false" ht="15" hidden="false" customHeight="false" outlineLevel="0" collapsed="false">
      <c r="A900" s="3"/>
      <c r="B900" s="3"/>
      <c r="C900" s="3"/>
      <c r="D900" s="4"/>
      <c r="E900" s="5" t="str">
        <f aca="true">IF(OR(D900="",C900="Closed-won",C900="Closed-lost"),"",IF(D900&lt;TODAY(),"OVERDUE",IF(D900=TODAY(),"TODAY","")))</f>
        <v/>
      </c>
      <c r="F900" s="3"/>
      <c r="G900" s="4"/>
      <c r="H900" s="6"/>
      <c r="I900" s="3"/>
      <c r="J900" s="3"/>
      <c r="K900" s="3"/>
      <c r="L900" s="6"/>
      <c r="M900" s="4"/>
      <c r="N900" s="7" t="str">
        <f aca="true">IF(G900="","",TODAY()-G900)</f>
        <v/>
      </c>
      <c r="O900" s="7" t="str">
        <f aca="true">IF(OR(D900="",C900="Closed-won",C900="Closed-lost"),"",MAX(0,TODAY()-D900))</f>
        <v/>
      </c>
    </row>
    <row r="901" customFormat="false" ht="15" hidden="false" customHeight="false" outlineLevel="0" collapsed="false">
      <c r="A901" s="3"/>
      <c r="B901" s="3"/>
      <c r="C901" s="3"/>
      <c r="D901" s="4"/>
      <c r="E901" s="5" t="str">
        <f aca="true">IF(OR(D901="",C901="Closed-won",C901="Closed-lost"),"",IF(D901&lt;TODAY(),"OVERDUE",IF(D901=TODAY(),"TODAY","")))</f>
        <v/>
      </c>
      <c r="F901" s="3"/>
      <c r="G901" s="4"/>
      <c r="H901" s="6"/>
      <c r="I901" s="3"/>
      <c r="J901" s="3"/>
      <c r="K901" s="3"/>
      <c r="L901" s="6"/>
      <c r="M901" s="4"/>
      <c r="N901" s="7" t="str">
        <f aca="true">IF(G901="","",TODAY()-G901)</f>
        <v/>
      </c>
      <c r="O901" s="7" t="str">
        <f aca="true">IF(OR(D901="",C901="Closed-won",C901="Closed-lost"),"",MAX(0,TODAY()-D901))</f>
        <v/>
      </c>
    </row>
    <row r="902" customFormat="false" ht="15" hidden="false" customHeight="false" outlineLevel="0" collapsed="false">
      <c r="A902" s="3"/>
      <c r="B902" s="3"/>
      <c r="C902" s="3"/>
      <c r="D902" s="4"/>
      <c r="E902" s="5" t="str">
        <f aca="true">IF(OR(D902="",C902="Closed-won",C902="Closed-lost"),"",IF(D902&lt;TODAY(),"OVERDUE",IF(D902=TODAY(),"TODAY","")))</f>
        <v/>
      </c>
      <c r="F902" s="3"/>
      <c r="G902" s="4"/>
      <c r="H902" s="6"/>
      <c r="I902" s="3"/>
      <c r="J902" s="3"/>
      <c r="K902" s="3"/>
      <c r="L902" s="6"/>
      <c r="M902" s="4"/>
      <c r="N902" s="7" t="str">
        <f aca="true">IF(G902="","",TODAY()-G902)</f>
        <v/>
      </c>
      <c r="O902" s="7" t="str">
        <f aca="true">IF(OR(D902="",C902="Closed-won",C902="Closed-lost"),"",MAX(0,TODAY()-D902))</f>
        <v/>
      </c>
    </row>
    <row r="903" customFormat="false" ht="15" hidden="false" customHeight="false" outlineLevel="0" collapsed="false">
      <c r="A903" s="3"/>
      <c r="B903" s="3"/>
      <c r="C903" s="3"/>
      <c r="D903" s="4"/>
      <c r="E903" s="5" t="str">
        <f aca="true">IF(OR(D903="",C903="Closed-won",C903="Closed-lost"),"",IF(D903&lt;TODAY(),"OVERDUE",IF(D903=TODAY(),"TODAY","")))</f>
        <v/>
      </c>
      <c r="F903" s="3"/>
      <c r="G903" s="4"/>
      <c r="H903" s="6"/>
      <c r="I903" s="3"/>
      <c r="J903" s="3"/>
      <c r="K903" s="3"/>
      <c r="L903" s="6"/>
      <c r="M903" s="4"/>
      <c r="N903" s="7" t="str">
        <f aca="true">IF(G903="","",TODAY()-G903)</f>
        <v/>
      </c>
      <c r="O903" s="7" t="str">
        <f aca="true">IF(OR(D903="",C903="Closed-won",C903="Closed-lost"),"",MAX(0,TODAY()-D903))</f>
        <v/>
      </c>
    </row>
    <row r="904" customFormat="false" ht="15" hidden="false" customHeight="false" outlineLevel="0" collapsed="false">
      <c r="A904" s="3"/>
      <c r="B904" s="3"/>
      <c r="C904" s="3"/>
      <c r="D904" s="4"/>
      <c r="E904" s="5" t="str">
        <f aca="true">IF(OR(D904="",C904="Closed-won",C904="Closed-lost"),"",IF(D904&lt;TODAY(),"OVERDUE",IF(D904=TODAY(),"TODAY","")))</f>
        <v/>
      </c>
      <c r="F904" s="3"/>
      <c r="G904" s="4"/>
      <c r="H904" s="6"/>
      <c r="I904" s="3"/>
      <c r="J904" s="3"/>
      <c r="K904" s="3"/>
      <c r="L904" s="6"/>
      <c r="M904" s="4"/>
      <c r="N904" s="7" t="str">
        <f aca="true">IF(G904="","",TODAY()-G904)</f>
        <v/>
      </c>
      <c r="O904" s="7" t="str">
        <f aca="true">IF(OR(D904="",C904="Closed-won",C904="Closed-lost"),"",MAX(0,TODAY()-D904))</f>
        <v/>
      </c>
    </row>
    <row r="905" customFormat="false" ht="15" hidden="false" customHeight="false" outlineLevel="0" collapsed="false">
      <c r="A905" s="3"/>
      <c r="B905" s="3"/>
      <c r="C905" s="3"/>
      <c r="D905" s="4"/>
      <c r="E905" s="5" t="str">
        <f aca="true">IF(OR(D905="",C905="Closed-won",C905="Closed-lost"),"",IF(D905&lt;TODAY(),"OVERDUE",IF(D905=TODAY(),"TODAY","")))</f>
        <v/>
      </c>
      <c r="F905" s="3"/>
      <c r="G905" s="4"/>
      <c r="H905" s="6"/>
      <c r="I905" s="3"/>
      <c r="J905" s="3"/>
      <c r="K905" s="3"/>
      <c r="L905" s="6"/>
      <c r="M905" s="4"/>
      <c r="N905" s="7" t="str">
        <f aca="true">IF(G905="","",TODAY()-G905)</f>
        <v/>
      </c>
      <c r="O905" s="7" t="str">
        <f aca="true">IF(OR(D905="",C905="Closed-won",C905="Closed-lost"),"",MAX(0,TODAY()-D905))</f>
        <v/>
      </c>
    </row>
    <row r="906" customFormat="false" ht="15" hidden="false" customHeight="false" outlineLevel="0" collapsed="false">
      <c r="A906" s="3"/>
      <c r="B906" s="3"/>
      <c r="C906" s="3"/>
      <c r="D906" s="4"/>
      <c r="E906" s="5" t="str">
        <f aca="true">IF(OR(D906="",C906="Closed-won",C906="Closed-lost"),"",IF(D906&lt;TODAY(),"OVERDUE",IF(D906=TODAY(),"TODAY","")))</f>
        <v/>
      </c>
      <c r="F906" s="3"/>
      <c r="G906" s="4"/>
      <c r="H906" s="6"/>
      <c r="I906" s="3"/>
      <c r="J906" s="3"/>
      <c r="K906" s="3"/>
      <c r="L906" s="6"/>
      <c r="M906" s="4"/>
      <c r="N906" s="7" t="str">
        <f aca="true">IF(G906="","",TODAY()-G906)</f>
        <v/>
      </c>
      <c r="O906" s="7" t="str">
        <f aca="true">IF(OR(D906="",C906="Closed-won",C906="Closed-lost"),"",MAX(0,TODAY()-D906))</f>
        <v/>
      </c>
    </row>
    <row r="907" customFormat="false" ht="15" hidden="false" customHeight="false" outlineLevel="0" collapsed="false">
      <c r="A907" s="3"/>
      <c r="B907" s="3"/>
      <c r="C907" s="3"/>
      <c r="D907" s="4"/>
      <c r="E907" s="5" t="str">
        <f aca="true">IF(OR(D907="",C907="Closed-won",C907="Closed-lost"),"",IF(D907&lt;TODAY(),"OVERDUE",IF(D907=TODAY(),"TODAY","")))</f>
        <v/>
      </c>
      <c r="F907" s="3"/>
      <c r="G907" s="4"/>
      <c r="H907" s="6"/>
      <c r="I907" s="3"/>
      <c r="J907" s="3"/>
      <c r="K907" s="3"/>
      <c r="L907" s="6"/>
      <c r="M907" s="4"/>
      <c r="N907" s="7" t="str">
        <f aca="true">IF(G907="","",TODAY()-G907)</f>
        <v/>
      </c>
      <c r="O907" s="7" t="str">
        <f aca="true">IF(OR(D907="",C907="Closed-won",C907="Closed-lost"),"",MAX(0,TODAY()-D907))</f>
        <v/>
      </c>
    </row>
    <row r="908" customFormat="false" ht="15" hidden="false" customHeight="false" outlineLevel="0" collapsed="false">
      <c r="A908" s="3"/>
      <c r="B908" s="3"/>
      <c r="C908" s="3"/>
      <c r="D908" s="4"/>
      <c r="E908" s="5" t="str">
        <f aca="true">IF(OR(D908="",C908="Closed-won",C908="Closed-lost"),"",IF(D908&lt;TODAY(),"OVERDUE",IF(D908=TODAY(),"TODAY","")))</f>
        <v/>
      </c>
      <c r="F908" s="3"/>
      <c r="G908" s="4"/>
      <c r="H908" s="6"/>
      <c r="I908" s="3"/>
      <c r="J908" s="3"/>
      <c r="K908" s="3"/>
      <c r="L908" s="6"/>
      <c r="M908" s="4"/>
      <c r="N908" s="7" t="str">
        <f aca="true">IF(G908="","",TODAY()-G908)</f>
        <v/>
      </c>
      <c r="O908" s="7" t="str">
        <f aca="true">IF(OR(D908="",C908="Closed-won",C908="Closed-lost"),"",MAX(0,TODAY()-D908))</f>
        <v/>
      </c>
    </row>
    <row r="909" customFormat="false" ht="15" hidden="false" customHeight="false" outlineLevel="0" collapsed="false">
      <c r="A909" s="3"/>
      <c r="B909" s="3"/>
      <c r="C909" s="3"/>
      <c r="D909" s="4"/>
      <c r="E909" s="5" t="str">
        <f aca="true">IF(OR(D909="",C909="Closed-won",C909="Closed-lost"),"",IF(D909&lt;TODAY(),"OVERDUE",IF(D909=TODAY(),"TODAY","")))</f>
        <v/>
      </c>
      <c r="F909" s="3"/>
      <c r="G909" s="4"/>
      <c r="H909" s="6"/>
      <c r="I909" s="3"/>
      <c r="J909" s="3"/>
      <c r="K909" s="3"/>
      <c r="L909" s="6"/>
      <c r="M909" s="4"/>
      <c r="N909" s="7" t="str">
        <f aca="true">IF(G909="","",TODAY()-G909)</f>
        <v/>
      </c>
      <c r="O909" s="7" t="str">
        <f aca="true">IF(OR(D909="",C909="Closed-won",C909="Closed-lost"),"",MAX(0,TODAY()-D909))</f>
        <v/>
      </c>
    </row>
    <row r="910" customFormat="false" ht="15" hidden="false" customHeight="false" outlineLevel="0" collapsed="false">
      <c r="A910" s="3"/>
      <c r="B910" s="3"/>
      <c r="C910" s="3"/>
      <c r="D910" s="4"/>
      <c r="E910" s="5" t="str">
        <f aca="true">IF(OR(D910="",C910="Closed-won",C910="Closed-lost"),"",IF(D910&lt;TODAY(),"OVERDUE",IF(D910=TODAY(),"TODAY","")))</f>
        <v/>
      </c>
      <c r="F910" s="3"/>
      <c r="G910" s="4"/>
      <c r="H910" s="6"/>
      <c r="I910" s="3"/>
      <c r="J910" s="3"/>
      <c r="K910" s="3"/>
      <c r="L910" s="6"/>
      <c r="M910" s="4"/>
      <c r="N910" s="7" t="str">
        <f aca="true">IF(G910="","",TODAY()-G910)</f>
        <v/>
      </c>
      <c r="O910" s="7" t="str">
        <f aca="true">IF(OR(D910="",C910="Closed-won",C910="Closed-lost"),"",MAX(0,TODAY()-D910))</f>
        <v/>
      </c>
    </row>
    <row r="911" customFormat="false" ht="15" hidden="false" customHeight="false" outlineLevel="0" collapsed="false">
      <c r="A911" s="3"/>
      <c r="B911" s="3"/>
      <c r="C911" s="3"/>
      <c r="D911" s="4"/>
      <c r="E911" s="5" t="str">
        <f aca="true">IF(OR(D911="",C911="Closed-won",C911="Closed-lost"),"",IF(D911&lt;TODAY(),"OVERDUE",IF(D911=TODAY(),"TODAY","")))</f>
        <v/>
      </c>
      <c r="F911" s="3"/>
      <c r="G911" s="4"/>
      <c r="H911" s="6"/>
      <c r="I911" s="3"/>
      <c r="J911" s="3"/>
      <c r="K911" s="3"/>
      <c r="L911" s="6"/>
      <c r="M911" s="4"/>
      <c r="N911" s="7" t="str">
        <f aca="true">IF(G911="","",TODAY()-G911)</f>
        <v/>
      </c>
      <c r="O911" s="7" t="str">
        <f aca="true">IF(OR(D911="",C911="Closed-won",C911="Closed-lost"),"",MAX(0,TODAY()-D911))</f>
        <v/>
      </c>
    </row>
    <row r="912" customFormat="false" ht="15" hidden="false" customHeight="false" outlineLevel="0" collapsed="false">
      <c r="A912" s="3"/>
      <c r="B912" s="3"/>
      <c r="C912" s="3"/>
      <c r="D912" s="4"/>
      <c r="E912" s="5" t="str">
        <f aca="true">IF(OR(D912="",C912="Closed-won",C912="Closed-lost"),"",IF(D912&lt;TODAY(),"OVERDUE",IF(D912=TODAY(),"TODAY","")))</f>
        <v/>
      </c>
      <c r="F912" s="3"/>
      <c r="G912" s="4"/>
      <c r="H912" s="6"/>
      <c r="I912" s="3"/>
      <c r="J912" s="3"/>
      <c r="K912" s="3"/>
      <c r="L912" s="6"/>
      <c r="M912" s="4"/>
      <c r="N912" s="7" t="str">
        <f aca="true">IF(G912="","",TODAY()-G912)</f>
        <v/>
      </c>
      <c r="O912" s="7" t="str">
        <f aca="true">IF(OR(D912="",C912="Closed-won",C912="Closed-lost"),"",MAX(0,TODAY()-D912))</f>
        <v/>
      </c>
    </row>
    <row r="913" customFormat="false" ht="15" hidden="false" customHeight="false" outlineLevel="0" collapsed="false">
      <c r="A913" s="3"/>
      <c r="B913" s="3"/>
      <c r="C913" s="3"/>
      <c r="D913" s="4"/>
      <c r="E913" s="5" t="str">
        <f aca="true">IF(OR(D913="",C913="Closed-won",C913="Closed-lost"),"",IF(D913&lt;TODAY(),"OVERDUE",IF(D913=TODAY(),"TODAY","")))</f>
        <v/>
      </c>
      <c r="F913" s="3"/>
      <c r="G913" s="4"/>
      <c r="H913" s="6"/>
      <c r="I913" s="3"/>
      <c r="J913" s="3"/>
      <c r="K913" s="3"/>
      <c r="L913" s="6"/>
      <c r="M913" s="4"/>
      <c r="N913" s="7" t="str">
        <f aca="true">IF(G913="","",TODAY()-G913)</f>
        <v/>
      </c>
      <c r="O913" s="7" t="str">
        <f aca="true">IF(OR(D913="",C913="Closed-won",C913="Closed-lost"),"",MAX(0,TODAY()-D913))</f>
        <v/>
      </c>
    </row>
    <row r="914" customFormat="false" ht="15" hidden="false" customHeight="false" outlineLevel="0" collapsed="false">
      <c r="A914" s="3"/>
      <c r="B914" s="3"/>
      <c r="C914" s="3"/>
      <c r="D914" s="4"/>
      <c r="E914" s="5" t="str">
        <f aca="true">IF(OR(D914="",C914="Closed-won",C914="Closed-lost"),"",IF(D914&lt;TODAY(),"OVERDUE",IF(D914=TODAY(),"TODAY","")))</f>
        <v/>
      </c>
      <c r="F914" s="3"/>
      <c r="G914" s="4"/>
      <c r="H914" s="6"/>
      <c r="I914" s="3"/>
      <c r="J914" s="3"/>
      <c r="K914" s="3"/>
      <c r="L914" s="6"/>
      <c r="M914" s="4"/>
      <c r="N914" s="7" t="str">
        <f aca="true">IF(G914="","",TODAY()-G914)</f>
        <v/>
      </c>
      <c r="O914" s="7" t="str">
        <f aca="true">IF(OR(D914="",C914="Closed-won",C914="Closed-lost"),"",MAX(0,TODAY()-D914))</f>
        <v/>
      </c>
    </row>
    <row r="915" customFormat="false" ht="15" hidden="false" customHeight="false" outlineLevel="0" collapsed="false">
      <c r="A915" s="3"/>
      <c r="B915" s="3"/>
      <c r="C915" s="3"/>
      <c r="D915" s="4"/>
      <c r="E915" s="5" t="str">
        <f aca="true">IF(OR(D915="",C915="Closed-won",C915="Closed-lost"),"",IF(D915&lt;TODAY(),"OVERDUE",IF(D915=TODAY(),"TODAY","")))</f>
        <v/>
      </c>
      <c r="F915" s="3"/>
      <c r="G915" s="4"/>
      <c r="H915" s="6"/>
      <c r="I915" s="3"/>
      <c r="J915" s="3"/>
      <c r="K915" s="3"/>
      <c r="L915" s="6"/>
      <c r="M915" s="4"/>
      <c r="N915" s="7" t="str">
        <f aca="true">IF(G915="","",TODAY()-G915)</f>
        <v/>
      </c>
      <c r="O915" s="7" t="str">
        <f aca="true">IF(OR(D915="",C915="Closed-won",C915="Closed-lost"),"",MAX(0,TODAY()-D915))</f>
        <v/>
      </c>
    </row>
    <row r="916" customFormat="false" ht="15" hidden="false" customHeight="false" outlineLevel="0" collapsed="false">
      <c r="A916" s="3"/>
      <c r="B916" s="3"/>
      <c r="C916" s="3"/>
      <c r="D916" s="4"/>
      <c r="E916" s="5" t="str">
        <f aca="true">IF(OR(D916="",C916="Closed-won",C916="Closed-lost"),"",IF(D916&lt;TODAY(),"OVERDUE",IF(D916=TODAY(),"TODAY","")))</f>
        <v/>
      </c>
      <c r="F916" s="3"/>
      <c r="G916" s="4"/>
      <c r="H916" s="6"/>
      <c r="I916" s="3"/>
      <c r="J916" s="3"/>
      <c r="K916" s="3"/>
      <c r="L916" s="6"/>
      <c r="M916" s="4"/>
      <c r="N916" s="7" t="str">
        <f aca="true">IF(G916="","",TODAY()-G916)</f>
        <v/>
      </c>
      <c r="O916" s="7" t="str">
        <f aca="true">IF(OR(D916="",C916="Closed-won",C916="Closed-lost"),"",MAX(0,TODAY()-D916))</f>
        <v/>
      </c>
    </row>
    <row r="917" customFormat="false" ht="15" hidden="false" customHeight="false" outlineLevel="0" collapsed="false">
      <c r="A917" s="3"/>
      <c r="B917" s="3"/>
      <c r="C917" s="3"/>
      <c r="D917" s="4"/>
      <c r="E917" s="5" t="str">
        <f aca="true">IF(OR(D917="",C917="Closed-won",C917="Closed-lost"),"",IF(D917&lt;TODAY(),"OVERDUE",IF(D917=TODAY(),"TODAY","")))</f>
        <v/>
      </c>
      <c r="F917" s="3"/>
      <c r="G917" s="4"/>
      <c r="H917" s="6"/>
      <c r="I917" s="3"/>
      <c r="J917" s="3"/>
      <c r="K917" s="3"/>
      <c r="L917" s="6"/>
      <c r="M917" s="4"/>
      <c r="N917" s="7" t="str">
        <f aca="true">IF(G917="","",TODAY()-G917)</f>
        <v/>
      </c>
      <c r="O917" s="7" t="str">
        <f aca="true">IF(OR(D917="",C917="Closed-won",C917="Closed-lost"),"",MAX(0,TODAY()-D917))</f>
        <v/>
      </c>
    </row>
    <row r="918" customFormat="false" ht="15" hidden="false" customHeight="false" outlineLevel="0" collapsed="false">
      <c r="A918" s="3"/>
      <c r="B918" s="3"/>
      <c r="C918" s="3"/>
      <c r="D918" s="4"/>
      <c r="E918" s="5" t="str">
        <f aca="true">IF(OR(D918="",C918="Closed-won",C918="Closed-lost"),"",IF(D918&lt;TODAY(),"OVERDUE",IF(D918=TODAY(),"TODAY","")))</f>
        <v/>
      </c>
      <c r="F918" s="3"/>
      <c r="G918" s="4"/>
      <c r="H918" s="6"/>
      <c r="I918" s="3"/>
      <c r="J918" s="3"/>
      <c r="K918" s="3"/>
      <c r="L918" s="6"/>
      <c r="M918" s="4"/>
      <c r="N918" s="7" t="str">
        <f aca="true">IF(G918="","",TODAY()-G918)</f>
        <v/>
      </c>
      <c r="O918" s="7" t="str">
        <f aca="true">IF(OR(D918="",C918="Closed-won",C918="Closed-lost"),"",MAX(0,TODAY()-D918))</f>
        <v/>
      </c>
    </row>
    <row r="919" customFormat="false" ht="15" hidden="false" customHeight="false" outlineLevel="0" collapsed="false">
      <c r="A919" s="3"/>
      <c r="B919" s="3"/>
      <c r="C919" s="3"/>
      <c r="D919" s="4"/>
      <c r="E919" s="5" t="str">
        <f aca="true">IF(OR(D919="",C919="Closed-won",C919="Closed-lost"),"",IF(D919&lt;TODAY(),"OVERDUE",IF(D919=TODAY(),"TODAY","")))</f>
        <v/>
      </c>
      <c r="F919" s="3"/>
      <c r="G919" s="4"/>
      <c r="H919" s="6"/>
      <c r="I919" s="3"/>
      <c r="J919" s="3"/>
      <c r="K919" s="3"/>
      <c r="L919" s="6"/>
      <c r="M919" s="4"/>
      <c r="N919" s="7" t="str">
        <f aca="true">IF(G919="","",TODAY()-G919)</f>
        <v/>
      </c>
      <c r="O919" s="7" t="str">
        <f aca="true">IF(OR(D919="",C919="Closed-won",C919="Closed-lost"),"",MAX(0,TODAY()-D919))</f>
        <v/>
      </c>
    </row>
    <row r="920" customFormat="false" ht="15" hidden="false" customHeight="false" outlineLevel="0" collapsed="false">
      <c r="A920" s="3"/>
      <c r="B920" s="3"/>
      <c r="C920" s="3"/>
      <c r="D920" s="4"/>
      <c r="E920" s="5" t="str">
        <f aca="true">IF(OR(D920="",C920="Closed-won",C920="Closed-lost"),"",IF(D920&lt;TODAY(),"OVERDUE",IF(D920=TODAY(),"TODAY","")))</f>
        <v/>
      </c>
      <c r="F920" s="3"/>
      <c r="G920" s="4"/>
      <c r="H920" s="6"/>
      <c r="I920" s="3"/>
      <c r="J920" s="3"/>
      <c r="K920" s="3"/>
      <c r="L920" s="6"/>
      <c r="M920" s="4"/>
      <c r="N920" s="7" t="str">
        <f aca="true">IF(G920="","",TODAY()-G920)</f>
        <v/>
      </c>
      <c r="O920" s="7" t="str">
        <f aca="true">IF(OR(D920="",C920="Closed-won",C920="Closed-lost"),"",MAX(0,TODAY()-D920))</f>
        <v/>
      </c>
    </row>
    <row r="921" customFormat="false" ht="15" hidden="false" customHeight="false" outlineLevel="0" collapsed="false">
      <c r="A921" s="3"/>
      <c r="B921" s="3"/>
      <c r="C921" s="3"/>
      <c r="D921" s="4"/>
      <c r="E921" s="5" t="str">
        <f aca="true">IF(OR(D921="",C921="Closed-won",C921="Closed-lost"),"",IF(D921&lt;TODAY(),"OVERDUE",IF(D921=TODAY(),"TODAY","")))</f>
        <v/>
      </c>
      <c r="F921" s="3"/>
      <c r="G921" s="4"/>
      <c r="H921" s="6"/>
      <c r="I921" s="3"/>
      <c r="J921" s="3"/>
      <c r="K921" s="3"/>
      <c r="L921" s="6"/>
      <c r="M921" s="4"/>
      <c r="N921" s="7" t="str">
        <f aca="true">IF(G921="","",TODAY()-G921)</f>
        <v/>
      </c>
      <c r="O921" s="7" t="str">
        <f aca="true">IF(OR(D921="",C921="Closed-won",C921="Closed-lost"),"",MAX(0,TODAY()-D921))</f>
        <v/>
      </c>
    </row>
    <row r="922" customFormat="false" ht="15" hidden="false" customHeight="false" outlineLevel="0" collapsed="false">
      <c r="A922" s="3"/>
      <c r="B922" s="3"/>
      <c r="C922" s="3"/>
      <c r="D922" s="4"/>
      <c r="E922" s="5" t="str">
        <f aca="true">IF(OR(D922="",C922="Closed-won",C922="Closed-lost"),"",IF(D922&lt;TODAY(),"OVERDUE",IF(D922=TODAY(),"TODAY","")))</f>
        <v/>
      </c>
      <c r="F922" s="3"/>
      <c r="G922" s="4"/>
      <c r="H922" s="6"/>
      <c r="I922" s="3"/>
      <c r="J922" s="3"/>
      <c r="K922" s="3"/>
      <c r="L922" s="6"/>
      <c r="M922" s="4"/>
      <c r="N922" s="7" t="str">
        <f aca="true">IF(G922="","",TODAY()-G922)</f>
        <v/>
      </c>
      <c r="O922" s="7" t="str">
        <f aca="true">IF(OR(D922="",C922="Closed-won",C922="Closed-lost"),"",MAX(0,TODAY()-D922))</f>
        <v/>
      </c>
    </row>
    <row r="923" customFormat="false" ht="15" hidden="false" customHeight="false" outlineLevel="0" collapsed="false">
      <c r="A923" s="3"/>
      <c r="B923" s="3"/>
      <c r="C923" s="3"/>
      <c r="D923" s="4"/>
      <c r="E923" s="5" t="str">
        <f aca="true">IF(OR(D923="",C923="Closed-won",C923="Closed-lost"),"",IF(D923&lt;TODAY(),"OVERDUE",IF(D923=TODAY(),"TODAY","")))</f>
        <v/>
      </c>
      <c r="F923" s="3"/>
      <c r="G923" s="4"/>
      <c r="H923" s="6"/>
      <c r="I923" s="3"/>
      <c r="J923" s="3"/>
      <c r="K923" s="3"/>
      <c r="L923" s="6"/>
      <c r="M923" s="4"/>
      <c r="N923" s="7" t="str">
        <f aca="true">IF(G923="","",TODAY()-G923)</f>
        <v/>
      </c>
      <c r="O923" s="7" t="str">
        <f aca="true">IF(OR(D923="",C923="Closed-won",C923="Closed-lost"),"",MAX(0,TODAY()-D923))</f>
        <v/>
      </c>
    </row>
    <row r="924" customFormat="false" ht="15" hidden="false" customHeight="false" outlineLevel="0" collapsed="false">
      <c r="A924" s="3"/>
      <c r="B924" s="3"/>
      <c r="C924" s="3"/>
      <c r="D924" s="4"/>
      <c r="E924" s="5" t="str">
        <f aca="true">IF(OR(D924="",C924="Closed-won",C924="Closed-lost"),"",IF(D924&lt;TODAY(),"OVERDUE",IF(D924=TODAY(),"TODAY","")))</f>
        <v/>
      </c>
      <c r="F924" s="3"/>
      <c r="G924" s="4"/>
      <c r="H924" s="6"/>
      <c r="I924" s="3"/>
      <c r="J924" s="3"/>
      <c r="K924" s="3"/>
      <c r="L924" s="6"/>
      <c r="M924" s="4"/>
      <c r="N924" s="7" t="str">
        <f aca="true">IF(G924="","",TODAY()-G924)</f>
        <v/>
      </c>
      <c r="O924" s="7" t="str">
        <f aca="true">IF(OR(D924="",C924="Closed-won",C924="Closed-lost"),"",MAX(0,TODAY()-D924))</f>
        <v/>
      </c>
    </row>
    <row r="925" customFormat="false" ht="15" hidden="false" customHeight="false" outlineLevel="0" collapsed="false">
      <c r="A925" s="3"/>
      <c r="B925" s="3"/>
      <c r="C925" s="3"/>
      <c r="D925" s="4"/>
      <c r="E925" s="5" t="str">
        <f aca="true">IF(OR(D925="",C925="Closed-won",C925="Closed-lost"),"",IF(D925&lt;TODAY(),"OVERDUE",IF(D925=TODAY(),"TODAY","")))</f>
        <v/>
      </c>
      <c r="F925" s="3"/>
      <c r="G925" s="4"/>
      <c r="H925" s="6"/>
      <c r="I925" s="3"/>
      <c r="J925" s="3"/>
      <c r="K925" s="3"/>
      <c r="L925" s="6"/>
      <c r="M925" s="4"/>
      <c r="N925" s="7" t="str">
        <f aca="true">IF(G925="","",TODAY()-G925)</f>
        <v/>
      </c>
      <c r="O925" s="7" t="str">
        <f aca="true">IF(OR(D925="",C925="Closed-won",C925="Closed-lost"),"",MAX(0,TODAY()-D925))</f>
        <v/>
      </c>
    </row>
    <row r="926" customFormat="false" ht="15" hidden="false" customHeight="false" outlineLevel="0" collapsed="false">
      <c r="A926" s="3"/>
      <c r="B926" s="3"/>
      <c r="C926" s="3"/>
      <c r="D926" s="4"/>
      <c r="E926" s="5" t="str">
        <f aca="true">IF(OR(D926="",C926="Closed-won",C926="Closed-lost"),"",IF(D926&lt;TODAY(),"OVERDUE",IF(D926=TODAY(),"TODAY","")))</f>
        <v/>
      </c>
      <c r="F926" s="3"/>
      <c r="G926" s="4"/>
      <c r="H926" s="6"/>
      <c r="I926" s="3"/>
      <c r="J926" s="3"/>
      <c r="K926" s="3"/>
      <c r="L926" s="6"/>
      <c r="M926" s="4"/>
      <c r="N926" s="7" t="str">
        <f aca="true">IF(G926="","",TODAY()-G926)</f>
        <v/>
      </c>
      <c r="O926" s="7" t="str">
        <f aca="true">IF(OR(D926="",C926="Closed-won",C926="Closed-lost"),"",MAX(0,TODAY()-D926))</f>
        <v/>
      </c>
    </row>
    <row r="927" customFormat="false" ht="15" hidden="false" customHeight="false" outlineLevel="0" collapsed="false">
      <c r="A927" s="3"/>
      <c r="B927" s="3"/>
      <c r="C927" s="3"/>
      <c r="D927" s="4"/>
      <c r="E927" s="5" t="str">
        <f aca="true">IF(OR(D927="",C927="Closed-won",C927="Closed-lost"),"",IF(D927&lt;TODAY(),"OVERDUE",IF(D927=TODAY(),"TODAY","")))</f>
        <v/>
      </c>
      <c r="F927" s="3"/>
      <c r="G927" s="4"/>
      <c r="H927" s="6"/>
      <c r="I927" s="3"/>
      <c r="J927" s="3"/>
      <c r="K927" s="3"/>
      <c r="L927" s="6"/>
      <c r="M927" s="4"/>
      <c r="N927" s="7" t="str">
        <f aca="true">IF(G927="","",TODAY()-G927)</f>
        <v/>
      </c>
      <c r="O927" s="7" t="str">
        <f aca="true">IF(OR(D927="",C927="Closed-won",C927="Closed-lost"),"",MAX(0,TODAY()-D927))</f>
        <v/>
      </c>
    </row>
    <row r="928" customFormat="false" ht="15" hidden="false" customHeight="false" outlineLevel="0" collapsed="false">
      <c r="A928" s="3"/>
      <c r="B928" s="3"/>
      <c r="C928" s="3"/>
      <c r="D928" s="4"/>
      <c r="E928" s="5" t="str">
        <f aca="true">IF(OR(D928="",C928="Closed-won",C928="Closed-lost"),"",IF(D928&lt;TODAY(),"OVERDUE",IF(D928=TODAY(),"TODAY","")))</f>
        <v/>
      </c>
      <c r="F928" s="3"/>
      <c r="G928" s="4"/>
      <c r="H928" s="6"/>
      <c r="I928" s="3"/>
      <c r="J928" s="3"/>
      <c r="K928" s="3"/>
      <c r="L928" s="6"/>
      <c r="M928" s="4"/>
      <c r="N928" s="7" t="str">
        <f aca="true">IF(G928="","",TODAY()-G928)</f>
        <v/>
      </c>
      <c r="O928" s="7" t="str">
        <f aca="true">IF(OR(D928="",C928="Closed-won",C928="Closed-lost"),"",MAX(0,TODAY()-D928))</f>
        <v/>
      </c>
    </row>
    <row r="929" customFormat="false" ht="15" hidden="false" customHeight="false" outlineLevel="0" collapsed="false">
      <c r="A929" s="3"/>
      <c r="B929" s="3"/>
      <c r="C929" s="3"/>
      <c r="D929" s="4"/>
      <c r="E929" s="5" t="str">
        <f aca="true">IF(OR(D929="",C929="Closed-won",C929="Closed-lost"),"",IF(D929&lt;TODAY(),"OVERDUE",IF(D929=TODAY(),"TODAY","")))</f>
        <v/>
      </c>
      <c r="F929" s="3"/>
      <c r="G929" s="4"/>
      <c r="H929" s="6"/>
      <c r="I929" s="3"/>
      <c r="J929" s="3"/>
      <c r="K929" s="3"/>
      <c r="L929" s="6"/>
      <c r="M929" s="4"/>
      <c r="N929" s="7" t="str">
        <f aca="true">IF(G929="","",TODAY()-G929)</f>
        <v/>
      </c>
      <c r="O929" s="7" t="str">
        <f aca="true">IF(OR(D929="",C929="Closed-won",C929="Closed-lost"),"",MAX(0,TODAY()-D929))</f>
        <v/>
      </c>
    </row>
    <row r="930" customFormat="false" ht="15" hidden="false" customHeight="false" outlineLevel="0" collapsed="false">
      <c r="A930" s="3"/>
      <c r="B930" s="3"/>
      <c r="C930" s="3"/>
      <c r="D930" s="4"/>
      <c r="E930" s="5" t="str">
        <f aca="true">IF(OR(D930="",C930="Closed-won",C930="Closed-lost"),"",IF(D930&lt;TODAY(),"OVERDUE",IF(D930=TODAY(),"TODAY","")))</f>
        <v/>
      </c>
      <c r="F930" s="3"/>
      <c r="G930" s="4"/>
      <c r="H930" s="6"/>
      <c r="I930" s="3"/>
      <c r="J930" s="3"/>
      <c r="K930" s="3"/>
      <c r="L930" s="6"/>
      <c r="M930" s="4"/>
      <c r="N930" s="7" t="str">
        <f aca="true">IF(G930="","",TODAY()-G930)</f>
        <v/>
      </c>
      <c r="O930" s="7" t="str">
        <f aca="true">IF(OR(D930="",C930="Closed-won",C930="Closed-lost"),"",MAX(0,TODAY()-D930))</f>
        <v/>
      </c>
    </row>
    <row r="931" customFormat="false" ht="15" hidden="false" customHeight="false" outlineLevel="0" collapsed="false">
      <c r="A931" s="3"/>
      <c r="B931" s="3"/>
      <c r="C931" s="3"/>
      <c r="D931" s="4"/>
      <c r="E931" s="5" t="str">
        <f aca="true">IF(OR(D931="",C931="Closed-won",C931="Closed-lost"),"",IF(D931&lt;TODAY(),"OVERDUE",IF(D931=TODAY(),"TODAY","")))</f>
        <v/>
      </c>
      <c r="F931" s="3"/>
      <c r="G931" s="4"/>
      <c r="H931" s="6"/>
      <c r="I931" s="3"/>
      <c r="J931" s="3"/>
      <c r="K931" s="3"/>
      <c r="L931" s="6"/>
      <c r="M931" s="4"/>
      <c r="N931" s="7" t="str">
        <f aca="true">IF(G931="","",TODAY()-G931)</f>
        <v/>
      </c>
      <c r="O931" s="7" t="str">
        <f aca="true">IF(OR(D931="",C931="Closed-won",C931="Closed-lost"),"",MAX(0,TODAY()-D931))</f>
        <v/>
      </c>
    </row>
    <row r="932" customFormat="false" ht="15" hidden="false" customHeight="false" outlineLevel="0" collapsed="false">
      <c r="A932" s="3"/>
      <c r="B932" s="3"/>
      <c r="C932" s="3"/>
      <c r="D932" s="4"/>
      <c r="E932" s="5" t="str">
        <f aca="true">IF(OR(D932="",C932="Closed-won",C932="Closed-lost"),"",IF(D932&lt;TODAY(),"OVERDUE",IF(D932=TODAY(),"TODAY","")))</f>
        <v/>
      </c>
      <c r="F932" s="3"/>
      <c r="G932" s="4"/>
      <c r="H932" s="6"/>
      <c r="I932" s="3"/>
      <c r="J932" s="3"/>
      <c r="K932" s="3"/>
      <c r="L932" s="6"/>
      <c r="M932" s="4"/>
      <c r="N932" s="7" t="str">
        <f aca="true">IF(G932="","",TODAY()-G932)</f>
        <v/>
      </c>
      <c r="O932" s="7" t="str">
        <f aca="true">IF(OR(D932="",C932="Closed-won",C932="Closed-lost"),"",MAX(0,TODAY()-D932))</f>
        <v/>
      </c>
    </row>
    <row r="933" customFormat="false" ht="15" hidden="false" customHeight="false" outlineLevel="0" collapsed="false">
      <c r="A933" s="3"/>
      <c r="B933" s="3"/>
      <c r="C933" s="3"/>
      <c r="D933" s="4"/>
      <c r="E933" s="5" t="str">
        <f aca="true">IF(OR(D933="",C933="Closed-won",C933="Closed-lost"),"",IF(D933&lt;TODAY(),"OVERDUE",IF(D933=TODAY(),"TODAY","")))</f>
        <v/>
      </c>
      <c r="F933" s="3"/>
      <c r="G933" s="4"/>
      <c r="H933" s="6"/>
      <c r="I933" s="3"/>
      <c r="J933" s="3"/>
      <c r="K933" s="3"/>
      <c r="L933" s="6"/>
      <c r="M933" s="4"/>
      <c r="N933" s="7" t="str">
        <f aca="true">IF(G933="","",TODAY()-G933)</f>
        <v/>
      </c>
      <c r="O933" s="7" t="str">
        <f aca="true">IF(OR(D933="",C933="Closed-won",C933="Closed-lost"),"",MAX(0,TODAY()-D933))</f>
        <v/>
      </c>
    </row>
    <row r="934" customFormat="false" ht="15" hidden="false" customHeight="false" outlineLevel="0" collapsed="false">
      <c r="A934" s="3"/>
      <c r="B934" s="3"/>
      <c r="C934" s="3"/>
      <c r="D934" s="4"/>
      <c r="E934" s="5" t="str">
        <f aca="true">IF(OR(D934="",C934="Closed-won",C934="Closed-lost"),"",IF(D934&lt;TODAY(),"OVERDUE",IF(D934=TODAY(),"TODAY","")))</f>
        <v/>
      </c>
      <c r="F934" s="3"/>
      <c r="G934" s="4"/>
      <c r="H934" s="6"/>
      <c r="I934" s="3"/>
      <c r="J934" s="3"/>
      <c r="K934" s="3"/>
      <c r="L934" s="6"/>
      <c r="M934" s="4"/>
      <c r="N934" s="7" t="str">
        <f aca="true">IF(G934="","",TODAY()-G934)</f>
        <v/>
      </c>
      <c r="O934" s="7" t="str">
        <f aca="true">IF(OR(D934="",C934="Closed-won",C934="Closed-lost"),"",MAX(0,TODAY()-D934))</f>
        <v/>
      </c>
    </row>
    <row r="935" customFormat="false" ht="15" hidden="false" customHeight="false" outlineLevel="0" collapsed="false">
      <c r="A935" s="3"/>
      <c r="B935" s="3"/>
      <c r="C935" s="3"/>
      <c r="D935" s="4"/>
      <c r="E935" s="5" t="str">
        <f aca="true">IF(OR(D935="",C935="Closed-won",C935="Closed-lost"),"",IF(D935&lt;TODAY(),"OVERDUE",IF(D935=TODAY(),"TODAY","")))</f>
        <v/>
      </c>
      <c r="F935" s="3"/>
      <c r="G935" s="4"/>
      <c r="H935" s="6"/>
      <c r="I935" s="3"/>
      <c r="J935" s="3"/>
      <c r="K935" s="3"/>
      <c r="L935" s="6"/>
      <c r="M935" s="4"/>
      <c r="N935" s="7" t="str">
        <f aca="true">IF(G935="","",TODAY()-G935)</f>
        <v/>
      </c>
      <c r="O935" s="7" t="str">
        <f aca="true">IF(OR(D935="",C935="Closed-won",C935="Closed-lost"),"",MAX(0,TODAY()-D935))</f>
        <v/>
      </c>
    </row>
    <row r="936" customFormat="false" ht="15" hidden="false" customHeight="false" outlineLevel="0" collapsed="false">
      <c r="A936" s="3"/>
      <c r="B936" s="3"/>
      <c r="C936" s="3"/>
      <c r="D936" s="4"/>
      <c r="E936" s="5" t="str">
        <f aca="true">IF(OR(D936="",C936="Closed-won",C936="Closed-lost"),"",IF(D936&lt;TODAY(),"OVERDUE",IF(D936=TODAY(),"TODAY","")))</f>
        <v/>
      </c>
      <c r="F936" s="3"/>
      <c r="G936" s="4"/>
      <c r="H936" s="6"/>
      <c r="I936" s="3"/>
      <c r="J936" s="3"/>
      <c r="K936" s="3"/>
      <c r="L936" s="6"/>
      <c r="M936" s="4"/>
      <c r="N936" s="7" t="str">
        <f aca="true">IF(G936="","",TODAY()-G936)</f>
        <v/>
      </c>
      <c r="O936" s="7" t="str">
        <f aca="true">IF(OR(D936="",C936="Closed-won",C936="Closed-lost"),"",MAX(0,TODAY()-D936))</f>
        <v/>
      </c>
    </row>
    <row r="937" customFormat="false" ht="15" hidden="false" customHeight="false" outlineLevel="0" collapsed="false">
      <c r="A937" s="3"/>
      <c r="B937" s="3"/>
      <c r="C937" s="3"/>
      <c r="D937" s="4"/>
      <c r="E937" s="5" t="str">
        <f aca="true">IF(OR(D937="",C937="Closed-won",C937="Closed-lost"),"",IF(D937&lt;TODAY(),"OVERDUE",IF(D937=TODAY(),"TODAY","")))</f>
        <v/>
      </c>
      <c r="F937" s="3"/>
      <c r="G937" s="4"/>
      <c r="H937" s="6"/>
      <c r="I937" s="3"/>
      <c r="J937" s="3"/>
      <c r="K937" s="3"/>
      <c r="L937" s="6"/>
      <c r="M937" s="4"/>
      <c r="N937" s="7" t="str">
        <f aca="true">IF(G937="","",TODAY()-G937)</f>
        <v/>
      </c>
      <c r="O937" s="7" t="str">
        <f aca="true">IF(OR(D937="",C937="Closed-won",C937="Closed-lost"),"",MAX(0,TODAY()-D937))</f>
        <v/>
      </c>
    </row>
    <row r="938" customFormat="false" ht="15" hidden="false" customHeight="false" outlineLevel="0" collapsed="false">
      <c r="A938" s="3"/>
      <c r="B938" s="3"/>
      <c r="C938" s="3"/>
      <c r="D938" s="4"/>
      <c r="E938" s="5" t="str">
        <f aca="true">IF(OR(D938="",C938="Closed-won",C938="Closed-lost"),"",IF(D938&lt;TODAY(),"OVERDUE",IF(D938=TODAY(),"TODAY","")))</f>
        <v/>
      </c>
      <c r="F938" s="3"/>
      <c r="G938" s="4"/>
      <c r="H938" s="6"/>
      <c r="I938" s="3"/>
      <c r="J938" s="3"/>
      <c r="K938" s="3"/>
      <c r="L938" s="6"/>
      <c r="M938" s="4"/>
      <c r="N938" s="7" t="str">
        <f aca="true">IF(G938="","",TODAY()-G938)</f>
        <v/>
      </c>
      <c r="O938" s="7" t="str">
        <f aca="true">IF(OR(D938="",C938="Closed-won",C938="Closed-lost"),"",MAX(0,TODAY()-D938))</f>
        <v/>
      </c>
    </row>
    <row r="939" customFormat="false" ht="15" hidden="false" customHeight="false" outlineLevel="0" collapsed="false">
      <c r="A939" s="3"/>
      <c r="B939" s="3"/>
      <c r="C939" s="3"/>
      <c r="D939" s="4"/>
      <c r="E939" s="5" t="str">
        <f aca="true">IF(OR(D939="",C939="Closed-won",C939="Closed-lost"),"",IF(D939&lt;TODAY(),"OVERDUE",IF(D939=TODAY(),"TODAY","")))</f>
        <v/>
      </c>
      <c r="F939" s="3"/>
      <c r="G939" s="4"/>
      <c r="H939" s="6"/>
      <c r="I939" s="3"/>
      <c r="J939" s="3"/>
      <c r="K939" s="3"/>
      <c r="L939" s="6"/>
      <c r="M939" s="4"/>
      <c r="N939" s="7" t="str">
        <f aca="true">IF(G939="","",TODAY()-G939)</f>
        <v/>
      </c>
      <c r="O939" s="7" t="str">
        <f aca="true">IF(OR(D939="",C939="Closed-won",C939="Closed-lost"),"",MAX(0,TODAY()-D939))</f>
        <v/>
      </c>
    </row>
    <row r="940" customFormat="false" ht="15" hidden="false" customHeight="false" outlineLevel="0" collapsed="false">
      <c r="A940" s="3"/>
      <c r="B940" s="3"/>
      <c r="C940" s="3"/>
      <c r="D940" s="4"/>
      <c r="E940" s="5" t="str">
        <f aca="true">IF(OR(D940="",C940="Closed-won",C940="Closed-lost"),"",IF(D940&lt;TODAY(),"OVERDUE",IF(D940=TODAY(),"TODAY","")))</f>
        <v/>
      </c>
      <c r="F940" s="3"/>
      <c r="G940" s="4"/>
      <c r="H940" s="6"/>
      <c r="I940" s="3"/>
      <c r="J940" s="3"/>
      <c r="K940" s="3"/>
      <c r="L940" s="6"/>
      <c r="M940" s="4"/>
      <c r="N940" s="7" t="str">
        <f aca="true">IF(G940="","",TODAY()-G940)</f>
        <v/>
      </c>
      <c r="O940" s="7" t="str">
        <f aca="true">IF(OR(D940="",C940="Closed-won",C940="Closed-lost"),"",MAX(0,TODAY()-D940))</f>
        <v/>
      </c>
    </row>
    <row r="941" customFormat="false" ht="15" hidden="false" customHeight="false" outlineLevel="0" collapsed="false">
      <c r="A941" s="3"/>
      <c r="B941" s="3"/>
      <c r="C941" s="3"/>
      <c r="D941" s="4"/>
      <c r="E941" s="5" t="str">
        <f aca="true">IF(OR(D941="",C941="Closed-won",C941="Closed-lost"),"",IF(D941&lt;TODAY(),"OVERDUE",IF(D941=TODAY(),"TODAY","")))</f>
        <v/>
      </c>
      <c r="F941" s="3"/>
      <c r="G941" s="4"/>
      <c r="H941" s="6"/>
      <c r="I941" s="3"/>
      <c r="J941" s="3"/>
      <c r="K941" s="3"/>
      <c r="L941" s="6"/>
      <c r="M941" s="4"/>
      <c r="N941" s="7" t="str">
        <f aca="true">IF(G941="","",TODAY()-G941)</f>
        <v/>
      </c>
      <c r="O941" s="7" t="str">
        <f aca="true">IF(OR(D941="",C941="Closed-won",C941="Closed-lost"),"",MAX(0,TODAY()-D941))</f>
        <v/>
      </c>
    </row>
    <row r="942" customFormat="false" ht="15" hidden="false" customHeight="false" outlineLevel="0" collapsed="false">
      <c r="A942" s="3"/>
      <c r="B942" s="3"/>
      <c r="C942" s="3"/>
      <c r="D942" s="4"/>
      <c r="E942" s="5" t="str">
        <f aca="true">IF(OR(D942="",C942="Closed-won",C942="Closed-lost"),"",IF(D942&lt;TODAY(),"OVERDUE",IF(D942=TODAY(),"TODAY","")))</f>
        <v/>
      </c>
      <c r="F942" s="3"/>
      <c r="G942" s="4"/>
      <c r="H942" s="6"/>
      <c r="I942" s="3"/>
      <c r="J942" s="3"/>
      <c r="K942" s="3"/>
      <c r="L942" s="6"/>
      <c r="M942" s="4"/>
      <c r="N942" s="7" t="str">
        <f aca="true">IF(G942="","",TODAY()-G942)</f>
        <v/>
      </c>
      <c r="O942" s="7" t="str">
        <f aca="true">IF(OR(D942="",C942="Closed-won",C942="Closed-lost"),"",MAX(0,TODAY()-D942))</f>
        <v/>
      </c>
    </row>
    <row r="943" customFormat="false" ht="15" hidden="false" customHeight="false" outlineLevel="0" collapsed="false">
      <c r="A943" s="3"/>
      <c r="B943" s="3"/>
      <c r="C943" s="3"/>
      <c r="D943" s="4"/>
      <c r="E943" s="5" t="str">
        <f aca="true">IF(OR(D943="",C943="Closed-won",C943="Closed-lost"),"",IF(D943&lt;TODAY(),"OVERDUE",IF(D943=TODAY(),"TODAY","")))</f>
        <v/>
      </c>
      <c r="F943" s="3"/>
      <c r="G943" s="4"/>
      <c r="H943" s="6"/>
      <c r="I943" s="3"/>
      <c r="J943" s="3"/>
      <c r="K943" s="3"/>
      <c r="L943" s="6"/>
      <c r="M943" s="4"/>
      <c r="N943" s="7" t="str">
        <f aca="true">IF(G943="","",TODAY()-G943)</f>
        <v/>
      </c>
      <c r="O943" s="7" t="str">
        <f aca="true">IF(OR(D943="",C943="Closed-won",C943="Closed-lost"),"",MAX(0,TODAY()-D943))</f>
        <v/>
      </c>
    </row>
    <row r="944" customFormat="false" ht="15" hidden="false" customHeight="false" outlineLevel="0" collapsed="false">
      <c r="A944" s="3"/>
      <c r="B944" s="3"/>
      <c r="C944" s="3"/>
      <c r="D944" s="4"/>
      <c r="E944" s="5" t="str">
        <f aca="true">IF(OR(D944="",C944="Closed-won",C944="Closed-lost"),"",IF(D944&lt;TODAY(),"OVERDUE",IF(D944=TODAY(),"TODAY","")))</f>
        <v/>
      </c>
      <c r="F944" s="3"/>
      <c r="G944" s="4"/>
      <c r="H944" s="6"/>
      <c r="I944" s="3"/>
      <c r="J944" s="3"/>
      <c r="K944" s="3"/>
      <c r="L944" s="6"/>
      <c r="M944" s="4"/>
      <c r="N944" s="7" t="str">
        <f aca="true">IF(G944="","",TODAY()-G944)</f>
        <v/>
      </c>
      <c r="O944" s="7" t="str">
        <f aca="true">IF(OR(D944="",C944="Closed-won",C944="Closed-lost"),"",MAX(0,TODAY()-D944))</f>
        <v/>
      </c>
    </row>
    <row r="945" customFormat="false" ht="15" hidden="false" customHeight="false" outlineLevel="0" collapsed="false">
      <c r="A945" s="3"/>
      <c r="B945" s="3"/>
      <c r="C945" s="3"/>
      <c r="D945" s="4"/>
      <c r="E945" s="5" t="str">
        <f aca="true">IF(OR(D945="",C945="Closed-won",C945="Closed-lost"),"",IF(D945&lt;TODAY(),"OVERDUE",IF(D945=TODAY(),"TODAY","")))</f>
        <v/>
      </c>
      <c r="F945" s="3"/>
      <c r="G945" s="4"/>
      <c r="H945" s="6"/>
      <c r="I945" s="3"/>
      <c r="J945" s="3"/>
      <c r="K945" s="3"/>
      <c r="L945" s="6"/>
      <c r="M945" s="4"/>
      <c r="N945" s="7" t="str">
        <f aca="true">IF(G945="","",TODAY()-G945)</f>
        <v/>
      </c>
      <c r="O945" s="7" t="str">
        <f aca="true">IF(OR(D945="",C945="Closed-won",C945="Closed-lost"),"",MAX(0,TODAY()-D945))</f>
        <v/>
      </c>
    </row>
    <row r="946" customFormat="false" ht="15" hidden="false" customHeight="false" outlineLevel="0" collapsed="false">
      <c r="A946" s="3"/>
      <c r="B946" s="3"/>
      <c r="C946" s="3"/>
      <c r="D946" s="4"/>
      <c r="E946" s="5" t="str">
        <f aca="true">IF(OR(D946="",C946="Closed-won",C946="Closed-lost"),"",IF(D946&lt;TODAY(),"OVERDUE",IF(D946=TODAY(),"TODAY","")))</f>
        <v/>
      </c>
      <c r="F946" s="3"/>
      <c r="G946" s="4"/>
      <c r="H946" s="6"/>
      <c r="I946" s="3"/>
      <c r="J946" s="3"/>
      <c r="K946" s="3"/>
      <c r="L946" s="6"/>
      <c r="M946" s="4"/>
      <c r="N946" s="7" t="str">
        <f aca="true">IF(G946="","",TODAY()-G946)</f>
        <v/>
      </c>
      <c r="O946" s="7" t="str">
        <f aca="true">IF(OR(D946="",C946="Closed-won",C946="Closed-lost"),"",MAX(0,TODAY()-D946))</f>
        <v/>
      </c>
    </row>
    <row r="947" customFormat="false" ht="15" hidden="false" customHeight="false" outlineLevel="0" collapsed="false">
      <c r="A947" s="3"/>
      <c r="B947" s="3"/>
      <c r="C947" s="3"/>
      <c r="D947" s="4"/>
      <c r="E947" s="5" t="str">
        <f aca="true">IF(OR(D947="",C947="Closed-won",C947="Closed-lost"),"",IF(D947&lt;TODAY(),"OVERDUE",IF(D947=TODAY(),"TODAY","")))</f>
        <v/>
      </c>
      <c r="F947" s="3"/>
      <c r="G947" s="4"/>
      <c r="H947" s="6"/>
      <c r="I947" s="3"/>
      <c r="J947" s="3"/>
      <c r="K947" s="3"/>
      <c r="L947" s="6"/>
      <c r="M947" s="4"/>
      <c r="N947" s="7" t="str">
        <f aca="true">IF(G947="","",TODAY()-G947)</f>
        <v/>
      </c>
      <c r="O947" s="7" t="str">
        <f aca="true">IF(OR(D947="",C947="Closed-won",C947="Closed-lost"),"",MAX(0,TODAY()-D947))</f>
        <v/>
      </c>
    </row>
    <row r="948" customFormat="false" ht="15" hidden="false" customHeight="false" outlineLevel="0" collapsed="false">
      <c r="A948" s="3"/>
      <c r="B948" s="3"/>
      <c r="C948" s="3"/>
      <c r="D948" s="4"/>
      <c r="E948" s="5" t="str">
        <f aca="true">IF(OR(D948="",C948="Closed-won",C948="Closed-lost"),"",IF(D948&lt;TODAY(),"OVERDUE",IF(D948=TODAY(),"TODAY","")))</f>
        <v/>
      </c>
      <c r="F948" s="3"/>
      <c r="G948" s="4"/>
      <c r="H948" s="6"/>
      <c r="I948" s="3"/>
      <c r="J948" s="3"/>
      <c r="K948" s="3"/>
      <c r="L948" s="6"/>
      <c r="M948" s="4"/>
      <c r="N948" s="7" t="str">
        <f aca="true">IF(G948="","",TODAY()-G948)</f>
        <v/>
      </c>
      <c r="O948" s="7" t="str">
        <f aca="true">IF(OR(D948="",C948="Closed-won",C948="Closed-lost"),"",MAX(0,TODAY()-D948))</f>
        <v/>
      </c>
    </row>
    <row r="949" customFormat="false" ht="15" hidden="false" customHeight="false" outlineLevel="0" collapsed="false">
      <c r="A949" s="3"/>
      <c r="B949" s="3"/>
      <c r="C949" s="3"/>
      <c r="D949" s="4"/>
      <c r="E949" s="5" t="str">
        <f aca="true">IF(OR(D949="",C949="Closed-won",C949="Closed-lost"),"",IF(D949&lt;TODAY(),"OVERDUE",IF(D949=TODAY(),"TODAY","")))</f>
        <v/>
      </c>
      <c r="F949" s="3"/>
      <c r="G949" s="4"/>
      <c r="H949" s="6"/>
      <c r="I949" s="3"/>
      <c r="J949" s="3"/>
      <c r="K949" s="3"/>
      <c r="L949" s="6"/>
      <c r="M949" s="4"/>
      <c r="N949" s="7" t="str">
        <f aca="true">IF(G949="","",TODAY()-G949)</f>
        <v/>
      </c>
      <c r="O949" s="7" t="str">
        <f aca="true">IF(OR(D949="",C949="Closed-won",C949="Closed-lost"),"",MAX(0,TODAY()-D949))</f>
        <v/>
      </c>
    </row>
    <row r="950" customFormat="false" ht="15" hidden="false" customHeight="false" outlineLevel="0" collapsed="false">
      <c r="A950" s="3"/>
      <c r="B950" s="3"/>
      <c r="C950" s="3"/>
      <c r="D950" s="4"/>
      <c r="E950" s="5" t="str">
        <f aca="true">IF(OR(D950="",C950="Closed-won",C950="Closed-lost"),"",IF(D950&lt;TODAY(),"OVERDUE",IF(D950=TODAY(),"TODAY","")))</f>
        <v/>
      </c>
      <c r="F950" s="3"/>
      <c r="G950" s="4"/>
      <c r="H950" s="6"/>
      <c r="I950" s="3"/>
      <c r="J950" s="3"/>
      <c r="K950" s="3"/>
      <c r="L950" s="6"/>
      <c r="M950" s="4"/>
      <c r="N950" s="7" t="str">
        <f aca="true">IF(G950="","",TODAY()-G950)</f>
        <v/>
      </c>
      <c r="O950" s="7" t="str">
        <f aca="true">IF(OR(D950="",C950="Closed-won",C950="Closed-lost"),"",MAX(0,TODAY()-D950))</f>
        <v/>
      </c>
    </row>
    <row r="951" customFormat="false" ht="15" hidden="false" customHeight="false" outlineLevel="0" collapsed="false">
      <c r="A951" s="3"/>
      <c r="B951" s="3"/>
      <c r="C951" s="3"/>
      <c r="D951" s="4"/>
      <c r="E951" s="5" t="str">
        <f aca="true">IF(OR(D951="",C951="Closed-won",C951="Closed-lost"),"",IF(D951&lt;TODAY(),"OVERDUE",IF(D951=TODAY(),"TODAY","")))</f>
        <v/>
      </c>
      <c r="F951" s="3"/>
      <c r="G951" s="4"/>
      <c r="H951" s="6"/>
      <c r="I951" s="3"/>
      <c r="J951" s="3"/>
      <c r="K951" s="3"/>
      <c r="L951" s="6"/>
      <c r="M951" s="4"/>
      <c r="N951" s="7" t="str">
        <f aca="true">IF(G951="","",TODAY()-G951)</f>
        <v/>
      </c>
      <c r="O951" s="7" t="str">
        <f aca="true">IF(OR(D951="",C951="Closed-won",C951="Closed-lost"),"",MAX(0,TODAY()-D951))</f>
        <v/>
      </c>
    </row>
    <row r="952" customFormat="false" ht="15" hidden="false" customHeight="false" outlineLevel="0" collapsed="false">
      <c r="A952" s="3"/>
      <c r="B952" s="3"/>
      <c r="C952" s="3"/>
      <c r="D952" s="4"/>
      <c r="E952" s="5" t="str">
        <f aca="true">IF(OR(D952="",C952="Closed-won",C952="Closed-lost"),"",IF(D952&lt;TODAY(),"OVERDUE",IF(D952=TODAY(),"TODAY","")))</f>
        <v/>
      </c>
      <c r="F952" s="3"/>
      <c r="G952" s="4"/>
      <c r="H952" s="6"/>
      <c r="I952" s="3"/>
      <c r="J952" s="3"/>
      <c r="K952" s="3"/>
      <c r="L952" s="6"/>
      <c r="M952" s="4"/>
      <c r="N952" s="7" t="str">
        <f aca="true">IF(G952="","",TODAY()-G952)</f>
        <v/>
      </c>
      <c r="O952" s="7" t="str">
        <f aca="true">IF(OR(D952="",C952="Closed-won",C952="Closed-lost"),"",MAX(0,TODAY()-D952))</f>
        <v/>
      </c>
    </row>
    <row r="953" customFormat="false" ht="15" hidden="false" customHeight="false" outlineLevel="0" collapsed="false">
      <c r="A953" s="3"/>
      <c r="B953" s="3"/>
      <c r="C953" s="3"/>
      <c r="D953" s="4"/>
      <c r="E953" s="5" t="str">
        <f aca="true">IF(OR(D953="",C953="Closed-won",C953="Closed-lost"),"",IF(D953&lt;TODAY(),"OVERDUE",IF(D953=TODAY(),"TODAY","")))</f>
        <v/>
      </c>
      <c r="F953" s="3"/>
      <c r="G953" s="4"/>
      <c r="H953" s="6"/>
      <c r="I953" s="3"/>
      <c r="J953" s="3"/>
      <c r="K953" s="3"/>
      <c r="L953" s="6"/>
      <c r="M953" s="4"/>
      <c r="N953" s="7" t="str">
        <f aca="true">IF(G953="","",TODAY()-G953)</f>
        <v/>
      </c>
      <c r="O953" s="7" t="str">
        <f aca="true">IF(OR(D953="",C953="Closed-won",C953="Closed-lost"),"",MAX(0,TODAY()-D953))</f>
        <v/>
      </c>
    </row>
    <row r="954" customFormat="false" ht="15" hidden="false" customHeight="false" outlineLevel="0" collapsed="false">
      <c r="A954" s="3"/>
      <c r="B954" s="3"/>
      <c r="C954" s="3"/>
      <c r="D954" s="4"/>
      <c r="E954" s="5" t="str">
        <f aca="true">IF(OR(D954="",C954="Closed-won",C954="Closed-lost"),"",IF(D954&lt;TODAY(),"OVERDUE",IF(D954=TODAY(),"TODAY","")))</f>
        <v/>
      </c>
      <c r="F954" s="3"/>
      <c r="G954" s="4"/>
      <c r="H954" s="6"/>
      <c r="I954" s="3"/>
      <c r="J954" s="3"/>
      <c r="K954" s="3"/>
      <c r="L954" s="6"/>
      <c r="M954" s="4"/>
      <c r="N954" s="7" t="str">
        <f aca="true">IF(G954="","",TODAY()-G954)</f>
        <v/>
      </c>
      <c r="O954" s="7" t="str">
        <f aca="true">IF(OR(D954="",C954="Closed-won",C954="Closed-lost"),"",MAX(0,TODAY()-D954))</f>
        <v/>
      </c>
    </row>
    <row r="955" customFormat="false" ht="15" hidden="false" customHeight="false" outlineLevel="0" collapsed="false">
      <c r="A955" s="3"/>
      <c r="B955" s="3"/>
      <c r="C955" s="3"/>
      <c r="D955" s="4"/>
      <c r="E955" s="5" t="str">
        <f aca="true">IF(OR(D955="",C955="Closed-won",C955="Closed-lost"),"",IF(D955&lt;TODAY(),"OVERDUE",IF(D955=TODAY(),"TODAY","")))</f>
        <v/>
      </c>
      <c r="F955" s="3"/>
      <c r="G955" s="4"/>
      <c r="H955" s="6"/>
      <c r="I955" s="3"/>
      <c r="J955" s="3"/>
      <c r="K955" s="3"/>
      <c r="L955" s="6"/>
      <c r="M955" s="4"/>
      <c r="N955" s="7" t="str">
        <f aca="true">IF(G955="","",TODAY()-G955)</f>
        <v/>
      </c>
      <c r="O955" s="7" t="str">
        <f aca="true">IF(OR(D955="",C955="Closed-won",C955="Closed-lost"),"",MAX(0,TODAY()-D955))</f>
        <v/>
      </c>
    </row>
    <row r="956" customFormat="false" ht="15" hidden="false" customHeight="false" outlineLevel="0" collapsed="false">
      <c r="A956" s="3"/>
      <c r="B956" s="3"/>
      <c r="C956" s="3"/>
      <c r="D956" s="4"/>
      <c r="E956" s="5" t="str">
        <f aca="true">IF(OR(D956="",C956="Closed-won",C956="Closed-lost"),"",IF(D956&lt;TODAY(),"OVERDUE",IF(D956=TODAY(),"TODAY","")))</f>
        <v/>
      </c>
      <c r="F956" s="3"/>
      <c r="G956" s="4"/>
      <c r="H956" s="6"/>
      <c r="I956" s="3"/>
      <c r="J956" s="3"/>
      <c r="K956" s="3"/>
      <c r="L956" s="6"/>
      <c r="M956" s="4"/>
      <c r="N956" s="7" t="str">
        <f aca="true">IF(G956="","",TODAY()-G956)</f>
        <v/>
      </c>
      <c r="O956" s="7" t="str">
        <f aca="true">IF(OR(D956="",C956="Closed-won",C956="Closed-lost"),"",MAX(0,TODAY()-D956))</f>
        <v/>
      </c>
    </row>
    <row r="957" customFormat="false" ht="15" hidden="false" customHeight="false" outlineLevel="0" collapsed="false">
      <c r="A957" s="3"/>
      <c r="B957" s="3"/>
      <c r="C957" s="3"/>
      <c r="D957" s="4"/>
      <c r="E957" s="5" t="str">
        <f aca="true">IF(OR(D957="",C957="Closed-won",C957="Closed-lost"),"",IF(D957&lt;TODAY(),"OVERDUE",IF(D957=TODAY(),"TODAY","")))</f>
        <v/>
      </c>
      <c r="F957" s="3"/>
      <c r="G957" s="4"/>
      <c r="H957" s="6"/>
      <c r="I957" s="3"/>
      <c r="J957" s="3"/>
      <c r="K957" s="3"/>
      <c r="L957" s="6"/>
      <c r="M957" s="4"/>
      <c r="N957" s="7" t="str">
        <f aca="true">IF(G957="","",TODAY()-G957)</f>
        <v/>
      </c>
      <c r="O957" s="7" t="str">
        <f aca="true">IF(OR(D957="",C957="Closed-won",C957="Closed-lost"),"",MAX(0,TODAY()-D957))</f>
        <v/>
      </c>
    </row>
    <row r="958" customFormat="false" ht="15" hidden="false" customHeight="false" outlineLevel="0" collapsed="false">
      <c r="A958" s="3"/>
      <c r="B958" s="3"/>
      <c r="C958" s="3"/>
      <c r="D958" s="4"/>
      <c r="E958" s="5" t="str">
        <f aca="true">IF(OR(D958="",C958="Closed-won",C958="Closed-lost"),"",IF(D958&lt;TODAY(),"OVERDUE",IF(D958=TODAY(),"TODAY","")))</f>
        <v/>
      </c>
      <c r="F958" s="3"/>
      <c r="G958" s="4"/>
      <c r="H958" s="6"/>
      <c r="I958" s="3"/>
      <c r="J958" s="3"/>
      <c r="K958" s="3"/>
      <c r="L958" s="6"/>
      <c r="M958" s="4"/>
      <c r="N958" s="7" t="str">
        <f aca="true">IF(G958="","",TODAY()-G958)</f>
        <v/>
      </c>
      <c r="O958" s="7" t="str">
        <f aca="true">IF(OR(D958="",C958="Closed-won",C958="Closed-lost"),"",MAX(0,TODAY()-D958))</f>
        <v/>
      </c>
    </row>
    <row r="959" customFormat="false" ht="15" hidden="false" customHeight="false" outlineLevel="0" collapsed="false">
      <c r="A959" s="3"/>
      <c r="B959" s="3"/>
      <c r="C959" s="3"/>
      <c r="D959" s="4"/>
      <c r="E959" s="5" t="str">
        <f aca="true">IF(OR(D959="",C959="Closed-won",C959="Closed-lost"),"",IF(D959&lt;TODAY(),"OVERDUE",IF(D959=TODAY(),"TODAY","")))</f>
        <v/>
      </c>
      <c r="F959" s="3"/>
      <c r="G959" s="4"/>
      <c r="H959" s="6"/>
      <c r="I959" s="3"/>
      <c r="J959" s="3"/>
      <c r="K959" s="3"/>
      <c r="L959" s="6"/>
      <c r="M959" s="4"/>
      <c r="N959" s="7" t="str">
        <f aca="true">IF(G959="","",TODAY()-G959)</f>
        <v/>
      </c>
      <c r="O959" s="7" t="str">
        <f aca="true">IF(OR(D959="",C959="Closed-won",C959="Closed-lost"),"",MAX(0,TODAY()-D959))</f>
        <v/>
      </c>
    </row>
    <row r="960" customFormat="false" ht="15" hidden="false" customHeight="false" outlineLevel="0" collapsed="false">
      <c r="A960" s="3"/>
      <c r="B960" s="3"/>
      <c r="C960" s="3"/>
      <c r="D960" s="4"/>
      <c r="E960" s="5" t="str">
        <f aca="true">IF(OR(D960="",C960="Closed-won",C960="Closed-lost"),"",IF(D960&lt;TODAY(),"OVERDUE",IF(D960=TODAY(),"TODAY","")))</f>
        <v/>
      </c>
      <c r="F960" s="3"/>
      <c r="G960" s="4"/>
      <c r="H960" s="6"/>
      <c r="I960" s="3"/>
      <c r="J960" s="3"/>
      <c r="K960" s="3"/>
      <c r="L960" s="6"/>
      <c r="M960" s="4"/>
      <c r="N960" s="7" t="str">
        <f aca="true">IF(G960="","",TODAY()-G960)</f>
        <v/>
      </c>
      <c r="O960" s="7" t="str">
        <f aca="true">IF(OR(D960="",C960="Closed-won",C960="Closed-lost"),"",MAX(0,TODAY()-D960))</f>
        <v/>
      </c>
    </row>
    <row r="961" customFormat="false" ht="15" hidden="false" customHeight="false" outlineLevel="0" collapsed="false">
      <c r="A961" s="3"/>
      <c r="B961" s="3"/>
      <c r="C961" s="3"/>
      <c r="D961" s="4"/>
      <c r="E961" s="5" t="str">
        <f aca="true">IF(OR(D961="",C961="Closed-won",C961="Closed-lost"),"",IF(D961&lt;TODAY(),"OVERDUE",IF(D961=TODAY(),"TODAY","")))</f>
        <v/>
      </c>
      <c r="F961" s="3"/>
      <c r="G961" s="4"/>
      <c r="H961" s="6"/>
      <c r="I961" s="3"/>
      <c r="J961" s="3"/>
      <c r="K961" s="3"/>
      <c r="L961" s="6"/>
      <c r="M961" s="4"/>
      <c r="N961" s="7" t="str">
        <f aca="true">IF(G961="","",TODAY()-G961)</f>
        <v/>
      </c>
      <c r="O961" s="7" t="str">
        <f aca="true">IF(OR(D961="",C961="Closed-won",C961="Closed-lost"),"",MAX(0,TODAY()-D961))</f>
        <v/>
      </c>
    </row>
    <row r="962" customFormat="false" ht="15" hidden="false" customHeight="false" outlineLevel="0" collapsed="false">
      <c r="A962" s="3"/>
      <c r="B962" s="3"/>
      <c r="C962" s="3"/>
      <c r="D962" s="4"/>
      <c r="E962" s="5" t="str">
        <f aca="true">IF(OR(D962="",C962="Closed-won",C962="Closed-lost"),"",IF(D962&lt;TODAY(),"OVERDUE",IF(D962=TODAY(),"TODAY","")))</f>
        <v/>
      </c>
      <c r="F962" s="3"/>
      <c r="G962" s="4"/>
      <c r="H962" s="6"/>
      <c r="I962" s="3"/>
      <c r="J962" s="3"/>
      <c r="K962" s="3"/>
      <c r="L962" s="6"/>
      <c r="M962" s="4"/>
      <c r="N962" s="7" t="str">
        <f aca="true">IF(G962="","",TODAY()-G962)</f>
        <v/>
      </c>
      <c r="O962" s="7" t="str">
        <f aca="true">IF(OR(D962="",C962="Closed-won",C962="Closed-lost"),"",MAX(0,TODAY()-D962))</f>
        <v/>
      </c>
    </row>
    <row r="963" customFormat="false" ht="15" hidden="false" customHeight="false" outlineLevel="0" collapsed="false">
      <c r="A963" s="3"/>
      <c r="B963" s="3"/>
      <c r="C963" s="3"/>
      <c r="D963" s="4"/>
      <c r="E963" s="5" t="str">
        <f aca="true">IF(OR(D963="",C963="Closed-won",C963="Closed-lost"),"",IF(D963&lt;TODAY(),"OVERDUE",IF(D963=TODAY(),"TODAY","")))</f>
        <v/>
      </c>
      <c r="F963" s="3"/>
      <c r="G963" s="4"/>
      <c r="H963" s="6"/>
      <c r="I963" s="3"/>
      <c r="J963" s="3"/>
      <c r="K963" s="3"/>
      <c r="L963" s="6"/>
      <c r="M963" s="4"/>
      <c r="N963" s="7" t="str">
        <f aca="true">IF(G963="","",TODAY()-G963)</f>
        <v/>
      </c>
      <c r="O963" s="7" t="str">
        <f aca="true">IF(OR(D963="",C963="Closed-won",C963="Closed-lost"),"",MAX(0,TODAY()-D963))</f>
        <v/>
      </c>
    </row>
    <row r="964" customFormat="false" ht="15" hidden="false" customHeight="false" outlineLevel="0" collapsed="false">
      <c r="A964" s="3"/>
      <c r="B964" s="3"/>
      <c r="C964" s="3"/>
      <c r="D964" s="4"/>
      <c r="E964" s="5" t="str">
        <f aca="true">IF(OR(D964="",C964="Closed-won",C964="Closed-lost"),"",IF(D964&lt;TODAY(),"OVERDUE",IF(D964=TODAY(),"TODAY","")))</f>
        <v/>
      </c>
      <c r="F964" s="3"/>
      <c r="G964" s="4"/>
      <c r="H964" s="6"/>
      <c r="I964" s="3"/>
      <c r="J964" s="3"/>
      <c r="K964" s="3"/>
      <c r="L964" s="6"/>
      <c r="M964" s="4"/>
      <c r="N964" s="7" t="str">
        <f aca="true">IF(G964="","",TODAY()-G964)</f>
        <v/>
      </c>
      <c r="O964" s="7" t="str">
        <f aca="true">IF(OR(D964="",C964="Closed-won",C964="Closed-lost"),"",MAX(0,TODAY()-D964))</f>
        <v/>
      </c>
    </row>
    <row r="965" customFormat="false" ht="15" hidden="false" customHeight="false" outlineLevel="0" collapsed="false">
      <c r="A965" s="3"/>
      <c r="B965" s="3"/>
      <c r="C965" s="3"/>
      <c r="D965" s="4"/>
      <c r="E965" s="5" t="str">
        <f aca="true">IF(OR(D965="",C965="Closed-won",C965="Closed-lost"),"",IF(D965&lt;TODAY(),"OVERDUE",IF(D965=TODAY(),"TODAY","")))</f>
        <v/>
      </c>
      <c r="F965" s="3"/>
      <c r="G965" s="4"/>
      <c r="H965" s="6"/>
      <c r="I965" s="3"/>
      <c r="J965" s="3"/>
      <c r="K965" s="3"/>
      <c r="L965" s="6"/>
      <c r="M965" s="4"/>
      <c r="N965" s="7" t="str">
        <f aca="true">IF(G965="","",TODAY()-G965)</f>
        <v/>
      </c>
      <c r="O965" s="7" t="str">
        <f aca="true">IF(OR(D965="",C965="Closed-won",C965="Closed-lost"),"",MAX(0,TODAY()-D965))</f>
        <v/>
      </c>
    </row>
    <row r="966" customFormat="false" ht="15" hidden="false" customHeight="false" outlineLevel="0" collapsed="false">
      <c r="A966" s="3"/>
      <c r="B966" s="3"/>
      <c r="C966" s="3"/>
      <c r="D966" s="4"/>
      <c r="E966" s="5" t="str">
        <f aca="true">IF(OR(D966="",C966="Closed-won",C966="Closed-lost"),"",IF(D966&lt;TODAY(),"OVERDUE",IF(D966=TODAY(),"TODAY","")))</f>
        <v/>
      </c>
      <c r="F966" s="3"/>
      <c r="G966" s="4"/>
      <c r="H966" s="6"/>
      <c r="I966" s="3"/>
      <c r="J966" s="3"/>
      <c r="K966" s="3"/>
      <c r="L966" s="6"/>
      <c r="M966" s="4"/>
      <c r="N966" s="7" t="str">
        <f aca="true">IF(G966="","",TODAY()-G966)</f>
        <v/>
      </c>
      <c r="O966" s="7" t="str">
        <f aca="true">IF(OR(D966="",C966="Closed-won",C966="Closed-lost"),"",MAX(0,TODAY()-D966))</f>
        <v/>
      </c>
    </row>
    <row r="967" customFormat="false" ht="15" hidden="false" customHeight="false" outlineLevel="0" collapsed="false">
      <c r="A967" s="3"/>
      <c r="B967" s="3"/>
      <c r="C967" s="3"/>
      <c r="D967" s="4"/>
      <c r="E967" s="5" t="str">
        <f aca="true">IF(OR(D967="",C967="Closed-won",C967="Closed-lost"),"",IF(D967&lt;TODAY(),"OVERDUE",IF(D967=TODAY(),"TODAY","")))</f>
        <v/>
      </c>
      <c r="F967" s="3"/>
      <c r="G967" s="4"/>
      <c r="H967" s="6"/>
      <c r="I967" s="3"/>
      <c r="J967" s="3"/>
      <c r="K967" s="3"/>
      <c r="L967" s="6"/>
      <c r="M967" s="4"/>
      <c r="N967" s="7" t="str">
        <f aca="true">IF(G967="","",TODAY()-G967)</f>
        <v/>
      </c>
      <c r="O967" s="7" t="str">
        <f aca="true">IF(OR(D967="",C967="Closed-won",C967="Closed-lost"),"",MAX(0,TODAY()-D967))</f>
        <v/>
      </c>
    </row>
    <row r="968" customFormat="false" ht="15" hidden="false" customHeight="false" outlineLevel="0" collapsed="false">
      <c r="A968" s="3"/>
      <c r="B968" s="3"/>
      <c r="C968" s="3"/>
      <c r="D968" s="4"/>
      <c r="E968" s="5" t="str">
        <f aca="true">IF(OR(D968="",C968="Closed-won",C968="Closed-lost"),"",IF(D968&lt;TODAY(),"OVERDUE",IF(D968=TODAY(),"TODAY","")))</f>
        <v/>
      </c>
      <c r="F968" s="3"/>
      <c r="G968" s="4"/>
      <c r="H968" s="6"/>
      <c r="I968" s="3"/>
      <c r="J968" s="3"/>
      <c r="K968" s="3"/>
      <c r="L968" s="6"/>
      <c r="M968" s="4"/>
      <c r="N968" s="7" t="str">
        <f aca="true">IF(G968="","",TODAY()-G968)</f>
        <v/>
      </c>
      <c r="O968" s="7" t="str">
        <f aca="true">IF(OR(D968="",C968="Closed-won",C968="Closed-lost"),"",MAX(0,TODAY()-D968))</f>
        <v/>
      </c>
    </row>
    <row r="969" customFormat="false" ht="15" hidden="false" customHeight="false" outlineLevel="0" collapsed="false">
      <c r="A969" s="3"/>
      <c r="B969" s="3"/>
      <c r="C969" s="3"/>
      <c r="D969" s="4"/>
      <c r="E969" s="5" t="str">
        <f aca="true">IF(OR(D969="",C969="Closed-won",C969="Closed-lost"),"",IF(D969&lt;TODAY(),"OVERDUE",IF(D969=TODAY(),"TODAY","")))</f>
        <v/>
      </c>
      <c r="F969" s="3"/>
      <c r="G969" s="4"/>
      <c r="H969" s="6"/>
      <c r="I969" s="3"/>
      <c r="J969" s="3"/>
      <c r="K969" s="3"/>
      <c r="L969" s="6"/>
      <c r="M969" s="4"/>
      <c r="N969" s="7" t="str">
        <f aca="true">IF(G969="","",TODAY()-G969)</f>
        <v/>
      </c>
      <c r="O969" s="7" t="str">
        <f aca="true">IF(OR(D969="",C969="Closed-won",C969="Closed-lost"),"",MAX(0,TODAY()-D969))</f>
        <v/>
      </c>
    </row>
    <row r="970" customFormat="false" ht="15" hidden="false" customHeight="false" outlineLevel="0" collapsed="false">
      <c r="A970" s="3"/>
      <c r="B970" s="3"/>
      <c r="C970" s="3"/>
      <c r="D970" s="4"/>
      <c r="E970" s="5" t="str">
        <f aca="true">IF(OR(D970="",C970="Closed-won",C970="Closed-lost"),"",IF(D970&lt;TODAY(),"OVERDUE",IF(D970=TODAY(),"TODAY","")))</f>
        <v/>
      </c>
      <c r="F970" s="3"/>
      <c r="G970" s="4"/>
      <c r="H970" s="6"/>
      <c r="I970" s="3"/>
      <c r="J970" s="3"/>
      <c r="K970" s="3"/>
      <c r="L970" s="6"/>
      <c r="M970" s="4"/>
      <c r="N970" s="7" t="str">
        <f aca="true">IF(G970="","",TODAY()-G970)</f>
        <v/>
      </c>
      <c r="O970" s="7" t="str">
        <f aca="true">IF(OR(D970="",C970="Closed-won",C970="Closed-lost"),"",MAX(0,TODAY()-D970))</f>
        <v/>
      </c>
    </row>
    <row r="971" customFormat="false" ht="15" hidden="false" customHeight="false" outlineLevel="0" collapsed="false">
      <c r="A971" s="3"/>
      <c r="B971" s="3"/>
      <c r="C971" s="3"/>
      <c r="D971" s="4"/>
      <c r="E971" s="5" t="str">
        <f aca="true">IF(OR(D971="",C971="Closed-won",C971="Closed-lost"),"",IF(D971&lt;TODAY(),"OVERDUE",IF(D971=TODAY(),"TODAY","")))</f>
        <v/>
      </c>
      <c r="F971" s="3"/>
      <c r="G971" s="4"/>
      <c r="H971" s="6"/>
      <c r="I971" s="3"/>
      <c r="J971" s="3"/>
      <c r="K971" s="3"/>
      <c r="L971" s="6"/>
      <c r="M971" s="4"/>
      <c r="N971" s="7" t="str">
        <f aca="true">IF(G971="","",TODAY()-G971)</f>
        <v/>
      </c>
      <c r="O971" s="7" t="str">
        <f aca="true">IF(OR(D971="",C971="Closed-won",C971="Closed-lost"),"",MAX(0,TODAY()-D971))</f>
        <v/>
      </c>
    </row>
    <row r="972" customFormat="false" ht="15" hidden="false" customHeight="false" outlineLevel="0" collapsed="false">
      <c r="A972" s="3"/>
      <c r="B972" s="3"/>
      <c r="C972" s="3"/>
      <c r="D972" s="4"/>
      <c r="E972" s="5" t="str">
        <f aca="true">IF(OR(D972="",C972="Closed-won",C972="Closed-lost"),"",IF(D972&lt;TODAY(),"OVERDUE",IF(D972=TODAY(),"TODAY","")))</f>
        <v/>
      </c>
      <c r="F972" s="3"/>
      <c r="G972" s="4"/>
      <c r="H972" s="6"/>
      <c r="I972" s="3"/>
      <c r="J972" s="3"/>
      <c r="K972" s="3"/>
      <c r="L972" s="6"/>
      <c r="M972" s="4"/>
      <c r="N972" s="7" t="str">
        <f aca="true">IF(G972="","",TODAY()-G972)</f>
        <v/>
      </c>
      <c r="O972" s="7" t="str">
        <f aca="true">IF(OR(D972="",C972="Closed-won",C972="Closed-lost"),"",MAX(0,TODAY()-D972))</f>
        <v/>
      </c>
    </row>
    <row r="973" customFormat="false" ht="15" hidden="false" customHeight="false" outlineLevel="0" collapsed="false">
      <c r="A973" s="3"/>
      <c r="B973" s="3"/>
      <c r="C973" s="3"/>
      <c r="D973" s="4"/>
      <c r="E973" s="5" t="str">
        <f aca="true">IF(OR(D973="",C973="Closed-won",C973="Closed-lost"),"",IF(D973&lt;TODAY(),"OVERDUE",IF(D973=TODAY(),"TODAY","")))</f>
        <v/>
      </c>
      <c r="F973" s="3"/>
      <c r="G973" s="4"/>
      <c r="H973" s="6"/>
      <c r="I973" s="3"/>
      <c r="J973" s="3"/>
      <c r="K973" s="3"/>
      <c r="L973" s="6"/>
      <c r="M973" s="4"/>
      <c r="N973" s="7" t="str">
        <f aca="true">IF(G973="","",TODAY()-G973)</f>
        <v/>
      </c>
      <c r="O973" s="7" t="str">
        <f aca="true">IF(OR(D973="",C973="Closed-won",C973="Closed-lost"),"",MAX(0,TODAY()-D973))</f>
        <v/>
      </c>
    </row>
    <row r="974" customFormat="false" ht="15" hidden="false" customHeight="false" outlineLevel="0" collapsed="false">
      <c r="A974" s="3"/>
      <c r="B974" s="3"/>
      <c r="C974" s="3"/>
      <c r="D974" s="4"/>
      <c r="E974" s="5" t="str">
        <f aca="true">IF(OR(D974="",C974="Closed-won",C974="Closed-lost"),"",IF(D974&lt;TODAY(),"OVERDUE",IF(D974=TODAY(),"TODAY","")))</f>
        <v/>
      </c>
      <c r="F974" s="3"/>
      <c r="G974" s="4"/>
      <c r="H974" s="6"/>
      <c r="I974" s="3"/>
      <c r="J974" s="3"/>
      <c r="K974" s="3"/>
      <c r="L974" s="6"/>
      <c r="M974" s="4"/>
      <c r="N974" s="7" t="str">
        <f aca="true">IF(G974="","",TODAY()-G974)</f>
        <v/>
      </c>
      <c r="O974" s="7" t="str">
        <f aca="true">IF(OR(D974="",C974="Closed-won",C974="Closed-lost"),"",MAX(0,TODAY()-D974))</f>
        <v/>
      </c>
    </row>
    <row r="975" customFormat="false" ht="15" hidden="false" customHeight="false" outlineLevel="0" collapsed="false">
      <c r="A975" s="3"/>
      <c r="B975" s="3"/>
      <c r="C975" s="3"/>
      <c r="D975" s="4"/>
      <c r="E975" s="5" t="str">
        <f aca="true">IF(OR(D975="",C975="Closed-won",C975="Closed-lost"),"",IF(D975&lt;TODAY(),"OVERDUE",IF(D975=TODAY(),"TODAY","")))</f>
        <v/>
      </c>
      <c r="F975" s="3"/>
      <c r="G975" s="4"/>
      <c r="H975" s="6"/>
      <c r="I975" s="3"/>
      <c r="J975" s="3"/>
      <c r="K975" s="3"/>
      <c r="L975" s="6"/>
      <c r="M975" s="4"/>
      <c r="N975" s="7" t="str">
        <f aca="true">IF(G975="","",TODAY()-G975)</f>
        <v/>
      </c>
      <c r="O975" s="7" t="str">
        <f aca="true">IF(OR(D975="",C975="Closed-won",C975="Closed-lost"),"",MAX(0,TODAY()-D975))</f>
        <v/>
      </c>
    </row>
    <row r="976" customFormat="false" ht="15" hidden="false" customHeight="false" outlineLevel="0" collapsed="false">
      <c r="A976" s="3"/>
      <c r="B976" s="3"/>
      <c r="C976" s="3"/>
      <c r="D976" s="4"/>
      <c r="E976" s="5" t="str">
        <f aca="true">IF(OR(D976="",C976="Closed-won",C976="Closed-lost"),"",IF(D976&lt;TODAY(),"OVERDUE",IF(D976=TODAY(),"TODAY","")))</f>
        <v/>
      </c>
      <c r="F976" s="3"/>
      <c r="G976" s="4"/>
      <c r="H976" s="6"/>
      <c r="I976" s="3"/>
      <c r="J976" s="3"/>
      <c r="K976" s="3"/>
      <c r="L976" s="6"/>
      <c r="M976" s="4"/>
      <c r="N976" s="7" t="str">
        <f aca="true">IF(G976="","",TODAY()-G976)</f>
        <v/>
      </c>
      <c r="O976" s="7" t="str">
        <f aca="true">IF(OR(D976="",C976="Closed-won",C976="Closed-lost"),"",MAX(0,TODAY()-D976))</f>
        <v/>
      </c>
    </row>
    <row r="977" customFormat="false" ht="15" hidden="false" customHeight="false" outlineLevel="0" collapsed="false">
      <c r="A977" s="3"/>
      <c r="B977" s="3"/>
      <c r="C977" s="3"/>
      <c r="D977" s="4"/>
      <c r="E977" s="5" t="str">
        <f aca="true">IF(OR(D977="",C977="Closed-won",C977="Closed-lost"),"",IF(D977&lt;TODAY(),"OVERDUE",IF(D977=TODAY(),"TODAY","")))</f>
        <v/>
      </c>
      <c r="F977" s="3"/>
      <c r="G977" s="4"/>
      <c r="H977" s="6"/>
      <c r="I977" s="3"/>
      <c r="J977" s="3"/>
      <c r="K977" s="3"/>
      <c r="L977" s="6"/>
      <c r="M977" s="4"/>
      <c r="N977" s="7" t="str">
        <f aca="true">IF(G977="","",TODAY()-G977)</f>
        <v/>
      </c>
      <c r="O977" s="7" t="str">
        <f aca="true">IF(OR(D977="",C977="Closed-won",C977="Closed-lost"),"",MAX(0,TODAY()-D977))</f>
        <v/>
      </c>
    </row>
    <row r="978" customFormat="false" ht="15" hidden="false" customHeight="false" outlineLevel="0" collapsed="false">
      <c r="A978" s="3"/>
      <c r="B978" s="3"/>
      <c r="C978" s="3"/>
      <c r="D978" s="4"/>
      <c r="E978" s="5" t="str">
        <f aca="true">IF(OR(D978="",C978="Closed-won",C978="Closed-lost"),"",IF(D978&lt;TODAY(),"OVERDUE",IF(D978=TODAY(),"TODAY","")))</f>
        <v/>
      </c>
      <c r="F978" s="3"/>
      <c r="G978" s="4"/>
      <c r="H978" s="6"/>
      <c r="I978" s="3"/>
      <c r="J978" s="3"/>
      <c r="K978" s="3"/>
      <c r="L978" s="6"/>
      <c r="M978" s="4"/>
      <c r="N978" s="7" t="str">
        <f aca="true">IF(G978="","",TODAY()-G978)</f>
        <v/>
      </c>
      <c r="O978" s="7" t="str">
        <f aca="true">IF(OR(D978="",C978="Closed-won",C978="Closed-lost"),"",MAX(0,TODAY()-D978))</f>
        <v/>
      </c>
    </row>
    <row r="979" customFormat="false" ht="15" hidden="false" customHeight="false" outlineLevel="0" collapsed="false">
      <c r="A979" s="3"/>
      <c r="B979" s="3"/>
      <c r="C979" s="3"/>
      <c r="D979" s="4"/>
      <c r="E979" s="5" t="str">
        <f aca="true">IF(OR(D979="",C979="Closed-won",C979="Closed-lost"),"",IF(D979&lt;TODAY(),"OVERDUE",IF(D979=TODAY(),"TODAY","")))</f>
        <v/>
      </c>
      <c r="F979" s="3"/>
      <c r="G979" s="4"/>
      <c r="H979" s="6"/>
      <c r="I979" s="3"/>
      <c r="J979" s="3"/>
      <c r="K979" s="3"/>
      <c r="L979" s="6"/>
      <c r="M979" s="4"/>
      <c r="N979" s="7" t="str">
        <f aca="true">IF(G979="","",TODAY()-G979)</f>
        <v/>
      </c>
      <c r="O979" s="7" t="str">
        <f aca="true">IF(OR(D979="",C979="Closed-won",C979="Closed-lost"),"",MAX(0,TODAY()-D979))</f>
        <v/>
      </c>
    </row>
    <row r="980" customFormat="false" ht="15" hidden="false" customHeight="false" outlineLevel="0" collapsed="false">
      <c r="A980" s="3"/>
      <c r="B980" s="3"/>
      <c r="C980" s="3"/>
      <c r="D980" s="4"/>
      <c r="E980" s="5" t="str">
        <f aca="true">IF(OR(D980="",C980="Closed-won",C980="Closed-lost"),"",IF(D980&lt;TODAY(),"OVERDUE",IF(D980=TODAY(),"TODAY","")))</f>
        <v/>
      </c>
      <c r="F980" s="3"/>
      <c r="G980" s="4"/>
      <c r="H980" s="6"/>
      <c r="I980" s="3"/>
      <c r="J980" s="3"/>
      <c r="K980" s="3"/>
      <c r="L980" s="6"/>
      <c r="M980" s="4"/>
      <c r="N980" s="7" t="str">
        <f aca="true">IF(G980="","",TODAY()-G980)</f>
        <v/>
      </c>
      <c r="O980" s="7" t="str">
        <f aca="true">IF(OR(D980="",C980="Closed-won",C980="Closed-lost"),"",MAX(0,TODAY()-D980))</f>
        <v/>
      </c>
    </row>
    <row r="981" customFormat="false" ht="15" hidden="false" customHeight="false" outlineLevel="0" collapsed="false">
      <c r="A981" s="3"/>
      <c r="B981" s="3"/>
      <c r="C981" s="3"/>
      <c r="D981" s="4"/>
      <c r="E981" s="5" t="str">
        <f aca="true">IF(OR(D981="",C981="Closed-won",C981="Closed-lost"),"",IF(D981&lt;TODAY(),"OVERDUE",IF(D981=TODAY(),"TODAY","")))</f>
        <v/>
      </c>
      <c r="F981" s="3"/>
      <c r="G981" s="4"/>
      <c r="H981" s="6"/>
      <c r="I981" s="3"/>
      <c r="J981" s="3"/>
      <c r="K981" s="3"/>
      <c r="L981" s="6"/>
      <c r="M981" s="4"/>
      <c r="N981" s="7" t="str">
        <f aca="true">IF(G981="","",TODAY()-G981)</f>
        <v/>
      </c>
      <c r="O981" s="7" t="str">
        <f aca="true">IF(OR(D981="",C981="Closed-won",C981="Closed-lost"),"",MAX(0,TODAY()-D981))</f>
        <v/>
      </c>
    </row>
    <row r="982" customFormat="false" ht="15" hidden="false" customHeight="false" outlineLevel="0" collapsed="false">
      <c r="A982" s="3"/>
      <c r="B982" s="3"/>
      <c r="C982" s="3"/>
      <c r="D982" s="4"/>
      <c r="E982" s="5" t="str">
        <f aca="true">IF(OR(D982="",C982="Closed-won",C982="Closed-lost"),"",IF(D982&lt;TODAY(),"OVERDUE",IF(D982=TODAY(),"TODAY","")))</f>
        <v/>
      </c>
      <c r="F982" s="3"/>
      <c r="G982" s="4"/>
      <c r="H982" s="6"/>
      <c r="I982" s="3"/>
      <c r="J982" s="3"/>
      <c r="K982" s="3"/>
      <c r="L982" s="6"/>
      <c r="M982" s="4"/>
      <c r="N982" s="7" t="str">
        <f aca="true">IF(G982="","",TODAY()-G982)</f>
        <v/>
      </c>
      <c r="O982" s="7" t="str">
        <f aca="true">IF(OR(D982="",C982="Closed-won",C982="Closed-lost"),"",MAX(0,TODAY()-D982))</f>
        <v/>
      </c>
    </row>
    <row r="983" customFormat="false" ht="15" hidden="false" customHeight="false" outlineLevel="0" collapsed="false">
      <c r="A983" s="3"/>
      <c r="B983" s="3"/>
      <c r="C983" s="3"/>
      <c r="D983" s="4"/>
      <c r="E983" s="5" t="str">
        <f aca="true">IF(OR(D983="",C983="Closed-won",C983="Closed-lost"),"",IF(D983&lt;TODAY(),"OVERDUE",IF(D983=TODAY(),"TODAY","")))</f>
        <v/>
      </c>
      <c r="F983" s="3"/>
      <c r="G983" s="4"/>
      <c r="H983" s="6"/>
      <c r="I983" s="3"/>
      <c r="J983" s="3"/>
      <c r="K983" s="3"/>
      <c r="L983" s="6"/>
      <c r="M983" s="4"/>
      <c r="N983" s="7" t="str">
        <f aca="true">IF(G983="","",TODAY()-G983)</f>
        <v/>
      </c>
      <c r="O983" s="7" t="str">
        <f aca="true">IF(OR(D983="",C983="Closed-won",C983="Closed-lost"),"",MAX(0,TODAY()-D983))</f>
        <v/>
      </c>
    </row>
    <row r="984" customFormat="false" ht="15" hidden="false" customHeight="false" outlineLevel="0" collapsed="false">
      <c r="A984" s="3"/>
      <c r="B984" s="3"/>
      <c r="C984" s="3"/>
      <c r="D984" s="4"/>
      <c r="E984" s="5" t="str">
        <f aca="true">IF(OR(D984="",C984="Closed-won",C984="Closed-lost"),"",IF(D984&lt;TODAY(),"OVERDUE",IF(D984=TODAY(),"TODAY","")))</f>
        <v/>
      </c>
      <c r="F984" s="3"/>
      <c r="G984" s="4"/>
      <c r="H984" s="6"/>
      <c r="I984" s="3"/>
      <c r="J984" s="3"/>
      <c r="K984" s="3"/>
      <c r="L984" s="6"/>
      <c r="M984" s="4"/>
      <c r="N984" s="7" t="str">
        <f aca="true">IF(G984="","",TODAY()-G984)</f>
        <v/>
      </c>
      <c r="O984" s="7" t="str">
        <f aca="true">IF(OR(D984="",C984="Closed-won",C984="Closed-lost"),"",MAX(0,TODAY()-D984))</f>
        <v/>
      </c>
    </row>
    <row r="985" customFormat="false" ht="15" hidden="false" customHeight="false" outlineLevel="0" collapsed="false">
      <c r="A985" s="3"/>
      <c r="B985" s="3"/>
      <c r="C985" s="3"/>
      <c r="D985" s="4"/>
      <c r="E985" s="5" t="str">
        <f aca="true">IF(OR(D985="",C985="Closed-won",C985="Closed-lost"),"",IF(D985&lt;TODAY(),"OVERDUE",IF(D985=TODAY(),"TODAY","")))</f>
        <v/>
      </c>
      <c r="F985" s="3"/>
      <c r="G985" s="4"/>
      <c r="H985" s="6"/>
      <c r="I985" s="3"/>
      <c r="J985" s="3"/>
      <c r="K985" s="3"/>
      <c r="L985" s="6"/>
      <c r="M985" s="4"/>
      <c r="N985" s="7" t="str">
        <f aca="true">IF(G985="","",TODAY()-G985)</f>
        <v/>
      </c>
      <c r="O985" s="7" t="str">
        <f aca="true">IF(OR(D985="",C985="Closed-won",C985="Closed-lost"),"",MAX(0,TODAY()-D985))</f>
        <v/>
      </c>
    </row>
    <row r="986" customFormat="false" ht="15" hidden="false" customHeight="false" outlineLevel="0" collapsed="false">
      <c r="A986" s="3"/>
      <c r="B986" s="3"/>
      <c r="C986" s="3"/>
      <c r="D986" s="4"/>
      <c r="E986" s="5" t="str">
        <f aca="true">IF(OR(D986="",C986="Closed-won",C986="Closed-lost"),"",IF(D986&lt;TODAY(),"OVERDUE",IF(D986=TODAY(),"TODAY","")))</f>
        <v/>
      </c>
      <c r="F986" s="3"/>
      <c r="G986" s="4"/>
      <c r="H986" s="6"/>
      <c r="I986" s="3"/>
      <c r="J986" s="3"/>
      <c r="K986" s="3"/>
      <c r="L986" s="6"/>
      <c r="M986" s="4"/>
      <c r="N986" s="7" t="str">
        <f aca="true">IF(G986="","",TODAY()-G986)</f>
        <v/>
      </c>
      <c r="O986" s="7" t="str">
        <f aca="true">IF(OR(D986="",C986="Closed-won",C986="Closed-lost"),"",MAX(0,TODAY()-D986))</f>
        <v/>
      </c>
    </row>
    <row r="987" customFormat="false" ht="15" hidden="false" customHeight="false" outlineLevel="0" collapsed="false">
      <c r="A987" s="3"/>
      <c r="B987" s="3"/>
      <c r="C987" s="3"/>
      <c r="D987" s="4"/>
      <c r="E987" s="5" t="str">
        <f aca="true">IF(OR(D987="",C987="Closed-won",C987="Closed-lost"),"",IF(D987&lt;TODAY(),"OVERDUE",IF(D987=TODAY(),"TODAY","")))</f>
        <v/>
      </c>
      <c r="F987" s="3"/>
      <c r="G987" s="4"/>
      <c r="H987" s="6"/>
      <c r="I987" s="3"/>
      <c r="J987" s="3"/>
      <c r="K987" s="3"/>
      <c r="L987" s="6"/>
      <c r="M987" s="4"/>
      <c r="N987" s="7" t="str">
        <f aca="true">IF(G987="","",TODAY()-G987)</f>
        <v/>
      </c>
      <c r="O987" s="7" t="str">
        <f aca="true">IF(OR(D987="",C987="Closed-won",C987="Closed-lost"),"",MAX(0,TODAY()-D987))</f>
        <v/>
      </c>
    </row>
    <row r="988" customFormat="false" ht="15" hidden="false" customHeight="false" outlineLevel="0" collapsed="false">
      <c r="A988" s="3"/>
      <c r="B988" s="3"/>
      <c r="C988" s="3"/>
      <c r="D988" s="4"/>
      <c r="E988" s="5" t="str">
        <f aca="true">IF(OR(D988="",C988="Closed-won",C988="Closed-lost"),"",IF(D988&lt;TODAY(),"OVERDUE",IF(D988=TODAY(),"TODAY","")))</f>
        <v/>
      </c>
      <c r="F988" s="3"/>
      <c r="G988" s="4"/>
      <c r="H988" s="6"/>
      <c r="I988" s="3"/>
      <c r="J988" s="3"/>
      <c r="K988" s="3"/>
      <c r="L988" s="6"/>
      <c r="M988" s="4"/>
      <c r="N988" s="7" t="str">
        <f aca="true">IF(G988="","",TODAY()-G988)</f>
        <v/>
      </c>
      <c r="O988" s="7" t="str">
        <f aca="true">IF(OR(D988="",C988="Closed-won",C988="Closed-lost"),"",MAX(0,TODAY()-D988))</f>
        <v/>
      </c>
    </row>
    <row r="989" customFormat="false" ht="15" hidden="false" customHeight="false" outlineLevel="0" collapsed="false">
      <c r="A989" s="3"/>
      <c r="B989" s="3"/>
      <c r="C989" s="3"/>
      <c r="D989" s="4"/>
      <c r="E989" s="5" t="str">
        <f aca="true">IF(OR(D989="",C989="Closed-won",C989="Closed-lost"),"",IF(D989&lt;TODAY(),"OVERDUE",IF(D989=TODAY(),"TODAY","")))</f>
        <v/>
      </c>
      <c r="F989" s="3"/>
      <c r="G989" s="4"/>
      <c r="H989" s="6"/>
      <c r="I989" s="3"/>
      <c r="J989" s="3"/>
      <c r="K989" s="3"/>
      <c r="L989" s="6"/>
      <c r="M989" s="4"/>
      <c r="N989" s="7" t="str">
        <f aca="true">IF(G989="","",TODAY()-G989)</f>
        <v/>
      </c>
      <c r="O989" s="7" t="str">
        <f aca="true">IF(OR(D989="",C989="Closed-won",C989="Closed-lost"),"",MAX(0,TODAY()-D989))</f>
        <v/>
      </c>
    </row>
    <row r="990" customFormat="false" ht="15" hidden="false" customHeight="false" outlineLevel="0" collapsed="false">
      <c r="A990" s="3"/>
      <c r="B990" s="3"/>
      <c r="C990" s="3"/>
      <c r="D990" s="4"/>
      <c r="E990" s="5" t="str">
        <f aca="true">IF(OR(D990="",C990="Closed-won",C990="Closed-lost"),"",IF(D990&lt;TODAY(),"OVERDUE",IF(D990=TODAY(),"TODAY","")))</f>
        <v/>
      </c>
      <c r="F990" s="3"/>
      <c r="G990" s="4"/>
      <c r="H990" s="6"/>
      <c r="I990" s="3"/>
      <c r="J990" s="3"/>
      <c r="K990" s="3"/>
      <c r="L990" s="6"/>
      <c r="M990" s="4"/>
      <c r="N990" s="7" t="str">
        <f aca="true">IF(G990="","",TODAY()-G990)</f>
        <v/>
      </c>
      <c r="O990" s="7" t="str">
        <f aca="true">IF(OR(D990="",C990="Closed-won",C990="Closed-lost"),"",MAX(0,TODAY()-D990))</f>
        <v/>
      </c>
    </row>
    <row r="991" customFormat="false" ht="15" hidden="false" customHeight="false" outlineLevel="0" collapsed="false">
      <c r="A991" s="3"/>
      <c r="B991" s="3"/>
      <c r="C991" s="3"/>
      <c r="D991" s="4"/>
      <c r="E991" s="5" t="str">
        <f aca="true">IF(OR(D991="",C991="Closed-won",C991="Closed-lost"),"",IF(D991&lt;TODAY(),"OVERDUE",IF(D991=TODAY(),"TODAY","")))</f>
        <v/>
      </c>
      <c r="F991" s="3"/>
      <c r="G991" s="4"/>
      <c r="H991" s="6"/>
      <c r="I991" s="3"/>
      <c r="J991" s="3"/>
      <c r="K991" s="3"/>
      <c r="L991" s="6"/>
      <c r="M991" s="4"/>
      <c r="N991" s="7" t="str">
        <f aca="true">IF(G991="","",TODAY()-G991)</f>
        <v/>
      </c>
      <c r="O991" s="7" t="str">
        <f aca="true">IF(OR(D991="",C991="Closed-won",C991="Closed-lost"),"",MAX(0,TODAY()-D991))</f>
        <v/>
      </c>
    </row>
    <row r="992" customFormat="false" ht="15" hidden="false" customHeight="false" outlineLevel="0" collapsed="false">
      <c r="A992" s="3"/>
      <c r="B992" s="3"/>
      <c r="C992" s="3"/>
      <c r="D992" s="4"/>
      <c r="E992" s="5" t="str">
        <f aca="true">IF(OR(D992="",C992="Closed-won",C992="Closed-lost"),"",IF(D992&lt;TODAY(),"OVERDUE",IF(D992=TODAY(),"TODAY","")))</f>
        <v/>
      </c>
      <c r="F992" s="3"/>
      <c r="G992" s="4"/>
      <c r="H992" s="6"/>
      <c r="I992" s="3"/>
      <c r="J992" s="3"/>
      <c r="K992" s="3"/>
      <c r="L992" s="6"/>
      <c r="M992" s="4"/>
      <c r="N992" s="7" t="str">
        <f aca="true">IF(G992="","",TODAY()-G992)</f>
        <v/>
      </c>
      <c r="O992" s="7" t="str">
        <f aca="true">IF(OR(D992="",C992="Closed-won",C992="Closed-lost"),"",MAX(0,TODAY()-D992))</f>
        <v/>
      </c>
    </row>
    <row r="993" customFormat="false" ht="15" hidden="false" customHeight="false" outlineLevel="0" collapsed="false">
      <c r="A993" s="3"/>
      <c r="B993" s="3"/>
      <c r="C993" s="3"/>
      <c r="D993" s="4"/>
      <c r="E993" s="5" t="str">
        <f aca="true">IF(OR(D993="",C993="Closed-won",C993="Closed-lost"),"",IF(D993&lt;TODAY(),"OVERDUE",IF(D993=TODAY(),"TODAY","")))</f>
        <v/>
      </c>
      <c r="F993" s="3"/>
      <c r="G993" s="4"/>
      <c r="H993" s="6"/>
      <c r="I993" s="3"/>
      <c r="J993" s="3"/>
      <c r="K993" s="3"/>
      <c r="L993" s="6"/>
      <c r="M993" s="4"/>
      <c r="N993" s="7" t="str">
        <f aca="true">IF(G993="","",TODAY()-G993)</f>
        <v/>
      </c>
      <c r="O993" s="7" t="str">
        <f aca="true">IF(OR(D993="",C993="Closed-won",C993="Closed-lost"),"",MAX(0,TODAY()-D993))</f>
        <v/>
      </c>
    </row>
    <row r="994" customFormat="false" ht="15" hidden="false" customHeight="false" outlineLevel="0" collapsed="false">
      <c r="A994" s="3"/>
      <c r="B994" s="3"/>
      <c r="C994" s="3"/>
      <c r="D994" s="4"/>
      <c r="E994" s="5" t="str">
        <f aca="true">IF(OR(D994="",C994="Closed-won",C994="Closed-lost"),"",IF(D994&lt;TODAY(),"OVERDUE",IF(D994=TODAY(),"TODAY","")))</f>
        <v/>
      </c>
      <c r="F994" s="3"/>
      <c r="G994" s="4"/>
      <c r="H994" s="6"/>
      <c r="I994" s="3"/>
      <c r="J994" s="3"/>
      <c r="K994" s="3"/>
      <c r="L994" s="6"/>
      <c r="M994" s="4"/>
      <c r="N994" s="7" t="str">
        <f aca="true">IF(G994="","",TODAY()-G994)</f>
        <v/>
      </c>
      <c r="O994" s="7" t="str">
        <f aca="true">IF(OR(D994="",C994="Closed-won",C994="Closed-lost"),"",MAX(0,TODAY()-D994))</f>
        <v/>
      </c>
    </row>
    <row r="995" customFormat="false" ht="15" hidden="false" customHeight="false" outlineLevel="0" collapsed="false">
      <c r="A995" s="3"/>
      <c r="B995" s="3"/>
      <c r="C995" s="3"/>
      <c r="D995" s="4"/>
      <c r="E995" s="5" t="str">
        <f aca="true">IF(OR(D995="",C995="Closed-won",C995="Closed-lost"),"",IF(D995&lt;TODAY(),"OVERDUE",IF(D995=TODAY(),"TODAY","")))</f>
        <v/>
      </c>
      <c r="F995" s="3"/>
      <c r="G995" s="4"/>
      <c r="H995" s="6"/>
      <c r="I995" s="3"/>
      <c r="J995" s="3"/>
      <c r="K995" s="3"/>
      <c r="L995" s="6"/>
      <c r="M995" s="4"/>
      <c r="N995" s="7" t="str">
        <f aca="true">IF(G995="","",TODAY()-G995)</f>
        <v/>
      </c>
      <c r="O995" s="7" t="str">
        <f aca="true">IF(OR(D995="",C995="Closed-won",C995="Closed-lost"),"",MAX(0,TODAY()-D995))</f>
        <v/>
      </c>
    </row>
    <row r="996" customFormat="false" ht="15" hidden="false" customHeight="false" outlineLevel="0" collapsed="false">
      <c r="A996" s="3"/>
      <c r="B996" s="3"/>
      <c r="C996" s="3"/>
      <c r="D996" s="4"/>
      <c r="E996" s="5" t="str">
        <f aca="true">IF(OR(D996="",C996="Closed-won",C996="Closed-lost"),"",IF(D996&lt;TODAY(),"OVERDUE",IF(D996=TODAY(),"TODAY","")))</f>
        <v/>
      </c>
      <c r="F996" s="3"/>
      <c r="G996" s="4"/>
      <c r="H996" s="6"/>
      <c r="I996" s="3"/>
      <c r="J996" s="3"/>
      <c r="K996" s="3"/>
      <c r="L996" s="6"/>
      <c r="M996" s="4"/>
      <c r="N996" s="7" t="str">
        <f aca="true">IF(G996="","",TODAY()-G996)</f>
        <v/>
      </c>
      <c r="O996" s="7" t="str">
        <f aca="true">IF(OR(D996="",C996="Closed-won",C996="Closed-lost"),"",MAX(0,TODAY()-D996))</f>
        <v/>
      </c>
    </row>
    <row r="997" customFormat="false" ht="15" hidden="false" customHeight="false" outlineLevel="0" collapsed="false">
      <c r="A997" s="3"/>
      <c r="B997" s="3"/>
      <c r="C997" s="3"/>
      <c r="D997" s="4"/>
      <c r="E997" s="5" t="str">
        <f aca="true">IF(OR(D997="",C997="Closed-won",C997="Closed-lost"),"",IF(D997&lt;TODAY(),"OVERDUE",IF(D997=TODAY(),"TODAY","")))</f>
        <v/>
      </c>
      <c r="F997" s="3"/>
      <c r="G997" s="4"/>
      <c r="H997" s="6"/>
      <c r="I997" s="3"/>
      <c r="J997" s="3"/>
      <c r="K997" s="3"/>
      <c r="L997" s="6"/>
      <c r="M997" s="4"/>
      <c r="N997" s="7" t="str">
        <f aca="true">IF(G997="","",TODAY()-G997)</f>
        <v/>
      </c>
      <c r="O997" s="7" t="str">
        <f aca="true">IF(OR(D997="",C997="Closed-won",C997="Closed-lost"),"",MAX(0,TODAY()-D997))</f>
        <v/>
      </c>
    </row>
    <row r="998" customFormat="false" ht="15" hidden="false" customHeight="false" outlineLevel="0" collapsed="false">
      <c r="A998" s="3"/>
      <c r="B998" s="3"/>
      <c r="C998" s="3"/>
      <c r="D998" s="4"/>
      <c r="E998" s="5" t="str">
        <f aca="true">IF(OR(D998="",C998="Closed-won",C998="Closed-lost"),"",IF(D998&lt;TODAY(),"OVERDUE",IF(D998=TODAY(),"TODAY","")))</f>
        <v/>
      </c>
      <c r="F998" s="3"/>
      <c r="G998" s="4"/>
      <c r="H998" s="6"/>
      <c r="I998" s="3"/>
      <c r="J998" s="3"/>
      <c r="K998" s="3"/>
      <c r="L998" s="6"/>
      <c r="M998" s="4"/>
      <c r="N998" s="7" t="str">
        <f aca="true">IF(G998="","",TODAY()-G998)</f>
        <v/>
      </c>
      <c r="O998" s="7" t="str">
        <f aca="true">IF(OR(D998="",C998="Closed-won",C998="Closed-lost"),"",MAX(0,TODAY()-D998))</f>
        <v/>
      </c>
    </row>
    <row r="999" customFormat="false" ht="15" hidden="false" customHeight="false" outlineLevel="0" collapsed="false">
      <c r="A999" s="3"/>
      <c r="B999" s="3"/>
      <c r="C999" s="3"/>
      <c r="D999" s="4"/>
      <c r="E999" s="5" t="str">
        <f aca="true">IF(OR(D999="",C999="Closed-won",C999="Closed-lost"),"",IF(D999&lt;TODAY(),"OVERDUE",IF(D999=TODAY(),"TODAY","")))</f>
        <v/>
      </c>
      <c r="F999" s="3"/>
      <c r="G999" s="4"/>
      <c r="H999" s="6"/>
      <c r="I999" s="3"/>
      <c r="J999" s="3"/>
      <c r="K999" s="3"/>
      <c r="L999" s="6"/>
      <c r="M999" s="4"/>
      <c r="N999" s="7" t="str">
        <f aca="true">IF(G999="","",TODAY()-G999)</f>
        <v/>
      </c>
      <c r="O999" s="7" t="str">
        <f aca="true">IF(OR(D999="",C999="Closed-won",C999="Closed-lost"),"",MAX(0,TODAY()-D999))</f>
        <v/>
      </c>
    </row>
    <row r="1000" customFormat="false" ht="15" hidden="false" customHeight="false" outlineLevel="0" collapsed="false">
      <c r="A1000" s="3"/>
      <c r="B1000" s="3"/>
      <c r="C1000" s="3"/>
      <c r="D1000" s="4"/>
      <c r="E1000" s="5" t="str">
        <f aca="true">IF(OR(D1000="",C1000="Closed-won",C1000="Closed-lost"),"",IF(D1000&lt;TODAY(),"OVERDUE",IF(D1000=TODAY(),"TODAY","")))</f>
        <v/>
      </c>
      <c r="F1000" s="3"/>
      <c r="G1000" s="4"/>
      <c r="H1000" s="6"/>
      <c r="I1000" s="3"/>
      <c r="J1000" s="3"/>
      <c r="K1000" s="3"/>
      <c r="L1000" s="6"/>
      <c r="M1000" s="4"/>
      <c r="N1000" s="7" t="str">
        <f aca="true">IF(G1000="","",TODAY()-G1000)</f>
        <v/>
      </c>
      <c r="O1000" s="7" t="str">
        <f aca="true">IF(OR(D1000="",C1000="Closed-won",C1000="Closed-lost"),"",MAX(0,TODAY()-D1000))</f>
        <v/>
      </c>
    </row>
    <row r="1001" customFormat="false" ht="15" hidden="false" customHeight="false" outlineLevel="0" collapsed="false">
      <c r="A1001" s="3"/>
      <c r="B1001" s="3"/>
      <c r="C1001" s="3"/>
      <c r="D1001" s="4"/>
      <c r="E1001" s="5" t="str">
        <f aca="true">IF(OR(D1001="",C1001="Closed-won",C1001="Closed-lost"),"",IF(D1001&lt;TODAY(),"OVERDUE",IF(D1001=TODAY(),"TODAY","")))</f>
        <v/>
      </c>
      <c r="F1001" s="3"/>
      <c r="G1001" s="4"/>
      <c r="H1001" s="6"/>
      <c r="I1001" s="3"/>
      <c r="J1001" s="3"/>
      <c r="K1001" s="3"/>
      <c r="L1001" s="6"/>
      <c r="M1001" s="4"/>
      <c r="N1001" s="7" t="str">
        <f aca="true">IF(G1001="","",TODAY()-G1001)</f>
        <v/>
      </c>
      <c r="O1001" s="7" t="str">
        <f aca="true">IF(OR(D1001="",C1001="Closed-won",C1001="Closed-lost"),"",MAX(0,TODAY()-D1001))</f>
        <v/>
      </c>
    </row>
  </sheetData>
  <autoFilter ref="A1:O1001"/>
  <conditionalFormatting sqref="A2:A1001">
    <cfRule type="expression" priority="2" aboveAverage="0" equalAverage="0" bottom="0" percent="0" rank="0" text="" dxfId="10">
      <formula>AND($D2&lt;&gt;"",$D2&lt;TODAY(),$C2&lt;&gt;"Closed-won",$C2&lt;&gt;"Closed-lost")</formula>
    </cfRule>
  </conditionalFormatting>
  <conditionalFormatting sqref="E2:E1001">
    <cfRule type="expression" priority="3" aboveAverage="0" equalAverage="0" bottom="0" percent="0" rank="0" text="" dxfId="10">
      <formula>AND($D2&lt;&gt;"",$D2&lt;TODAY(),$C2&lt;&gt;"Closed-won",$C2&lt;&gt;"Closed-lost")</formula>
    </cfRule>
  </conditionalFormatting>
  <conditionalFormatting sqref="A2:O1001">
    <cfRule type="expression" priority="4" aboveAverage="0" equalAverage="0" bottom="0" percent="0" rank="0" text="" dxfId="11">
      <formula>AND($D2&lt;&gt;"",$D2=TODAY(),$C2&lt;&gt;"Closed-won",$C2&lt;&gt;"Closed-lost")</formula>
    </cfRule>
    <cfRule type="expression" priority="5" aboveAverage="0" equalAverage="0" bottom="0" percent="0" rank="0" text="" dxfId="12">
      <formula>AND(OR($C2="Contacted",$C2="Replied",$C2="Interested"),$D2="")</formula>
    </cfRule>
    <cfRule type="expression" priority="6" aboveAverage="0" equalAverage="0" bottom="0" percent="0" rank="0" text="" dxfId="13">
      <formula>OR($C2="Closed-won",$C2="Closed-lost")</formula>
    </cfRule>
  </conditionalFormatting>
  <dataValidations count="4">
    <dataValidation allowBlank="true" error="Choose one of: New, Contacted, Replied, Interested, Not now, Closed-won, Closed-lost" errorStyle="stop" errorTitle="Pick from the list" operator="between" showDropDown="false" showErrorMessage="true" showInputMessage="false" sqref="C2:C1001" type="list">
      <formula1>"New,Contacted,Replied,Interested,Not now,Closed-won,Closed-lost"</formula1>
      <formula2>0</formula2>
    </dataValidation>
    <dataValidation allowBlank="true" error="Choose one of: Hot, Warm, Cold" errorStyle="stop" errorTitle="Pick from the list" operator="between" showDropDown="false" showErrorMessage="true" showInputMessage="false" sqref="F2:F1001" type="list">
      <formula1>"Hot,Warm,Cold"</formula1>
      <formula2>0</formula2>
    </dataValidation>
    <dataValidation allowBlank="true" error="Choose one of: Referral, Cold outreach, Website, Social, Event, Other" errorStyle="warning" errorTitle="Pick from the list" operator="between" showDropDown="false" showErrorMessage="true" showInputMessage="false" sqref="K2:K1001" type="list">
      <formula1>"Referral,Cold outreach,Website,Social,Event,Other"</formula1>
      <formula2>0</formula2>
    </dataValidation>
    <dataValidation allowBlank="true" error="Type a date like 25/10/2026, or double-click for the date picker. Words like 'next tues' break the overdue colours." errorStyle="stop" errorTitle="Enter a real date" operator="between" showDropDown="false" showErrorMessage="true" showInputMessage="false" sqref="D2:D1001 G2:G1001 M2:M1001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4"/>
    <col collapsed="false" customWidth="true" hidden="false" outlineLevel="0" max="4" min="4" style="0" width="62"/>
  </cols>
  <sheetData>
    <row r="1" customFormat="false" ht="17.35" hidden="false" customHeight="false" outlineLevel="0" collapsed="false">
      <c r="A1" s="8" t="s">
        <v>47</v>
      </c>
    </row>
    <row r="2" customFormat="false" ht="15" hidden="false" customHeight="false" outlineLevel="0" collapsed="false">
      <c r="A2" s="9" t="s">
        <v>48</v>
      </c>
    </row>
    <row r="4" customFormat="false" ht="15" hidden="false" customHeight="false" outlineLevel="0" collapsed="false">
      <c r="A4" s="10" t="s">
        <v>49</v>
      </c>
      <c r="B4" s="11"/>
      <c r="D4" s="12" t="s">
        <v>50</v>
      </c>
    </row>
    <row r="5" customFormat="false" ht="15" hidden="false" customHeight="false" outlineLevel="0" collapsed="false">
      <c r="A5" s="13" t="s">
        <v>51</v>
      </c>
      <c r="B5" s="14" t="n">
        <f aca="true">COUNTIFS(Leads!$D$2:$D$1001,"&lt;"&amp;TODAY(),Leads!$C$2:$C$1001,"&lt;&gt;Closed-won",Leads!$C$2:$C$1001,"&lt;&gt;Closed-lost")</f>
        <v>1</v>
      </c>
      <c r="D5" s="15" t="s">
        <v>52</v>
      </c>
    </row>
    <row r="6" customFormat="false" ht="15" hidden="false" customHeight="false" outlineLevel="0" collapsed="false">
      <c r="A6" s="13" t="s">
        <v>53</v>
      </c>
      <c r="B6" s="14" t="n">
        <f aca="true">COUNTIFS(Leads!$D$2:$D$1001,TODAY(),Leads!$C$2:$C$1001,"&lt;&gt;Closed-won",Leads!$C$2:$C$1001,"&lt;&gt;Closed-lost")</f>
        <v>1</v>
      </c>
      <c r="D6" s="15" t="s">
        <v>54</v>
      </c>
    </row>
    <row r="7" customFormat="false" ht="15" hidden="false" customHeight="false" outlineLevel="0" collapsed="false">
      <c r="A7" s="13" t="s">
        <v>55</v>
      </c>
      <c r="B7" s="14" t="n">
        <f aca="false">COUNTIFS(Leads!$C$2:$C$1001,"Contacted",Leads!$D$2:$D$1001,"")+COUNTIFS(Leads!$C$2:$C$1001,"Replied",Leads!$D$2:$D$1001,"")+COUNTIFS(Leads!$C$2:$C$1001,"Interested",Leads!$D$2:$D$1001,"")</f>
        <v>1</v>
      </c>
      <c r="D7" s="15" t="s">
        <v>56</v>
      </c>
    </row>
    <row r="8" customFormat="false" ht="15" hidden="false" customHeight="false" outlineLevel="0" collapsed="false">
      <c r="D8" s="15" t="s">
        <v>57</v>
      </c>
    </row>
    <row r="9" customFormat="false" ht="15" hidden="false" customHeight="false" outlineLevel="0" collapsed="false">
      <c r="A9" s="10" t="s">
        <v>58</v>
      </c>
      <c r="B9" s="11"/>
      <c r="D9" s="15"/>
    </row>
    <row r="10" customFormat="false" ht="15" hidden="false" customHeight="false" outlineLevel="0" collapsed="false">
      <c r="A10" s="13" t="s">
        <v>59</v>
      </c>
      <c r="B10" s="14" t="n">
        <f aca="false">COUNTA(Leads!$A$2:$A$1001)</f>
        <v>4</v>
      </c>
      <c r="D10" s="12" t="s">
        <v>60</v>
      </c>
    </row>
    <row r="11" customFormat="false" ht="15" hidden="false" customHeight="false" outlineLevel="0" collapsed="false">
      <c r="A11" s="13" t="s">
        <v>61</v>
      </c>
      <c r="B11" s="14" t="n">
        <f aca="false">COUNTIFS(Leads!$A$2:$A$1001,"&lt;&gt;",Leads!$C$2:$C$1001,"&lt;&gt;Closed-won",Leads!$C$2:$C$1001,"&lt;&gt;Closed-lost")</f>
        <v>3</v>
      </c>
      <c r="D11" s="15" t="s">
        <v>62</v>
      </c>
    </row>
    <row r="12" customFormat="false" ht="15" hidden="false" customHeight="false" outlineLevel="0" collapsed="false">
      <c r="A12" s="13" t="s">
        <v>63</v>
      </c>
      <c r="B12" s="14" t="n">
        <f aca="true">COUNTIFS(Leads!$M$2:$M$1001,"&gt;="&amp;(TODAY()-WEEKDAY(TODAY(),2)+1))</f>
        <v>2</v>
      </c>
      <c r="D12" s="15" t="s">
        <v>64</v>
      </c>
    </row>
    <row r="13" customFormat="false" ht="15" hidden="false" customHeight="false" outlineLevel="0" collapsed="false">
      <c r="A13" s="13" t="s">
        <v>65</v>
      </c>
      <c r="B13" s="16" t="n">
        <f aca="false">IFERROR(COUNTIF(Leads!$C$2:$C$1001,"Closed-won")/(COUNTIF(Leads!$C$2:$C$1001,"Closed-won")+COUNTIF(Leads!$C$2:$C$1001,"Closed-lost")),0)</f>
        <v>0</v>
      </c>
      <c r="D13" s="15" t="s">
        <v>66</v>
      </c>
    </row>
    <row r="14" customFormat="false" ht="15" hidden="false" customHeight="false" outlineLevel="0" collapsed="false">
      <c r="D14" s="15" t="s">
        <v>67</v>
      </c>
    </row>
    <row r="15" customFormat="false" ht="15" hidden="false" customHeight="false" outlineLevel="0" collapsed="false">
      <c r="A15" s="10" t="s">
        <v>68</v>
      </c>
      <c r="B15" s="11"/>
      <c r="D15" s="15"/>
    </row>
    <row r="16" customFormat="false" ht="15" hidden="false" customHeight="false" outlineLevel="0" collapsed="false">
      <c r="A16" s="13" t="s">
        <v>69</v>
      </c>
      <c r="B16" s="14" t="n">
        <f aca="false">COUNTIF(Leads!$C$2:$C$1001,"New")</f>
        <v>0</v>
      </c>
      <c r="D16" s="12" t="s">
        <v>70</v>
      </c>
    </row>
    <row r="17" customFormat="false" ht="15" hidden="false" customHeight="false" outlineLevel="0" collapsed="false">
      <c r="A17" s="13" t="s">
        <v>26</v>
      </c>
      <c r="B17" s="14" t="n">
        <f aca="false">COUNTIF(Leads!$C$2:$C$1001,"Contacted")</f>
        <v>1</v>
      </c>
      <c r="D17" s="15" t="s">
        <v>71</v>
      </c>
    </row>
    <row r="18" customFormat="false" ht="15" hidden="false" customHeight="false" outlineLevel="0" collapsed="false">
      <c r="A18" s="13" t="s">
        <v>17</v>
      </c>
      <c r="B18" s="14" t="n">
        <f aca="false">COUNTIF(Leads!$C$2:$C$1001,"Replied")</f>
        <v>1</v>
      </c>
      <c r="D18" s="15" t="s">
        <v>72</v>
      </c>
    </row>
    <row r="19" customFormat="false" ht="15" hidden="false" customHeight="false" outlineLevel="0" collapsed="false">
      <c r="A19" s="13" t="s">
        <v>34</v>
      </c>
      <c r="B19" s="14" t="n">
        <f aca="false">COUNTIF(Leads!$C$2:$C$1001,"Interested")</f>
        <v>1</v>
      </c>
      <c r="D19" s="15"/>
    </row>
    <row r="20" customFormat="false" ht="15" hidden="false" customHeight="false" outlineLevel="0" collapsed="false">
      <c r="A20" s="13" t="s">
        <v>73</v>
      </c>
      <c r="B20" s="14" t="n">
        <f aca="false">COUNTIF(Leads!$C$2:$C$1001,"Not now")</f>
        <v>0</v>
      </c>
      <c r="D20" s="12" t="s">
        <v>74</v>
      </c>
    </row>
    <row r="21" customFormat="false" ht="15" hidden="false" customHeight="false" outlineLevel="0" collapsed="false">
      <c r="A21" s="13" t="s">
        <v>75</v>
      </c>
      <c r="B21" s="14" t="n">
        <f aca="false">COUNTIF(Leads!$C$2:$C$1001,"Closed-won")</f>
        <v>0</v>
      </c>
      <c r="D21" s="15" t="s">
        <v>76</v>
      </c>
    </row>
    <row r="22" customFormat="false" ht="15" hidden="false" customHeight="false" outlineLevel="0" collapsed="false">
      <c r="A22" s="13" t="s">
        <v>41</v>
      </c>
      <c r="B22" s="14" t="n">
        <f aca="false">COUNTIF(Leads!$C$2:$C$1001,"Closed-lost")</f>
        <v>1</v>
      </c>
      <c r="D22" s="15" t="s">
        <v>77</v>
      </c>
    </row>
    <row r="23" customFormat="false" ht="15" hidden="false" customHeight="false" outlineLevel="0" collapsed="false">
      <c r="D23" s="15" t="s">
        <v>78</v>
      </c>
    </row>
    <row r="24" customFormat="false" ht="15" hidden="false" customHeight="false" outlineLevel="0" collapsed="false">
      <c r="A24" s="10" t="s">
        <v>79</v>
      </c>
      <c r="B24" s="11"/>
      <c r="D24" s="15"/>
    </row>
    <row r="25" customFormat="false" ht="15" hidden="false" customHeight="false" outlineLevel="0" collapsed="false">
      <c r="A25" s="13" t="s">
        <v>22</v>
      </c>
      <c r="B25" s="17" t="str">
        <f aca="false">COUNTIF(Leads!$K$2:$K$1001,"Referral")&amp;" / "&amp;COUNTIFS(Leads!$K$2:$K$1001,"Referral",Leads!$C$2:$C$1001,"Closed-won")</f>
        <v>1 / 0</v>
      </c>
      <c r="D25" s="18" t="s">
        <v>80</v>
      </c>
    </row>
    <row r="26" customFormat="false" ht="15" hidden="false" customHeight="false" outlineLevel="0" collapsed="false">
      <c r="A26" s="13" t="s">
        <v>30</v>
      </c>
      <c r="B26" s="17" t="str">
        <f aca="false">COUNTIF(Leads!$K$2:$K$1001,"Cold outreach")&amp;" / "&amp;COUNTIFS(Leads!$K$2:$K$1001,"Cold outreach",Leads!$C$2:$C$1001,"Closed-won")</f>
        <v>1 / 0</v>
      </c>
    </row>
    <row r="27" customFormat="false" ht="15" hidden="false" customHeight="false" outlineLevel="0" collapsed="false">
      <c r="A27" s="13" t="s">
        <v>45</v>
      </c>
      <c r="B27" s="17" t="str">
        <f aca="false">COUNTIF(Leads!$K$2:$K$1001,"Website")&amp;" / "&amp;COUNTIFS(Leads!$K$2:$K$1001,"Website",Leads!$C$2:$C$1001,"Closed-won")</f>
        <v>1 / 0</v>
      </c>
    </row>
    <row r="28" customFormat="false" ht="15" hidden="false" customHeight="false" outlineLevel="0" collapsed="false">
      <c r="A28" s="13" t="s">
        <v>81</v>
      </c>
      <c r="B28" s="17" t="str">
        <f aca="false">COUNTIF(Leads!$K$2:$K$1001,"Social")&amp;" / "&amp;COUNTIFS(Leads!$K$2:$K$1001,"Social",Leads!$C$2:$C$1001,"Closed-won")</f>
        <v>0 / 0</v>
      </c>
    </row>
    <row r="29" customFormat="false" ht="15" hidden="false" customHeight="false" outlineLevel="0" collapsed="false">
      <c r="A29" s="13" t="s">
        <v>37</v>
      </c>
      <c r="B29" s="17" t="str">
        <f aca="false">COUNTIF(Leads!$K$2:$K$1001,"Event")&amp;" / "&amp;COUNTIFS(Leads!$K$2:$K$1001,"Event",Leads!$C$2:$C$1001,"Closed-won")</f>
        <v>1 / 0</v>
      </c>
    </row>
    <row r="30" customFormat="false" ht="15" hidden="false" customHeight="false" outlineLevel="0" collapsed="false">
      <c r="A30" s="13" t="s">
        <v>82</v>
      </c>
      <c r="B30" s="17" t="str">
        <f aca="false">COUNTIF(Leads!$K$2:$K$1001,"Other")&amp;" / "&amp;COUNTIFS(Leads!$K$2:$K$1001,"Other",Leads!$C$2:$C$1001,"Closed-won")</f>
        <v>0 / 0</v>
      </c>
    </row>
  </sheetData>
  <conditionalFormatting sqref="B5">
    <cfRule type="expression" priority="2" aboveAverage="0" equalAverage="0" bottom="0" percent="0" rank="0" text="" dxfId="14">
      <formula>B5&gt;0</formula>
    </cfRule>
  </conditionalFormatting>
  <conditionalFormatting sqref="B6">
    <cfRule type="expression" priority="3" aboveAverage="0" equalAverage="0" bottom="0" percent="0" rank="0" text="" dxfId="11">
      <formula>B6&gt;0</formula>
    </cfRule>
  </conditionalFormatting>
  <conditionalFormatting sqref="B7">
    <cfRule type="expression" priority="4" aboveAverage="0" equalAverage="0" bottom="0" percent="0" rank="0" text="" dxfId="12">
      <formula>B7&gt;0</formula>
    </cfRule>
  </conditionalFormatting>
  <hyperlinks>
    <hyperlink ref="D25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2026-10-18T06:08:34Z</dcterms:created>
  <dc:creator>Katalaga Hakim</dc:creator>
  <dc:description/>
  <dc:language>en-US</dc:language>
  <cp:lastModifiedBy/>
  <dcterms:modified xsi:type="dcterms:W3CDTF">2026-10-18T06:08:36Z</dcterms:modified>
  <cp:revision>0</cp:revision>
  <dc:subject>Simple lead tracker - free template from katalaga.com/tools</dc:subject>
  <dc:title>Lead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