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Quote Calculator" sheetId="2" state="visible" r:id="rId4"/>
    <sheet name="Jobs" sheetId="3" state="visible" r:id="rId5"/>
    <sheet name="Costs" sheetId="4" state="visible" r:id="rId6"/>
    <sheet name="Dashboard" sheetId="5" state="visible" r:id="rId7"/>
  </sheets>
  <definedNames>
    <definedName function="false" hidden="false" localSheetId="3" name="_xlnm.Print_Titles" vbProcedure="false">Costs!$1:$1</definedName>
    <definedName function="false" hidden="true" localSheetId="3" name="_xlnm._FilterDatabase" vbProcedure="false">Costs!$A$1:$J$3001</definedName>
    <definedName function="false" hidden="false" localSheetId="2" name="_xlnm.Print_Titles" vbProcedure="false">Jobs!$1:$1</definedName>
    <definedName function="false" hidden="true" localSheetId="2" name="_xlnm._FilterDatabase" vbProcedure="false">Jobs!$A$1:$Z$301</definedName>
    <definedName function="false" hidden="false" name="JobList" vbProcedure="false">Jobs!$A$2:$A$301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<sst xmlns="http://schemas.openxmlformats.org/spreadsheetml/2006/main" count="162" uniqueCount="125">
  <si>
    <t xml:space="preserve">JOB COSTING FOR TRADES</t>
  </si>
  <si>
    <t xml:space="preserve">Quote with the right margin, log what each job really costs, and see which jobs make money.</t>
  </si>
  <si>
    <t xml:space="preserve">HOW TO USE IT</t>
  </si>
  <si>
    <t xml:space="preserve">1. Quote Calculator: enter your estimated costs and the margin you want - it gives you the price to quote.</t>
  </si>
  <si>
    <t xml:space="preserve">2. Jobs: one row per job. Add the quoted price and your estimated costs by category.</t>
  </si>
  <si>
    <t xml:space="preserve">3. Costs: log every real cost against a job number - hours x rate for labour, or an amount for anything else.</t>
  </si>
  <si>
    <t xml:space="preserve">4. The Jobs tab compares actual with estimate for each category, and flags jobs that went over or fell below your target margin.</t>
  </si>
  <si>
    <t xml:space="preserve">5. Dashboard: set your overhead rate and target margin, then see profit on completed jobs and your pipeline.</t>
  </si>
  <si>
    <t xml:space="preserve">6. The sample jobs and costs are there so you can see how it works - delete them when you start.</t>
  </si>
  <si>
    <t xml:space="preserve">MARGIN VS MARKUP</t>
  </si>
  <si>
    <t xml:space="preserve">Margin = profit / price. Markup = profit / cost. A 30% markup is only a 23.1% margin - the Quote Calculator shows the difference.</t>
  </si>
  <si>
    <t xml:space="preserve">OVERHEAD</t>
  </si>
  <si>
    <t xml:space="preserve">Direct costs are what each job uses (labour, materials, subs, equipment). Overhead is everything else - van, insurance, phone, your time quoting. Set an overhead rate on the Dashboard to see profit after overhead. Rule of thumb: last year's overhead divided by last year's direct costs.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</si>
  <si>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</si>
  <si>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</si>
  <si>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Free template from katalaga.com/tools</t>
  </si>
  <si>
    <t xml:space="preserve">QUOTE CALCULATOR</t>
  </si>
  <si>
    <t xml:space="preserve">Work out a price from your costs and the margin you want. Yellow cells are yours to change.</t>
  </si>
  <si>
    <t xml:space="preserve">Estimated direct costs</t>
  </si>
  <si>
    <t xml:space="preserve">Labour</t>
  </si>
  <si>
    <t xml:space="preserve">Materials</t>
  </si>
  <si>
    <t xml:space="preserve">Subcontractors</t>
  </si>
  <si>
    <t xml:space="preserve">Equipment</t>
  </si>
  <si>
    <t xml:space="preserve">Other</t>
  </si>
  <si>
    <t xml:space="preserve">Total direct cost</t>
  </si>
  <si>
    <t xml:space="preserve">Overhead (from Dashboard rate)</t>
  </si>
  <si>
    <t xml:space="preserve">Total cost incl. overhead</t>
  </si>
  <si>
    <t xml:space="preserve">Margin you want</t>
  </si>
  <si>
    <t xml:space="preserve">Profit as a share of the price. Must be below 100%.</t>
  </si>
  <si>
    <t xml:space="preserve">PRICE TO QUOTE</t>
  </si>
  <si>
    <t xml:space="preserve">Profit on this job</t>
  </si>
  <si>
    <t xml:space="preserve">That's a markup of</t>
  </si>
  <si>
    <t xml:space="preserve">Markup = profit / cost. Same job, same profit - just measured against cost instead of price.</t>
  </si>
  <si>
    <t xml:space="preserve">Why it matters</t>
  </si>
  <si>
    <t xml:space="preserve">Adding 30% to your costs is a 30% markup - but only a 23.1% margin. Quote with margin and you keep what you planned.</t>
  </si>
  <si>
    <t xml:space="preserve">Markup to margin</t>
  </si>
  <si>
    <t xml:space="preserve">Markup</t>
  </si>
  <si>
    <t xml:space="preserve">Margin</t>
  </si>
  <si>
    <t xml:space="preserve">Margin = markup / (1 + markup).   Markup = margin / (1 - margin).</t>
  </si>
  <si>
    <t xml:space="preserve">Job #</t>
  </si>
  <si>
    <t xml:space="preserve">Client</t>
  </si>
  <si>
    <t xml:space="preserve">Job</t>
  </si>
  <si>
    <t xml:space="preserve">Status</t>
  </si>
  <si>
    <t xml:space="preserve">Start</t>
  </si>
  <si>
    <t xml:space="preserve">Finish</t>
  </si>
  <si>
    <t xml:space="preserve">Quoted price</t>
  </si>
  <si>
    <t xml:space="preserve">Est. labour</t>
  </si>
  <si>
    <t xml:space="preserve">Est. materials</t>
  </si>
  <si>
    <t xml:space="preserve">Est. subcontractors</t>
  </si>
  <si>
    <t xml:space="preserve">Est. equipment</t>
  </si>
  <si>
    <t xml:space="preserve">Est. other</t>
  </si>
  <si>
    <t xml:space="preserve">Est. total cost</t>
  </si>
  <si>
    <t xml:space="preserve">Est. profit</t>
  </si>
  <si>
    <t xml:space="preserve">Est. margin</t>
  </si>
  <si>
    <t xml:space="preserve">Actual labour</t>
  </si>
  <si>
    <t xml:space="preserve">Actual materials</t>
  </si>
  <si>
    <t xml:space="preserve">Actual subcontractors</t>
  </si>
  <si>
    <t xml:space="preserve">Actual equipment</t>
  </si>
  <si>
    <t xml:space="preserve">Actual other</t>
  </si>
  <si>
    <t xml:space="preserve">Actual total cost</t>
  </si>
  <si>
    <t xml:space="preserve">Cost vs estimate</t>
  </si>
  <si>
    <t xml:space="preserve">Actual profit</t>
  </si>
  <si>
    <t xml:space="preserve">Actual margin</t>
  </si>
  <si>
    <t xml:space="preserve">Profit after overhead</t>
  </si>
  <si>
    <t xml:space="preserve">Flag</t>
  </si>
  <si>
    <t xml:space="preserve">J-101</t>
  </si>
  <si>
    <t xml:space="preserve">Mrs Patel</t>
  </si>
  <si>
    <t xml:space="preserve">Kitchen repaint (sample)</t>
  </si>
  <si>
    <t xml:space="preserve">Complete</t>
  </si>
  <si>
    <t xml:space="preserve">J-102</t>
  </si>
  <si>
    <t xml:space="preserve">Oak St Dental</t>
  </si>
  <si>
    <t xml:space="preserve">Office refit - partition walls (sample)</t>
  </si>
  <si>
    <t xml:space="preserve">J-103</t>
  </si>
  <si>
    <t xml:space="preserve">R. Okello</t>
  </si>
  <si>
    <t xml:space="preserve">Bathroom retile (sample)</t>
  </si>
  <si>
    <t xml:space="preserve">In progress</t>
  </si>
  <si>
    <t xml:space="preserve">J-104</t>
  </si>
  <si>
    <t xml:space="preserve">Greenway Estates</t>
  </si>
  <si>
    <t xml:space="preserve">Fence replacement (40 m) (sample)</t>
  </si>
  <si>
    <t xml:space="preserve">Quoted</t>
  </si>
  <si>
    <t xml:space="preserve">Date</t>
  </si>
  <si>
    <t xml:space="preserve">Category</t>
  </si>
  <si>
    <t xml:space="preserve">Description</t>
  </si>
  <si>
    <t xml:space="preserve">Hours</t>
  </si>
  <si>
    <t xml:space="preserve">Rate per hour</t>
  </si>
  <si>
    <t xml:space="preserve">Cost</t>
  </si>
  <si>
    <t xml:space="preserve">Or amount</t>
  </si>
  <si>
    <t xml:space="preserve">Supplier / who</t>
  </si>
  <si>
    <t xml:space="preserve">Check</t>
  </si>
  <si>
    <t xml:space="preserve">Prep and first coat (sample)</t>
  </si>
  <si>
    <t xml:space="preserve">Team</t>
  </si>
  <si>
    <t xml:space="preserve">Second coat and finish (sample)</t>
  </si>
  <si>
    <t xml:space="preserve">Paint and filler (sample)</t>
  </si>
  <si>
    <t xml:space="preserve">Paint Depot</t>
  </si>
  <si>
    <t xml:space="preserve">Sprayer hire (sample)</t>
  </si>
  <si>
    <t xml:space="preserve">HireCo</t>
  </si>
  <si>
    <t xml:space="preserve">Framing and boarding (sample)</t>
  </si>
  <si>
    <t xml:space="preserve">Studs, boards, fixings (sample)</t>
  </si>
  <si>
    <t xml:space="preserve">BuildMart</t>
  </si>
  <si>
    <t xml:space="preserve">Electrician - sockets and lights (sample)</t>
  </si>
  <si>
    <t xml:space="preserve">Spark Electrical</t>
  </si>
  <si>
    <t xml:space="preserve">Taping and painting (sample)</t>
  </si>
  <si>
    <t xml:space="preserve">Scaffold tower hire (sample)</t>
  </si>
  <si>
    <t xml:space="preserve">Waste skip (sample)</t>
  </si>
  <si>
    <t xml:space="preserve">SkipIt</t>
  </si>
  <si>
    <t xml:space="preserve">Tiles, adhesive, grout (sample)</t>
  </si>
  <si>
    <t xml:space="preserve">TileWorld</t>
  </si>
  <si>
    <t xml:space="preserve">Strip out old tiles (sample)</t>
  </si>
  <si>
    <t xml:space="preserve">JOB PROFIT DASHBOARD</t>
  </si>
  <si>
    <t xml:space="preserve">Settings</t>
  </si>
  <si>
    <t xml:space="preserve">Overhead rate (% of direct cost)</t>
  </si>
  <si>
    <t xml:space="preserve">Rent, vans, insurance, admin... spread over jobs. Leave at 0% if unsure.</t>
  </si>
  <si>
    <t xml:space="preserve">Target margin</t>
  </si>
  <si>
    <t xml:space="preserve">Jobs below this get flagged on the Jobs tab.</t>
  </si>
  <si>
    <t xml:space="preserve">Completed jobs</t>
  </si>
  <si>
    <t xml:space="preserve">Revenue (jobs with costs logged)</t>
  </si>
  <si>
    <t xml:space="preserve">Average margin</t>
  </si>
  <si>
    <t xml:space="preserve">Jobs over estimate</t>
  </si>
  <si>
    <t xml:space="preserve">Cost over estimate (all jobs)</t>
  </si>
  <si>
    <t xml:space="preserve">Pipeline</t>
  </si>
  <si>
    <t xml:space="preserve">Jobs</t>
  </si>
  <si>
    <t xml:space="preserve">Value</t>
  </si>
  <si>
    <t xml:space="preserve">Won</t>
  </si>
  <si>
    <t xml:space="preserve">Lost</t>
  </si>
  <si>
    <t xml:space="preserve">Win rate (won, in progress or complete / all decided)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</si>
</sst>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;[RED]\-#,##0.00;\-"/>
    <numFmt numFmtId="166" formatCode="0.0%"/>
    <numFmt numFmtId="167" formatCode="0%"/>
    <numFmt numFmtId="168" formatCode="d\ mmm\ yyyy"/>
    <numFmt numFmtId="169" formatCode="0.0%;[RED]\-0.0%;\-"/>
    <numFmt numFmtId="170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3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5"/>
      <name val="Arial"/>
      <family val="0"/>
      <charset val="1"/>
    </font>
    <font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595959"/>
        <bgColor rgb="FF1F4E79"/>
      </patternFill>
    </fill>
    <fill>
      <patternFill patternType="solid">
        <fgColor rgb="FFF2F2F2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F4B6B6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b val="1"/>
        <color rgb="FF9C0006"/>
      </font>
      <fill>
        <patternFill>
          <bgColor rgb="FFF4B6B6"/>
        </patternFill>
      </fill>
    </dxf>
    <dxf>
      <font>
        <b val="1"/>
      </font>
      <fill>
        <patternFill>
          <bgColor rgb="FFFFE699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2E7D6B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11</v>
      </c>
    </row>
    <row r="17" customFormat="false" ht="35.0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13</v>
      </c>
    </row>
    <row r="20" customFormat="false" ht="1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5" t="s">
        <v>15</v>
      </c>
    </row>
  </sheetData>
  <hyperlinks>
    <hyperlink ref="B22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B1:D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60"/>
  </cols>
  <sheetData>
    <row r="1" customFormat="false" ht="19.7" hidden="false" customHeight="false" outlineLevel="0" collapsed="false">
      <c r="B1" s="6" t="s">
        <v>16</v>
      </c>
    </row>
    <row r="2" customFormat="false" ht="15" hidden="false" customHeight="false" outlineLevel="0" collapsed="false">
      <c r="B2" s="7" t="s">
        <v>17</v>
      </c>
    </row>
    <row r="4" customFormat="false" ht="15" hidden="false" customHeight="false" outlineLevel="0" collapsed="false">
      <c r="B4" s="8" t="s">
        <v>18</v>
      </c>
    </row>
    <row r="5" customFormat="false" ht="15" hidden="false" customHeight="false" outlineLevel="0" collapsed="false">
      <c r="B5" s="9" t="s">
        <v>19</v>
      </c>
      <c r="C5" s="10" t="n">
        <v>1300</v>
      </c>
    </row>
    <row r="6" customFormat="false" ht="15" hidden="false" customHeight="false" outlineLevel="0" collapsed="false">
      <c r="B6" s="9" t="s">
        <v>20</v>
      </c>
      <c r="C6" s="10" t="n">
        <v>950</v>
      </c>
    </row>
    <row r="7" customFormat="false" ht="15" hidden="false" customHeight="false" outlineLevel="0" collapsed="false">
      <c r="B7" s="9" t="s">
        <v>21</v>
      </c>
      <c r="C7" s="10" t="n">
        <v>0</v>
      </c>
    </row>
    <row r="8" customFormat="false" ht="15" hidden="false" customHeight="false" outlineLevel="0" collapsed="false">
      <c r="B8" s="9" t="s">
        <v>22</v>
      </c>
      <c r="C8" s="10" t="n">
        <v>120</v>
      </c>
    </row>
    <row r="9" customFormat="false" ht="15" hidden="false" customHeight="false" outlineLevel="0" collapsed="false">
      <c r="B9" s="9" t="s">
        <v>23</v>
      </c>
      <c r="C9" s="10" t="n">
        <v>80</v>
      </c>
    </row>
    <row r="10" customFormat="false" ht="15" hidden="false" customHeight="false" outlineLevel="0" collapsed="false">
      <c r="B10" s="9" t="s">
        <v>24</v>
      </c>
      <c r="C10" s="11" t="n">
        <f aca="false">SUM(C5:C9)</f>
        <v>2450</v>
      </c>
    </row>
    <row r="11" customFormat="false" ht="15" hidden="false" customHeight="false" outlineLevel="0" collapsed="false">
      <c r="B11" s="9" t="s">
        <v>25</v>
      </c>
      <c r="C11" s="11" t="n">
        <f aca="false">C10*Dashboard!$C$4</f>
        <v>0</v>
      </c>
    </row>
    <row r="12" customFormat="false" ht="15" hidden="false" customHeight="false" outlineLevel="0" collapsed="false">
      <c r="B12" s="12" t="s">
        <v>26</v>
      </c>
      <c r="C12" s="13" t="n">
        <f aca="false">C10+C11</f>
        <v>2450</v>
      </c>
    </row>
    <row r="14" customFormat="false" ht="15" hidden="false" customHeight="false" outlineLevel="0" collapsed="false">
      <c r="B14" s="9" t="s">
        <v>27</v>
      </c>
      <c r="C14" s="14" t="n">
        <v>0.3</v>
      </c>
      <c r="D14" s="15" t="s">
        <v>28</v>
      </c>
    </row>
    <row r="15" customFormat="false" ht="16.15" hidden="false" customHeight="false" outlineLevel="0" collapsed="false">
      <c r="B15" s="12" t="s">
        <v>29</v>
      </c>
      <c r="C15" s="16" t="n">
        <f aca="false">IF(C14&gt;=1,"Margin must be under 100%",C12/(1-C14))</f>
        <v>3500</v>
      </c>
      <c r="D15" s="15"/>
    </row>
    <row r="16" customFormat="false" ht="15" hidden="false" customHeight="false" outlineLevel="0" collapsed="false">
      <c r="B16" s="9" t="s">
        <v>30</v>
      </c>
      <c r="C16" s="11" t="n">
        <f aca="false">IF(ISNUMBER(C15),C15-C12,"")</f>
        <v>1050</v>
      </c>
      <c r="D16" s="15"/>
    </row>
    <row r="17" customFormat="false" ht="15" hidden="false" customHeight="false" outlineLevel="0" collapsed="false">
      <c r="B17" s="9" t="s">
        <v>31</v>
      </c>
      <c r="C17" s="17" t="n">
        <f aca="false">IF(AND(ISNUMBER(C15),C12&gt;0),C16/C12,"")</f>
        <v>0.428571428571429</v>
      </c>
      <c r="D17" s="15" t="s">
        <v>32</v>
      </c>
    </row>
    <row r="19" customFormat="false" ht="15" hidden="false" customHeight="false" outlineLevel="0" collapsed="false">
      <c r="B19" s="8" t="s">
        <v>33</v>
      </c>
    </row>
    <row r="20" customFormat="false" ht="15" hidden="false" customHeight="false" outlineLevel="0" collapsed="false">
      <c r="B20" s="18" t="s">
        <v>34</v>
      </c>
    </row>
    <row r="22" customFormat="false" ht="15" hidden="false" customHeight="false" outlineLevel="0" collapsed="false">
      <c r="B22" s="8" t="s">
        <v>35</v>
      </c>
    </row>
    <row r="23" customFormat="false" ht="15" hidden="false" customHeight="false" outlineLevel="0" collapsed="false">
      <c r="B23" s="12" t="s">
        <v>36</v>
      </c>
      <c r="C23" s="12" t="s">
        <v>37</v>
      </c>
    </row>
    <row r="24" customFormat="false" ht="15" hidden="false" customHeight="false" outlineLevel="0" collapsed="false">
      <c r="B24" s="19" t="n">
        <v>0.1</v>
      </c>
      <c r="C24" s="20" t="n">
        <f aca="false">B24/(1+B24)</f>
        <v>0.0909090909090909</v>
      </c>
    </row>
    <row r="25" customFormat="false" ht="15" hidden="false" customHeight="false" outlineLevel="0" collapsed="false">
      <c r="B25" s="19" t="n">
        <v>0.2</v>
      </c>
      <c r="C25" s="20" t="n">
        <f aca="false">B25/(1+B25)</f>
        <v>0.166666666666667</v>
      </c>
    </row>
    <row r="26" customFormat="false" ht="15" hidden="false" customHeight="false" outlineLevel="0" collapsed="false">
      <c r="B26" s="19" t="n">
        <v>0.25</v>
      </c>
      <c r="C26" s="20" t="n">
        <f aca="false">B26/(1+B26)</f>
        <v>0.2</v>
      </c>
    </row>
    <row r="27" customFormat="false" ht="15" hidden="false" customHeight="false" outlineLevel="0" collapsed="false">
      <c r="B27" s="19" t="n">
        <v>0.3</v>
      </c>
      <c r="C27" s="20" t="n">
        <f aca="false">B27/(1+B27)</f>
        <v>0.230769230769231</v>
      </c>
    </row>
    <row r="28" customFormat="false" ht="15" hidden="false" customHeight="false" outlineLevel="0" collapsed="false">
      <c r="B28" s="19" t="n">
        <v>0.4</v>
      </c>
      <c r="C28" s="20" t="n">
        <f aca="false">B28/(1+B28)</f>
        <v>0.285714285714286</v>
      </c>
    </row>
    <row r="29" customFormat="false" ht="15" hidden="false" customHeight="false" outlineLevel="0" collapsed="false">
      <c r="B29" s="19" t="n">
        <v>0.5</v>
      </c>
      <c r="C29" s="20" t="n">
        <f aca="false">B29/(1+B29)</f>
        <v>0.333333333333333</v>
      </c>
    </row>
    <row r="30" customFormat="false" ht="15" hidden="false" customHeight="false" outlineLevel="0" collapsed="false">
      <c r="B30" s="19" t="n">
        <v>0.75</v>
      </c>
      <c r="C30" s="20" t="n">
        <f aca="false">B30/(1+B30)</f>
        <v>0.428571428571429</v>
      </c>
    </row>
    <row r="31" customFormat="false" ht="15" hidden="false" customHeight="false" outlineLevel="0" collapsed="false">
      <c r="B31" s="19" t="n">
        <v>1</v>
      </c>
      <c r="C31" s="20" t="n">
        <f aca="false">B31/(1+B31)</f>
        <v>0.5</v>
      </c>
    </row>
    <row r="33" customFormat="false" ht="15" hidden="false" customHeight="false" outlineLevel="0" collapsed="false">
      <c r="B33" s="7" t="s">
        <v>38</v>
      </c>
    </row>
  </sheetData>
  <dataValidations count="2">
    <dataValidation allowBlank="true" error="Enter a number of 0 or more, without currency symbols." errorStyle="stop" errorTitle="Check the number" operator="greaterThanOrEqual" showDropDown="false" showErrorMessage="true" showInputMessage="false" sqref="C5:C9" type="decimal">
      <formula1>0</formula1>
      <formula2>0</formula2>
    </dataValidation>
    <dataValidation allowBlank="false" error="Enter a margin between 0% and 99%." errorStyle="stop" errorTitle="Margin out of range" operator="between" showDropDown="false" showErrorMessage="true" showInputMessage="false" sqref="C14" type="decimal">
      <formula1>0</formula1>
      <formula2>0.99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Z3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24"/>
    <col collapsed="false" customWidth="true" hidden="false" outlineLevel="0" max="4" min="4" style="0" width="12"/>
    <col collapsed="false" customWidth="true" hidden="false" outlineLevel="0" max="6" min="5" style="0" width="11"/>
    <col collapsed="false" customWidth="true" hidden="false" outlineLevel="0" max="7" min="7" style="0" width="12"/>
    <col collapsed="false" customWidth="true" hidden="false" outlineLevel="0" max="12" min="8" style="0" width="11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9"/>
    <col collapsed="false" customWidth="true" hidden="false" outlineLevel="0" max="20" min="16" style="0" width="11"/>
    <col collapsed="false" customWidth="true" hidden="false" outlineLevel="0" max="23" min="21" style="0" width="12"/>
    <col collapsed="false" customWidth="true" hidden="false" outlineLevel="0" max="24" min="24" style="0" width="9"/>
    <col collapsed="false" customWidth="true" hidden="false" outlineLevel="0" max="25" min="25" style="0" width="12"/>
    <col collapsed="false" customWidth="true" hidden="false" outlineLevel="0" max="26" min="26" style="0" width="16"/>
  </cols>
  <sheetData>
    <row r="1" customFormat="false" ht="33.75" hidden="false" customHeight="true" outlineLevel="0" collapsed="false">
      <c r="A1" s="21" t="s">
        <v>39</v>
      </c>
      <c r="B1" s="21" t="s">
        <v>40</v>
      </c>
      <c r="C1" s="21" t="s">
        <v>41</v>
      </c>
      <c r="D1" s="21" t="s">
        <v>42</v>
      </c>
      <c r="E1" s="21" t="s">
        <v>43</v>
      </c>
      <c r="F1" s="21" t="s">
        <v>44</v>
      </c>
      <c r="G1" s="21" t="s">
        <v>45</v>
      </c>
      <c r="H1" s="21" t="s">
        <v>46</v>
      </c>
      <c r="I1" s="21" t="s">
        <v>47</v>
      </c>
      <c r="J1" s="21" t="s">
        <v>48</v>
      </c>
      <c r="K1" s="21" t="s">
        <v>49</v>
      </c>
      <c r="L1" s="21" t="s">
        <v>50</v>
      </c>
      <c r="M1" s="22" t="s">
        <v>51</v>
      </c>
      <c r="N1" s="22" t="s">
        <v>52</v>
      </c>
      <c r="O1" s="22" t="s">
        <v>53</v>
      </c>
      <c r="P1" s="22" t="s">
        <v>54</v>
      </c>
      <c r="Q1" s="22" t="s">
        <v>55</v>
      </c>
      <c r="R1" s="22" t="s">
        <v>56</v>
      </c>
      <c r="S1" s="22" t="s">
        <v>57</v>
      </c>
      <c r="T1" s="22" t="s">
        <v>58</v>
      </c>
      <c r="U1" s="22" t="s">
        <v>59</v>
      </c>
      <c r="V1" s="22" t="s">
        <v>60</v>
      </c>
      <c r="W1" s="22" t="s">
        <v>61</v>
      </c>
      <c r="X1" s="22" t="s">
        <v>62</v>
      </c>
      <c r="Y1" s="22" t="s">
        <v>63</v>
      </c>
      <c r="Z1" s="22" t="s">
        <v>64</v>
      </c>
    </row>
    <row r="2" customFormat="false" ht="15" hidden="false" customHeight="false" outlineLevel="0" collapsed="false">
      <c r="A2" s="23" t="s">
        <v>65</v>
      </c>
      <c r="B2" s="23" t="s">
        <v>66</v>
      </c>
      <c r="C2" s="23" t="s">
        <v>67</v>
      </c>
      <c r="D2" s="23" t="s">
        <v>68</v>
      </c>
      <c r="E2" s="24" t="n">
        <f aca="true">TODAY()-60</f>
        <v>46254</v>
      </c>
      <c r="F2" s="24" t="n">
        <f aca="true">TODAY()-52</f>
        <v>46262</v>
      </c>
      <c r="G2" s="25" t="n">
        <v>2400</v>
      </c>
      <c r="H2" s="25" t="n">
        <v>900</v>
      </c>
      <c r="I2" s="25" t="n">
        <v>380</v>
      </c>
      <c r="J2" s="25" t="n">
        <v>0</v>
      </c>
      <c r="K2" s="25" t="n">
        <v>60</v>
      </c>
      <c r="L2" s="25" t="n">
        <v>40</v>
      </c>
      <c r="M2" s="26" t="n">
        <f aca="false">IF(A2="","",SUM(H2:L2))</f>
        <v>1380</v>
      </c>
      <c r="N2" s="26" t="n">
        <f aca="false">IF(OR(A2="",G2=""),"",G2-M2)</f>
        <v>1020</v>
      </c>
      <c r="O2" s="27" t="n">
        <f aca="false">IF(OR(N2="",N(G2)=0),"",N2/G2)</f>
        <v>0.425</v>
      </c>
      <c r="P2" s="26" t="n">
        <f aca="false">IF(A2="","",SUMIFS(Costs!$G$2:$G$3001,Costs!$B$2:$B$3001,$A2,Costs!$C$2:$C$3001,"Labour"))</f>
        <v>900</v>
      </c>
      <c r="Q2" s="26" t="n">
        <f aca="false">IF(A2="","",SUMIFS(Costs!$G$2:$G$3001,Costs!$B$2:$B$3001,$A2,Costs!$C$2:$C$3001,"Materials"))</f>
        <v>412.6</v>
      </c>
      <c r="R2" s="26" t="n">
        <f aca="false">IF(A2="","",SUMIFS(Costs!$G$2:$G$3001,Costs!$B$2:$B$3001,$A2,Costs!$C$2:$C$3001,"Subcontractors"))</f>
        <v>0</v>
      </c>
      <c r="S2" s="26" t="n">
        <f aca="false">IF(A2="","",SUMIFS(Costs!$G$2:$G$3001,Costs!$B$2:$B$3001,$A2,Costs!$C$2:$C$3001,"Equipment"))</f>
        <v>60</v>
      </c>
      <c r="T2" s="26" t="n">
        <f aca="false">IF(A2="","",SUMIFS(Costs!$G$2:$G$3001,Costs!$B$2:$B$3001,$A2,Costs!$C$2:$C$3001,"Other"))</f>
        <v>0</v>
      </c>
      <c r="U2" s="26" t="n">
        <f aca="false">IF(A2="","",SUM(P2:T2))</f>
        <v>1372.6</v>
      </c>
      <c r="V2" s="26" t="n">
        <f aca="false">IF(OR(A2="",N(U2)=0),"",U2-M2)</f>
        <v>-7.40000000000009</v>
      </c>
      <c r="W2" s="26" t="n">
        <f aca="false">IF(OR(A2="",G2="",N(U2)=0),"",G2-U2)</f>
        <v>1027.4</v>
      </c>
      <c r="X2" s="27" t="n">
        <f aca="false">IF(OR(W2="",N(G2)=0),"",W2/G2)</f>
        <v>0.428083333333333</v>
      </c>
      <c r="Y2" s="26" t="n">
        <f aca="false">IF(W2="","",W2-U2*Dashboard!$C$4)</f>
        <v>1027.4</v>
      </c>
      <c r="Z2" s="28" t="str">
        <f aca="false">IF(A2="","",IF(AND(V2&lt;&gt;"",N(V2)&gt;0),"Over estimate",IF(AND(X2&lt;&gt;"",X2&lt;Dashboard!$C$5),"Below target margin",IF(AND(D2="Complete",N(U2)=0),"No costs logged",IF(AND(D2="In progress",N(U2)&gt;0),"Costs so far","")))))</f>
        <v/>
      </c>
    </row>
    <row r="3" customFormat="false" ht="15" hidden="false" customHeight="false" outlineLevel="0" collapsed="false">
      <c r="A3" s="23" t="s">
        <v>69</v>
      </c>
      <c r="B3" s="23" t="s">
        <v>70</v>
      </c>
      <c r="C3" s="23" t="s">
        <v>71</v>
      </c>
      <c r="D3" s="23" t="s">
        <v>68</v>
      </c>
      <c r="E3" s="24" t="n">
        <f aca="true">TODAY()-45</f>
        <v>46269</v>
      </c>
      <c r="F3" s="24" t="n">
        <f aca="true">TODAY()-30</f>
        <v>46284</v>
      </c>
      <c r="G3" s="25" t="n">
        <v>8600</v>
      </c>
      <c r="H3" s="25" t="n">
        <v>2800</v>
      </c>
      <c r="I3" s="25" t="n">
        <v>2100</v>
      </c>
      <c r="J3" s="25" t="n">
        <v>1200</v>
      </c>
      <c r="K3" s="25" t="n">
        <v>300</v>
      </c>
      <c r="L3" s="25" t="n">
        <v>150</v>
      </c>
      <c r="M3" s="26" t="n">
        <f aca="false">IF(A3="","",SUM(H3:L3))</f>
        <v>6550</v>
      </c>
      <c r="N3" s="26" t="n">
        <f aca="false">IF(OR(A3="",G3=""),"",G3-M3)</f>
        <v>2050</v>
      </c>
      <c r="O3" s="27" t="n">
        <f aca="false">IF(OR(N3="",N(G3)=0),"",N3/G3)</f>
        <v>0.238372093023256</v>
      </c>
      <c r="P3" s="26" t="n">
        <f aca="false">IF(A3="","",SUMIFS(Costs!$G$2:$G$3001,Costs!$B$2:$B$3001,$A3,Costs!$C$2:$C$3001,"Labour"))</f>
        <v>3008</v>
      </c>
      <c r="Q3" s="26" t="n">
        <f aca="false">IF(A3="","",SUMIFS(Costs!$G$2:$G$3001,Costs!$B$2:$B$3001,$A3,Costs!$C$2:$C$3001,"Materials"))</f>
        <v>2246.3</v>
      </c>
      <c r="R3" s="26" t="n">
        <f aca="false">IF(A3="","",SUMIFS(Costs!$G$2:$G$3001,Costs!$B$2:$B$3001,$A3,Costs!$C$2:$C$3001,"Subcontractors"))</f>
        <v>1350</v>
      </c>
      <c r="S3" s="26" t="n">
        <f aca="false">IF(A3="","",SUMIFS(Costs!$G$2:$G$3001,Costs!$B$2:$B$3001,$A3,Costs!$C$2:$C$3001,"Equipment"))</f>
        <v>280</v>
      </c>
      <c r="T3" s="26" t="n">
        <f aca="false">IF(A3="","",SUMIFS(Costs!$G$2:$G$3001,Costs!$B$2:$B$3001,$A3,Costs!$C$2:$C$3001,"Other"))</f>
        <v>190</v>
      </c>
      <c r="U3" s="26" t="n">
        <f aca="false">IF(A3="","",SUM(P3:T3))</f>
        <v>7074.3</v>
      </c>
      <c r="V3" s="26" t="n">
        <f aca="false">IF(OR(A3="",N(U3)=0),"",U3-M3)</f>
        <v>524.3</v>
      </c>
      <c r="W3" s="26" t="n">
        <f aca="false">IF(OR(A3="",G3="",N(U3)=0),"",G3-U3)</f>
        <v>1525.7</v>
      </c>
      <c r="X3" s="27" t="n">
        <f aca="false">IF(OR(W3="",N(G3)=0),"",W3/G3)</f>
        <v>0.177406976744186</v>
      </c>
      <c r="Y3" s="26" t="n">
        <f aca="false">IF(W3="","",W3-U3*Dashboard!$C$4)</f>
        <v>1525.7</v>
      </c>
      <c r="Z3" s="28" t="str">
        <f aca="false">IF(A3="","",IF(AND(V3&lt;&gt;"",N(V3)&gt;0),"Over estimate",IF(AND(X3&lt;&gt;"",X3&lt;Dashboard!$C$5),"Below target margin",IF(AND(D3="Complete",N(U3)=0),"No costs logged",IF(AND(D3="In progress",N(U3)&gt;0),"Costs so far","")))))</f>
        <v>Over estimate</v>
      </c>
    </row>
    <row r="4" customFormat="false" ht="15" hidden="false" customHeight="false" outlineLevel="0" collapsed="false">
      <c r="A4" s="23" t="s">
        <v>72</v>
      </c>
      <c r="B4" s="23" t="s">
        <v>73</v>
      </c>
      <c r="C4" s="23" t="s">
        <v>74</v>
      </c>
      <c r="D4" s="23" t="s">
        <v>75</v>
      </c>
      <c r="E4" s="24" t="n">
        <f aca="true">TODAY()-10</f>
        <v>46304</v>
      </c>
      <c r="F4" s="24"/>
      <c r="G4" s="25" t="n">
        <v>3900</v>
      </c>
      <c r="H4" s="25" t="n">
        <v>1300</v>
      </c>
      <c r="I4" s="25" t="n">
        <v>950</v>
      </c>
      <c r="J4" s="25" t="n">
        <v>0</v>
      </c>
      <c r="K4" s="25" t="n">
        <v>120</v>
      </c>
      <c r="L4" s="25" t="n">
        <v>80</v>
      </c>
      <c r="M4" s="26" t="n">
        <f aca="false">IF(A4="","",SUM(H4:L4))</f>
        <v>2450</v>
      </c>
      <c r="N4" s="26" t="n">
        <f aca="false">IF(OR(A4="",G4=""),"",G4-M4)</f>
        <v>1450</v>
      </c>
      <c r="O4" s="27" t="n">
        <f aca="false">IF(OR(N4="",N(G4)=0),"",N4/G4)</f>
        <v>0.371794871794872</v>
      </c>
      <c r="P4" s="26" t="n">
        <f aca="false">IF(A4="","",SUMIFS(Costs!$G$2:$G$3001,Costs!$B$2:$B$3001,$A4,Costs!$C$2:$C$3001,"Labour"))</f>
        <v>360</v>
      </c>
      <c r="Q4" s="26" t="n">
        <f aca="false">IF(A4="","",SUMIFS(Costs!$G$2:$G$3001,Costs!$B$2:$B$3001,$A4,Costs!$C$2:$C$3001,"Materials"))</f>
        <v>1012.4</v>
      </c>
      <c r="R4" s="26" t="n">
        <f aca="false">IF(A4="","",SUMIFS(Costs!$G$2:$G$3001,Costs!$B$2:$B$3001,$A4,Costs!$C$2:$C$3001,"Subcontractors"))</f>
        <v>0</v>
      </c>
      <c r="S4" s="26" t="n">
        <f aca="false">IF(A4="","",SUMIFS(Costs!$G$2:$G$3001,Costs!$B$2:$B$3001,$A4,Costs!$C$2:$C$3001,"Equipment"))</f>
        <v>0</v>
      </c>
      <c r="T4" s="26" t="n">
        <f aca="false">IF(A4="","",SUMIFS(Costs!$G$2:$G$3001,Costs!$B$2:$B$3001,$A4,Costs!$C$2:$C$3001,"Other"))</f>
        <v>0</v>
      </c>
      <c r="U4" s="26" t="n">
        <f aca="false">IF(A4="","",SUM(P4:T4))</f>
        <v>1372.4</v>
      </c>
      <c r="V4" s="26" t="n">
        <f aca="false">IF(OR(A4="",N(U4)=0),"",U4-M4)</f>
        <v>-1077.6</v>
      </c>
      <c r="W4" s="26" t="n">
        <f aca="false">IF(OR(A4="",G4="",N(U4)=0),"",G4-U4)</f>
        <v>2527.6</v>
      </c>
      <c r="X4" s="27" t="n">
        <f aca="false">IF(OR(W4="",N(G4)=0),"",W4/G4)</f>
        <v>0.648102564102564</v>
      </c>
      <c r="Y4" s="26" t="n">
        <f aca="false">IF(W4="","",W4-U4*Dashboard!$C$4)</f>
        <v>2527.6</v>
      </c>
      <c r="Z4" s="28" t="str">
        <f aca="false">IF(A4="","",IF(AND(V4&lt;&gt;"",N(V4)&gt;0),"Over estimate",IF(AND(X4&lt;&gt;"",X4&lt;Dashboard!$C$5),"Below target margin",IF(AND(D4="Complete",N(U4)=0),"No costs logged",IF(AND(D4="In progress",N(U4)&gt;0),"Costs so far","")))))</f>
        <v>Costs so far</v>
      </c>
    </row>
    <row r="5" customFormat="false" ht="15" hidden="false" customHeight="false" outlineLevel="0" collapsed="false">
      <c r="A5" s="23" t="s">
        <v>76</v>
      </c>
      <c r="B5" s="23" t="s">
        <v>77</v>
      </c>
      <c r="C5" s="23" t="s">
        <v>78</v>
      </c>
      <c r="D5" s="23" t="s">
        <v>79</v>
      </c>
      <c r="E5" s="24"/>
      <c r="F5" s="24"/>
      <c r="G5" s="25" t="n">
        <v>5200</v>
      </c>
      <c r="H5" s="25" t="n">
        <v>1500</v>
      </c>
      <c r="I5" s="25" t="n">
        <v>1900</v>
      </c>
      <c r="J5" s="25" t="n">
        <v>0</v>
      </c>
      <c r="K5" s="25" t="n">
        <v>250</v>
      </c>
      <c r="L5" s="25" t="n">
        <v>100</v>
      </c>
      <c r="M5" s="26" t="n">
        <f aca="false">IF(A5="","",SUM(H5:L5))</f>
        <v>3750</v>
      </c>
      <c r="N5" s="26" t="n">
        <f aca="false">IF(OR(A5="",G5=""),"",G5-M5)</f>
        <v>1450</v>
      </c>
      <c r="O5" s="27" t="n">
        <f aca="false">IF(OR(N5="",N(G5)=0),"",N5/G5)</f>
        <v>0.278846153846154</v>
      </c>
      <c r="P5" s="26" t="n">
        <f aca="false">IF(A5="","",SUMIFS(Costs!$G$2:$G$3001,Costs!$B$2:$B$3001,$A5,Costs!$C$2:$C$3001,"Labour"))</f>
        <v>0</v>
      </c>
      <c r="Q5" s="26" t="n">
        <f aca="false">IF(A5="","",SUMIFS(Costs!$G$2:$G$3001,Costs!$B$2:$B$3001,$A5,Costs!$C$2:$C$3001,"Materials"))</f>
        <v>0</v>
      </c>
      <c r="R5" s="26" t="n">
        <f aca="false">IF(A5="","",SUMIFS(Costs!$G$2:$G$3001,Costs!$B$2:$B$3001,$A5,Costs!$C$2:$C$3001,"Subcontractors"))</f>
        <v>0</v>
      </c>
      <c r="S5" s="26" t="n">
        <f aca="false">IF(A5="","",SUMIFS(Costs!$G$2:$G$3001,Costs!$B$2:$B$3001,$A5,Costs!$C$2:$C$3001,"Equipment"))</f>
        <v>0</v>
      </c>
      <c r="T5" s="26" t="n">
        <f aca="false">IF(A5="","",SUMIFS(Costs!$G$2:$G$3001,Costs!$B$2:$B$3001,$A5,Costs!$C$2:$C$3001,"Other"))</f>
        <v>0</v>
      </c>
      <c r="U5" s="26" t="n">
        <f aca="false">IF(A5="","",SUM(P5:T5))</f>
        <v>0</v>
      </c>
      <c r="V5" s="26" t="str">
        <f aca="false">IF(OR(A5="",N(U5)=0),"",U5-M5)</f>
        <v/>
      </c>
      <c r="W5" s="26" t="str">
        <f aca="false">IF(OR(A5="",G5="",N(U5)=0),"",G5-U5)</f>
        <v/>
      </c>
      <c r="X5" s="27" t="str">
        <f aca="false">IF(OR(W5="",N(G5)=0),"",W5/G5)</f>
        <v/>
      </c>
      <c r="Y5" s="26" t="str">
        <f aca="false">IF(W5="","",W5-U5*Dashboard!$C$4)</f>
        <v/>
      </c>
      <c r="Z5" s="28" t="str">
        <f aca="false">IF(A5="","",IF(AND(V5&lt;&gt;"",N(V5)&gt;0),"Over estimate",IF(AND(X5&lt;&gt;"",X5&lt;Dashboard!$C$5),"Below target margin",IF(AND(D5="Complete",N(U5)=0),"No costs logged",IF(AND(D5="In progress",N(U5)&gt;0),"Costs so far","")))))</f>
        <v/>
      </c>
    </row>
    <row r="6" customFormat="false" ht="15" hidden="false" customHeight="false" outlineLevel="0" collapsed="false">
      <c r="A6" s="23"/>
      <c r="B6" s="23"/>
      <c r="C6" s="23"/>
      <c r="D6" s="23"/>
      <c r="E6" s="24"/>
      <c r="F6" s="24"/>
      <c r="G6" s="25"/>
      <c r="H6" s="25"/>
      <c r="I6" s="25"/>
      <c r="J6" s="25"/>
      <c r="K6" s="25"/>
      <c r="L6" s="25"/>
      <c r="M6" s="26" t="str">
        <f aca="false">IF(A6="","",SUM(H6:L6))</f>
        <v/>
      </c>
      <c r="N6" s="26" t="str">
        <f aca="false">IF(OR(A6="",G6=""),"",G6-M6)</f>
        <v/>
      </c>
      <c r="O6" s="27" t="str">
        <f aca="false">IF(OR(N6="",N(G6)=0),"",N6/G6)</f>
        <v/>
      </c>
      <c r="P6" s="26" t="str">
        <f aca="false">IF(A6="","",SUMIFS(Costs!$G$2:$G$3001,Costs!$B$2:$B$3001,$A6,Costs!$C$2:$C$3001,"Labour"))</f>
        <v/>
      </c>
      <c r="Q6" s="26" t="str">
        <f aca="false">IF(A6="","",SUMIFS(Costs!$G$2:$G$3001,Costs!$B$2:$B$3001,$A6,Costs!$C$2:$C$3001,"Materials"))</f>
        <v/>
      </c>
      <c r="R6" s="26" t="str">
        <f aca="false">IF(A6="","",SUMIFS(Costs!$G$2:$G$3001,Costs!$B$2:$B$3001,$A6,Costs!$C$2:$C$3001,"Subcontractors"))</f>
        <v/>
      </c>
      <c r="S6" s="26" t="str">
        <f aca="false">IF(A6="","",SUMIFS(Costs!$G$2:$G$3001,Costs!$B$2:$B$3001,$A6,Costs!$C$2:$C$3001,"Equipment"))</f>
        <v/>
      </c>
      <c r="T6" s="26" t="str">
        <f aca="false">IF(A6="","",SUMIFS(Costs!$G$2:$G$3001,Costs!$B$2:$B$3001,$A6,Costs!$C$2:$C$3001,"Other"))</f>
        <v/>
      </c>
      <c r="U6" s="26" t="str">
        <f aca="false">IF(A6="","",SUM(P6:T6))</f>
        <v/>
      </c>
      <c r="V6" s="26" t="str">
        <f aca="false">IF(OR(A6="",N(U6)=0),"",U6-M6)</f>
        <v/>
      </c>
      <c r="W6" s="26" t="str">
        <f aca="false">IF(OR(A6="",G6="",N(U6)=0),"",G6-U6)</f>
        <v/>
      </c>
      <c r="X6" s="27" t="str">
        <f aca="false">IF(OR(W6="",N(G6)=0),"",W6/G6)</f>
        <v/>
      </c>
      <c r="Y6" s="26" t="str">
        <f aca="false">IF(W6="","",W6-U6*Dashboard!$C$4)</f>
        <v/>
      </c>
      <c r="Z6" s="28" t="str">
        <f aca="false">IF(A6="","",IF(AND(V6&lt;&gt;"",N(V6)&gt;0),"Over estimate",IF(AND(X6&lt;&gt;"",X6&lt;Dashboard!$C$5),"Below target margin",IF(AND(D6="Complete",N(U6)=0),"No costs logged",IF(AND(D6="In progress",N(U6)&gt;0),"Costs so far","")))))</f>
        <v/>
      </c>
    </row>
    <row r="7" customFormat="false" ht="15" hidden="false" customHeight="false" outlineLevel="0" collapsed="false">
      <c r="A7" s="23"/>
      <c r="B7" s="23"/>
      <c r="C7" s="23"/>
      <c r="D7" s="23"/>
      <c r="E7" s="24"/>
      <c r="F7" s="24"/>
      <c r="G7" s="25"/>
      <c r="H7" s="25"/>
      <c r="I7" s="25"/>
      <c r="J7" s="25"/>
      <c r="K7" s="25"/>
      <c r="L7" s="25"/>
      <c r="M7" s="26" t="str">
        <f aca="false">IF(A7="","",SUM(H7:L7))</f>
        <v/>
      </c>
      <c r="N7" s="26" t="str">
        <f aca="false">IF(OR(A7="",G7=""),"",G7-M7)</f>
        <v/>
      </c>
      <c r="O7" s="27" t="str">
        <f aca="false">IF(OR(N7="",N(G7)=0),"",N7/G7)</f>
        <v/>
      </c>
      <c r="P7" s="26" t="str">
        <f aca="false">IF(A7="","",SUMIFS(Costs!$G$2:$G$3001,Costs!$B$2:$B$3001,$A7,Costs!$C$2:$C$3001,"Labour"))</f>
        <v/>
      </c>
      <c r="Q7" s="26" t="str">
        <f aca="false">IF(A7="","",SUMIFS(Costs!$G$2:$G$3001,Costs!$B$2:$B$3001,$A7,Costs!$C$2:$C$3001,"Materials"))</f>
        <v/>
      </c>
      <c r="R7" s="26" t="str">
        <f aca="false">IF(A7="","",SUMIFS(Costs!$G$2:$G$3001,Costs!$B$2:$B$3001,$A7,Costs!$C$2:$C$3001,"Subcontractors"))</f>
        <v/>
      </c>
      <c r="S7" s="26" t="str">
        <f aca="false">IF(A7="","",SUMIFS(Costs!$G$2:$G$3001,Costs!$B$2:$B$3001,$A7,Costs!$C$2:$C$3001,"Equipment"))</f>
        <v/>
      </c>
      <c r="T7" s="26" t="str">
        <f aca="false">IF(A7="","",SUMIFS(Costs!$G$2:$G$3001,Costs!$B$2:$B$3001,$A7,Costs!$C$2:$C$3001,"Other"))</f>
        <v/>
      </c>
      <c r="U7" s="26" t="str">
        <f aca="false">IF(A7="","",SUM(P7:T7))</f>
        <v/>
      </c>
      <c r="V7" s="26" t="str">
        <f aca="false">IF(OR(A7="",N(U7)=0),"",U7-M7)</f>
        <v/>
      </c>
      <c r="W7" s="26" t="str">
        <f aca="false">IF(OR(A7="",G7="",N(U7)=0),"",G7-U7)</f>
        <v/>
      </c>
      <c r="X7" s="27" t="str">
        <f aca="false">IF(OR(W7="",N(G7)=0),"",W7/G7)</f>
        <v/>
      </c>
      <c r="Y7" s="26" t="str">
        <f aca="false">IF(W7="","",W7-U7*Dashboard!$C$4)</f>
        <v/>
      </c>
      <c r="Z7" s="28" t="str">
        <f aca="false">IF(A7="","",IF(AND(V7&lt;&gt;"",N(V7)&gt;0),"Over estimate",IF(AND(X7&lt;&gt;"",X7&lt;Dashboard!$C$5),"Below target margin",IF(AND(D7="Complete",N(U7)=0),"No costs logged",IF(AND(D7="In progress",N(U7)&gt;0),"Costs so far","")))))</f>
        <v/>
      </c>
    </row>
    <row r="8" customFormat="false" ht="15" hidden="false" customHeight="false" outlineLevel="0" collapsed="false">
      <c r="A8" s="23"/>
      <c r="B8" s="23"/>
      <c r="C8" s="23"/>
      <c r="D8" s="23"/>
      <c r="E8" s="24"/>
      <c r="F8" s="24"/>
      <c r="G8" s="25"/>
      <c r="H8" s="25"/>
      <c r="I8" s="25"/>
      <c r="J8" s="25"/>
      <c r="K8" s="25"/>
      <c r="L8" s="25"/>
      <c r="M8" s="26" t="str">
        <f aca="false">IF(A8="","",SUM(H8:L8))</f>
        <v/>
      </c>
      <c r="N8" s="26" t="str">
        <f aca="false">IF(OR(A8="",G8=""),"",G8-M8)</f>
        <v/>
      </c>
      <c r="O8" s="27" t="str">
        <f aca="false">IF(OR(N8="",N(G8)=0),"",N8/G8)</f>
        <v/>
      </c>
      <c r="P8" s="26" t="str">
        <f aca="false">IF(A8="","",SUMIFS(Costs!$G$2:$G$3001,Costs!$B$2:$B$3001,$A8,Costs!$C$2:$C$3001,"Labour"))</f>
        <v/>
      </c>
      <c r="Q8" s="26" t="str">
        <f aca="false">IF(A8="","",SUMIFS(Costs!$G$2:$G$3001,Costs!$B$2:$B$3001,$A8,Costs!$C$2:$C$3001,"Materials"))</f>
        <v/>
      </c>
      <c r="R8" s="26" t="str">
        <f aca="false">IF(A8="","",SUMIFS(Costs!$G$2:$G$3001,Costs!$B$2:$B$3001,$A8,Costs!$C$2:$C$3001,"Subcontractors"))</f>
        <v/>
      </c>
      <c r="S8" s="26" t="str">
        <f aca="false">IF(A8="","",SUMIFS(Costs!$G$2:$G$3001,Costs!$B$2:$B$3001,$A8,Costs!$C$2:$C$3001,"Equipment"))</f>
        <v/>
      </c>
      <c r="T8" s="26" t="str">
        <f aca="false">IF(A8="","",SUMIFS(Costs!$G$2:$G$3001,Costs!$B$2:$B$3001,$A8,Costs!$C$2:$C$3001,"Other"))</f>
        <v/>
      </c>
      <c r="U8" s="26" t="str">
        <f aca="false">IF(A8="","",SUM(P8:T8))</f>
        <v/>
      </c>
      <c r="V8" s="26" t="str">
        <f aca="false">IF(OR(A8="",N(U8)=0),"",U8-M8)</f>
        <v/>
      </c>
      <c r="W8" s="26" t="str">
        <f aca="false">IF(OR(A8="",G8="",N(U8)=0),"",G8-U8)</f>
        <v/>
      </c>
      <c r="X8" s="27" t="str">
        <f aca="false">IF(OR(W8="",N(G8)=0),"",W8/G8)</f>
        <v/>
      </c>
      <c r="Y8" s="26" t="str">
        <f aca="false">IF(W8="","",W8-U8*Dashboard!$C$4)</f>
        <v/>
      </c>
      <c r="Z8" s="28" t="str">
        <f aca="false">IF(A8="","",IF(AND(V8&lt;&gt;"",N(V8)&gt;0),"Over estimate",IF(AND(X8&lt;&gt;"",X8&lt;Dashboard!$C$5),"Below target margin",IF(AND(D8="Complete",N(U8)=0),"No costs logged",IF(AND(D8="In progress",N(U8)&gt;0),"Costs so far","")))))</f>
        <v/>
      </c>
    </row>
    <row r="9" customFormat="false" ht="15" hidden="false" customHeight="false" outlineLevel="0" collapsed="false">
      <c r="A9" s="23"/>
      <c r="B9" s="23"/>
      <c r="C9" s="23"/>
      <c r="D9" s="23"/>
      <c r="E9" s="24"/>
      <c r="F9" s="24"/>
      <c r="G9" s="25"/>
      <c r="H9" s="25"/>
      <c r="I9" s="25"/>
      <c r="J9" s="25"/>
      <c r="K9" s="25"/>
      <c r="L9" s="25"/>
      <c r="M9" s="26" t="str">
        <f aca="false">IF(A9="","",SUM(H9:L9))</f>
        <v/>
      </c>
      <c r="N9" s="26" t="str">
        <f aca="false">IF(OR(A9="",G9=""),"",G9-M9)</f>
        <v/>
      </c>
      <c r="O9" s="27" t="str">
        <f aca="false">IF(OR(N9="",N(G9)=0),"",N9/G9)</f>
        <v/>
      </c>
      <c r="P9" s="26" t="str">
        <f aca="false">IF(A9="","",SUMIFS(Costs!$G$2:$G$3001,Costs!$B$2:$B$3001,$A9,Costs!$C$2:$C$3001,"Labour"))</f>
        <v/>
      </c>
      <c r="Q9" s="26" t="str">
        <f aca="false">IF(A9="","",SUMIFS(Costs!$G$2:$G$3001,Costs!$B$2:$B$3001,$A9,Costs!$C$2:$C$3001,"Materials"))</f>
        <v/>
      </c>
      <c r="R9" s="26" t="str">
        <f aca="false">IF(A9="","",SUMIFS(Costs!$G$2:$G$3001,Costs!$B$2:$B$3001,$A9,Costs!$C$2:$C$3001,"Subcontractors"))</f>
        <v/>
      </c>
      <c r="S9" s="26" t="str">
        <f aca="false">IF(A9="","",SUMIFS(Costs!$G$2:$G$3001,Costs!$B$2:$B$3001,$A9,Costs!$C$2:$C$3001,"Equipment"))</f>
        <v/>
      </c>
      <c r="T9" s="26" t="str">
        <f aca="false">IF(A9="","",SUMIFS(Costs!$G$2:$G$3001,Costs!$B$2:$B$3001,$A9,Costs!$C$2:$C$3001,"Other"))</f>
        <v/>
      </c>
      <c r="U9" s="26" t="str">
        <f aca="false">IF(A9="","",SUM(P9:T9))</f>
        <v/>
      </c>
      <c r="V9" s="26" t="str">
        <f aca="false">IF(OR(A9="",N(U9)=0),"",U9-M9)</f>
        <v/>
      </c>
      <c r="W9" s="26" t="str">
        <f aca="false">IF(OR(A9="",G9="",N(U9)=0),"",G9-U9)</f>
        <v/>
      </c>
      <c r="X9" s="27" t="str">
        <f aca="false">IF(OR(W9="",N(G9)=0),"",W9/G9)</f>
        <v/>
      </c>
      <c r="Y9" s="26" t="str">
        <f aca="false">IF(W9="","",W9-U9*Dashboard!$C$4)</f>
        <v/>
      </c>
      <c r="Z9" s="28" t="str">
        <f aca="false">IF(A9="","",IF(AND(V9&lt;&gt;"",N(V9)&gt;0),"Over estimate",IF(AND(X9&lt;&gt;"",X9&lt;Dashboard!$C$5),"Below target margin",IF(AND(D9="Complete",N(U9)=0),"No costs logged",IF(AND(D9="In progress",N(U9)&gt;0),"Costs so far","")))))</f>
        <v/>
      </c>
    </row>
    <row r="10" customFormat="false" ht="15" hidden="false" customHeight="false" outlineLevel="0" collapsed="false">
      <c r="A10" s="23"/>
      <c r="B10" s="23"/>
      <c r="C10" s="23"/>
      <c r="D10" s="23"/>
      <c r="E10" s="24"/>
      <c r="F10" s="24"/>
      <c r="G10" s="25"/>
      <c r="H10" s="25"/>
      <c r="I10" s="25"/>
      <c r="J10" s="25"/>
      <c r="K10" s="25"/>
      <c r="L10" s="25"/>
      <c r="M10" s="26" t="str">
        <f aca="false">IF(A10="","",SUM(H10:L10))</f>
        <v/>
      </c>
      <c r="N10" s="26" t="str">
        <f aca="false">IF(OR(A10="",G10=""),"",G10-M10)</f>
        <v/>
      </c>
      <c r="O10" s="27" t="str">
        <f aca="false">IF(OR(N10="",N(G10)=0),"",N10/G10)</f>
        <v/>
      </c>
      <c r="P10" s="26" t="str">
        <f aca="false">IF(A10="","",SUMIFS(Costs!$G$2:$G$3001,Costs!$B$2:$B$3001,$A10,Costs!$C$2:$C$3001,"Labour"))</f>
        <v/>
      </c>
      <c r="Q10" s="26" t="str">
        <f aca="false">IF(A10="","",SUMIFS(Costs!$G$2:$G$3001,Costs!$B$2:$B$3001,$A10,Costs!$C$2:$C$3001,"Materials"))</f>
        <v/>
      </c>
      <c r="R10" s="26" t="str">
        <f aca="false">IF(A10="","",SUMIFS(Costs!$G$2:$G$3001,Costs!$B$2:$B$3001,$A10,Costs!$C$2:$C$3001,"Subcontractors"))</f>
        <v/>
      </c>
      <c r="S10" s="26" t="str">
        <f aca="false">IF(A10="","",SUMIFS(Costs!$G$2:$G$3001,Costs!$B$2:$B$3001,$A10,Costs!$C$2:$C$3001,"Equipment"))</f>
        <v/>
      </c>
      <c r="T10" s="26" t="str">
        <f aca="false">IF(A10="","",SUMIFS(Costs!$G$2:$G$3001,Costs!$B$2:$B$3001,$A10,Costs!$C$2:$C$3001,"Other"))</f>
        <v/>
      </c>
      <c r="U10" s="26" t="str">
        <f aca="false">IF(A10="","",SUM(P10:T10))</f>
        <v/>
      </c>
      <c r="V10" s="26" t="str">
        <f aca="false">IF(OR(A10="",N(U10)=0),"",U10-M10)</f>
        <v/>
      </c>
      <c r="W10" s="26" t="str">
        <f aca="false">IF(OR(A10="",G10="",N(U10)=0),"",G10-U10)</f>
        <v/>
      </c>
      <c r="X10" s="27" t="str">
        <f aca="false">IF(OR(W10="",N(G10)=0),"",W10/G10)</f>
        <v/>
      </c>
      <c r="Y10" s="26" t="str">
        <f aca="false">IF(W10="","",W10-U10*Dashboard!$C$4)</f>
        <v/>
      </c>
      <c r="Z10" s="28" t="str">
        <f aca="false">IF(A10="","",IF(AND(V10&lt;&gt;"",N(V10)&gt;0),"Over estimate",IF(AND(X10&lt;&gt;"",X10&lt;Dashboard!$C$5),"Below target margin",IF(AND(D10="Complete",N(U10)=0),"No costs logged",IF(AND(D10="In progress",N(U10)&gt;0),"Costs so far","")))))</f>
        <v/>
      </c>
    </row>
    <row r="11" customFormat="false" ht="15" hidden="false" customHeight="false" outlineLevel="0" collapsed="false">
      <c r="A11" s="23"/>
      <c r="B11" s="23"/>
      <c r="C11" s="23"/>
      <c r="D11" s="23"/>
      <c r="E11" s="24"/>
      <c r="F11" s="24"/>
      <c r="G11" s="25"/>
      <c r="H11" s="25"/>
      <c r="I11" s="25"/>
      <c r="J11" s="25"/>
      <c r="K11" s="25"/>
      <c r="L11" s="25"/>
      <c r="M11" s="26" t="str">
        <f aca="false">IF(A11="","",SUM(H11:L11))</f>
        <v/>
      </c>
      <c r="N11" s="26" t="str">
        <f aca="false">IF(OR(A11="",G11=""),"",G11-M11)</f>
        <v/>
      </c>
      <c r="O11" s="27" t="str">
        <f aca="false">IF(OR(N11="",N(G11)=0),"",N11/G11)</f>
        <v/>
      </c>
      <c r="P11" s="26" t="str">
        <f aca="false">IF(A11="","",SUMIFS(Costs!$G$2:$G$3001,Costs!$B$2:$B$3001,$A11,Costs!$C$2:$C$3001,"Labour"))</f>
        <v/>
      </c>
      <c r="Q11" s="26" t="str">
        <f aca="false">IF(A11="","",SUMIFS(Costs!$G$2:$G$3001,Costs!$B$2:$B$3001,$A11,Costs!$C$2:$C$3001,"Materials"))</f>
        <v/>
      </c>
      <c r="R11" s="26" t="str">
        <f aca="false">IF(A11="","",SUMIFS(Costs!$G$2:$G$3001,Costs!$B$2:$B$3001,$A11,Costs!$C$2:$C$3001,"Subcontractors"))</f>
        <v/>
      </c>
      <c r="S11" s="26" t="str">
        <f aca="false">IF(A11="","",SUMIFS(Costs!$G$2:$G$3001,Costs!$B$2:$B$3001,$A11,Costs!$C$2:$C$3001,"Equipment"))</f>
        <v/>
      </c>
      <c r="T11" s="26" t="str">
        <f aca="false">IF(A11="","",SUMIFS(Costs!$G$2:$G$3001,Costs!$B$2:$B$3001,$A11,Costs!$C$2:$C$3001,"Other"))</f>
        <v/>
      </c>
      <c r="U11" s="26" t="str">
        <f aca="false">IF(A11="","",SUM(P11:T11))</f>
        <v/>
      </c>
      <c r="V11" s="26" t="str">
        <f aca="false">IF(OR(A11="",N(U11)=0),"",U11-M11)</f>
        <v/>
      </c>
      <c r="W11" s="26" t="str">
        <f aca="false">IF(OR(A11="",G11="",N(U11)=0),"",G11-U11)</f>
        <v/>
      </c>
      <c r="X11" s="27" t="str">
        <f aca="false">IF(OR(W11="",N(G11)=0),"",W11/G11)</f>
        <v/>
      </c>
      <c r="Y11" s="26" t="str">
        <f aca="false">IF(W11="","",W11-U11*Dashboard!$C$4)</f>
        <v/>
      </c>
      <c r="Z11" s="28" t="str">
        <f aca="false">IF(A11="","",IF(AND(V11&lt;&gt;"",N(V11)&gt;0),"Over estimate",IF(AND(X11&lt;&gt;"",X11&lt;Dashboard!$C$5),"Below target margin",IF(AND(D11="Complete",N(U11)=0),"No costs logged",IF(AND(D11="In progress",N(U11)&gt;0),"Costs so far","")))))</f>
        <v/>
      </c>
    </row>
    <row r="12" customFormat="false" ht="15" hidden="false" customHeight="false" outlineLevel="0" collapsed="false">
      <c r="A12" s="23"/>
      <c r="B12" s="23"/>
      <c r="C12" s="23"/>
      <c r="D12" s="23"/>
      <c r="E12" s="24"/>
      <c r="F12" s="24"/>
      <c r="G12" s="25"/>
      <c r="H12" s="25"/>
      <c r="I12" s="25"/>
      <c r="J12" s="25"/>
      <c r="K12" s="25"/>
      <c r="L12" s="25"/>
      <c r="M12" s="26" t="str">
        <f aca="false">IF(A12="","",SUM(H12:L12))</f>
        <v/>
      </c>
      <c r="N12" s="26" t="str">
        <f aca="false">IF(OR(A12="",G12=""),"",G12-M12)</f>
        <v/>
      </c>
      <c r="O12" s="27" t="str">
        <f aca="false">IF(OR(N12="",N(G12)=0),"",N12/G12)</f>
        <v/>
      </c>
      <c r="P12" s="26" t="str">
        <f aca="false">IF(A12="","",SUMIFS(Costs!$G$2:$G$3001,Costs!$B$2:$B$3001,$A12,Costs!$C$2:$C$3001,"Labour"))</f>
        <v/>
      </c>
      <c r="Q12" s="26" t="str">
        <f aca="false">IF(A12="","",SUMIFS(Costs!$G$2:$G$3001,Costs!$B$2:$B$3001,$A12,Costs!$C$2:$C$3001,"Materials"))</f>
        <v/>
      </c>
      <c r="R12" s="26" t="str">
        <f aca="false">IF(A12="","",SUMIFS(Costs!$G$2:$G$3001,Costs!$B$2:$B$3001,$A12,Costs!$C$2:$C$3001,"Subcontractors"))</f>
        <v/>
      </c>
      <c r="S12" s="26" t="str">
        <f aca="false">IF(A12="","",SUMIFS(Costs!$G$2:$G$3001,Costs!$B$2:$B$3001,$A12,Costs!$C$2:$C$3001,"Equipment"))</f>
        <v/>
      </c>
      <c r="T12" s="26" t="str">
        <f aca="false">IF(A12="","",SUMIFS(Costs!$G$2:$G$3001,Costs!$B$2:$B$3001,$A12,Costs!$C$2:$C$3001,"Other"))</f>
        <v/>
      </c>
      <c r="U12" s="26" t="str">
        <f aca="false">IF(A12="","",SUM(P12:T12))</f>
        <v/>
      </c>
      <c r="V12" s="26" t="str">
        <f aca="false">IF(OR(A12="",N(U12)=0),"",U12-M12)</f>
        <v/>
      </c>
      <c r="W12" s="26" t="str">
        <f aca="false">IF(OR(A12="",G12="",N(U12)=0),"",G12-U12)</f>
        <v/>
      </c>
      <c r="X12" s="27" t="str">
        <f aca="false">IF(OR(W12="",N(G12)=0),"",W12/G12)</f>
        <v/>
      </c>
      <c r="Y12" s="26" t="str">
        <f aca="false">IF(W12="","",W12-U12*Dashboard!$C$4)</f>
        <v/>
      </c>
      <c r="Z12" s="28" t="str">
        <f aca="false">IF(A12="","",IF(AND(V12&lt;&gt;"",N(V12)&gt;0),"Over estimate",IF(AND(X12&lt;&gt;"",X12&lt;Dashboard!$C$5),"Below target margin",IF(AND(D12="Complete",N(U12)=0),"No costs logged",IF(AND(D12="In progress",N(U12)&gt;0),"Costs so far","")))))</f>
        <v/>
      </c>
    </row>
    <row r="13" customFormat="false" ht="15" hidden="false" customHeight="false" outlineLevel="0" collapsed="false">
      <c r="A13" s="23"/>
      <c r="B13" s="23"/>
      <c r="C13" s="23"/>
      <c r="D13" s="23"/>
      <c r="E13" s="24"/>
      <c r="F13" s="24"/>
      <c r="G13" s="25"/>
      <c r="H13" s="25"/>
      <c r="I13" s="25"/>
      <c r="J13" s="25"/>
      <c r="K13" s="25"/>
      <c r="L13" s="25"/>
      <c r="M13" s="26" t="str">
        <f aca="false">IF(A13="","",SUM(H13:L13))</f>
        <v/>
      </c>
      <c r="N13" s="26" t="str">
        <f aca="false">IF(OR(A13="",G13=""),"",G13-M13)</f>
        <v/>
      </c>
      <c r="O13" s="27" t="str">
        <f aca="false">IF(OR(N13="",N(G13)=0),"",N13/G13)</f>
        <v/>
      </c>
      <c r="P13" s="26" t="str">
        <f aca="false">IF(A13="","",SUMIFS(Costs!$G$2:$G$3001,Costs!$B$2:$B$3001,$A13,Costs!$C$2:$C$3001,"Labour"))</f>
        <v/>
      </c>
      <c r="Q13" s="26" t="str">
        <f aca="false">IF(A13="","",SUMIFS(Costs!$G$2:$G$3001,Costs!$B$2:$B$3001,$A13,Costs!$C$2:$C$3001,"Materials"))</f>
        <v/>
      </c>
      <c r="R13" s="26" t="str">
        <f aca="false">IF(A13="","",SUMIFS(Costs!$G$2:$G$3001,Costs!$B$2:$B$3001,$A13,Costs!$C$2:$C$3001,"Subcontractors"))</f>
        <v/>
      </c>
      <c r="S13" s="26" t="str">
        <f aca="false">IF(A13="","",SUMIFS(Costs!$G$2:$G$3001,Costs!$B$2:$B$3001,$A13,Costs!$C$2:$C$3001,"Equipment"))</f>
        <v/>
      </c>
      <c r="T13" s="26" t="str">
        <f aca="false">IF(A13="","",SUMIFS(Costs!$G$2:$G$3001,Costs!$B$2:$B$3001,$A13,Costs!$C$2:$C$3001,"Other"))</f>
        <v/>
      </c>
      <c r="U13" s="26" t="str">
        <f aca="false">IF(A13="","",SUM(P13:T13))</f>
        <v/>
      </c>
      <c r="V13" s="26" t="str">
        <f aca="false">IF(OR(A13="",N(U13)=0),"",U13-M13)</f>
        <v/>
      </c>
      <c r="W13" s="26" t="str">
        <f aca="false">IF(OR(A13="",G13="",N(U13)=0),"",G13-U13)</f>
        <v/>
      </c>
      <c r="X13" s="27" t="str">
        <f aca="false">IF(OR(W13="",N(G13)=0),"",W13/G13)</f>
        <v/>
      </c>
      <c r="Y13" s="26" t="str">
        <f aca="false">IF(W13="","",W13-U13*Dashboard!$C$4)</f>
        <v/>
      </c>
      <c r="Z13" s="28" t="str">
        <f aca="false">IF(A13="","",IF(AND(V13&lt;&gt;"",N(V13)&gt;0),"Over estimate",IF(AND(X13&lt;&gt;"",X13&lt;Dashboard!$C$5),"Below target margin",IF(AND(D13="Complete",N(U13)=0),"No costs logged",IF(AND(D13="In progress",N(U13)&gt;0),"Costs so far","")))))</f>
        <v/>
      </c>
    </row>
    <row r="14" customFormat="false" ht="15" hidden="false" customHeight="false" outlineLevel="0" collapsed="false">
      <c r="A14" s="23"/>
      <c r="B14" s="23"/>
      <c r="C14" s="23"/>
      <c r="D14" s="23"/>
      <c r="E14" s="24"/>
      <c r="F14" s="24"/>
      <c r="G14" s="25"/>
      <c r="H14" s="25"/>
      <c r="I14" s="25"/>
      <c r="J14" s="25"/>
      <c r="K14" s="25"/>
      <c r="L14" s="25"/>
      <c r="M14" s="26" t="str">
        <f aca="false">IF(A14="","",SUM(H14:L14))</f>
        <v/>
      </c>
      <c r="N14" s="26" t="str">
        <f aca="false">IF(OR(A14="",G14=""),"",G14-M14)</f>
        <v/>
      </c>
      <c r="O14" s="27" t="str">
        <f aca="false">IF(OR(N14="",N(G14)=0),"",N14/G14)</f>
        <v/>
      </c>
      <c r="P14" s="26" t="str">
        <f aca="false">IF(A14="","",SUMIFS(Costs!$G$2:$G$3001,Costs!$B$2:$B$3001,$A14,Costs!$C$2:$C$3001,"Labour"))</f>
        <v/>
      </c>
      <c r="Q14" s="26" t="str">
        <f aca="false">IF(A14="","",SUMIFS(Costs!$G$2:$G$3001,Costs!$B$2:$B$3001,$A14,Costs!$C$2:$C$3001,"Materials"))</f>
        <v/>
      </c>
      <c r="R14" s="26" t="str">
        <f aca="false">IF(A14="","",SUMIFS(Costs!$G$2:$G$3001,Costs!$B$2:$B$3001,$A14,Costs!$C$2:$C$3001,"Subcontractors"))</f>
        <v/>
      </c>
      <c r="S14" s="26" t="str">
        <f aca="false">IF(A14="","",SUMIFS(Costs!$G$2:$G$3001,Costs!$B$2:$B$3001,$A14,Costs!$C$2:$C$3001,"Equipment"))</f>
        <v/>
      </c>
      <c r="T14" s="26" t="str">
        <f aca="false">IF(A14="","",SUMIFS(Costs!$G$2:$G$3001,Costs!$B$2:$B$3001,$A14,Costs!$C$2:$C$3001,"Other"))</f>
        <v/>
      </c>
      <c r="U14" s="26" t="str">
        <f aca="false">IF(A14="","",SUM(P14:T14))</f>
        <v/>
      </c>
      <c r="V14" s="26" t="str">
        <f aca="false">IF(OR(A14="",N(U14)=0),"",U14-M14)</f>
        <v/>
      </c>
      <c r="W14" s="26" t="str">
        <f aca="false">IF(OR(A14="",G14="",N(U14)=0),"",G14-U14)</f>
        <v/>
      </c>
      <c r="X14" s="27" t="str">
        <f aca="false">IF(OR(W14="",N(G14)=0),"",W14/G14)</f>
        <v/>
      </c>
      <c r="Y14" s="26" t="str">
        <f aca="false">IF(W14="","",W14-U14*Dashboard!$C$4)</f>
        <v/>
      </c>
      <c r="Z14" s="28" t="str">
        <f aca="false">IF(A14="","",IF(AND(V14&lt;&gt;"",N(V14)&gt;0),"Over estimate",IF(AND(X14&lt;&gt;"",X14&lt;Dashboard!$C$5),"Below target margin",IF(AND(D14="Complete",N(U14)=0),"No costs logged",IF(AND(D14="In progress",N(U14)&gt;0),"Costs so far","")))))</f>
        <v/>
      </c>
    </row>
    <row r="15" customFormat="false" ht="15" hidden="false" customHeight="false" outlineLevel="0" collapsed="false">
      <c r="A15" s="23"/>
      <c r="B15" s="23"/>
      <c r="C15" s="23"/>
      <c r="D15" s="23"/>
      <c r="E15" s="24"/>
      <c r="F15" s="24"/>
      <c r="G15" s="25"/>
      <c r="H15" s="25"/>
      <c r="I15" s="25"/>
      <c r="J15" s="25"/>
      <c r="K15" s="25"/>
      <c r="L15" s="25"/>
      <c r="M15" s="26" t="str">
        <f aca="false">IF(A15="","",SUM(H15:L15))</f>
        <v/>
      </c>
      <c r="N15" s="26" t="str">
        <f aca="false">IF(OR(A15="",G15=""),"",G15-M15)</f>
        <v/>
      </c>
      <c r="O15" s="27" t="str">
        <f aca="false">IF(OR(N15="",N(G15)=0),"",N15/G15)</f>
        <v/>
      </c>
      <c r="P15" s="26" t="str">
        <f aca="false">IF(A15="","",SUMIFS(Costs!$G$2:$G$3001,Costs!$B$2:$B$3001,$A15,Costs!$C$2:$C$3001,"Labour"))</f>
        <v/>
      </c>
      <c r="Q15" s="26" t="str">
        <f aca="false">IF(A15="","",SUMIFS(Costs!$G$2:$G$3001,Costs!$B$2:$B$3001,$A15,Costs!$C$2:$C$3001,"Materials"))</f>
        <v/>
      </c>
      <c r="R15" s="26" t="str">
        <f aca="false">IF(A15="","",SUMIFS(Costs!$G$2:$G$3001,Costs!$B$2:$B$3001,$A15,Costs!$C$2:$C$3001,"Subcontractors"))</f>
        <v/>
      </c>
      <c r="S15" s="26" t="str">
        <f aca="false">IF(A15="","",SUMIFS(Costs!$G$2:$G$3001,Costs!$B$2:$B$3001,$A15,Costs!$C$2:$C$3001,"Equipment"))</f>
        <v/>
      </c>
      <c r="T15" s="26" t="str">
        <f aca="false">IF(A15="","",SUMIFS(Costs!$G$2:$G$3001,Costs!$B$2:$B$3001,$A15,Costs!$C$2:$C$3001,"Other"))</f>
        <v/>
      </c>
      <c r="U15" s="26" t="str">
        <f aca="false">IF(A15="","",SUM(P15:T15))</f>
        <v/>
      </c>
      <c r="V15" s="26" t="str">
        <f aca="false">IF(OR(A15="",N(U15)=0),"",U15-M15)</f>
        <v/>
      </c>
      <c r="W15" s="26" t="str">
        <f aca="false">IF(OR(A15="",G15="",N(U15)=0),"",G15-U15)</f>
        <v/>
      </c>
      <c r="X15" s="27" t="str">
        <f aca="false">IF(OR(W15="",N(G15)=0),"",W15/G15)</f>
        <v/>
      </c>
      <c r="Y15" s="26" t="str">
        <f aca="false">IF(W15="","",W15-U15*Dashboard!$C$4)</f>
        <v/>
      </c>
      <c r="Z15" s="28" t="str">
        <f aca="false">IF(A15="","",IF(AND(V15&lt;&gt;"",N(V15)&gt;0),"Over estimate",IF(AND(X15&lt;&gt;"",X15&lt;Dashboard!$C$5),"Below target margin",IF(AND(D15="Complete",N(U15)=0),"No costs logged",IF(AND(D15="In progress",N(U15)&gt;0),"Costs so far","")))))</f>
        <v/>
      </c>
    </row>
    <row r="16" customFormat="false" ht="15" hidden="false" customHeight="false" outlineLevel="0" collapsed="false">
      <c r="A16" s="23"/>
      <c r="B16" s="23"/>
      <c r="C16" s="23"/>
      <c r="D16" s="23"/>
      <c r="E16" s="24"/>
      <c r="F16" s="24"/>
      <c r="G16" s="25"/>
      <c r="H16" s="25"/>
      <c r="I16" s="25"/>
      <c r="J16" s="25"/>
      <c r="K16" s="25"/>
      <c r="L16" s="25"/>
      <c r="M16" s="26" t="str">
        <f aca="false">IF(A16="","",SUM(H16:L16))</f>
        <v/>
      </c>
      <c r="N16" s="26" t="str">
        <f aca="false">IF(OR(A16="",G16=""),"",G16-M16)</f>
        <v/>
      </c>
      <c r="O16" s="27" t="str">
        <f aca="false">IF(OR(N16="",N(G16)=0),"",N16/G16)</f>
        <v/>
      </c>
      <c r="P16" s="26" t="str">
        <f aca="false">IF(A16="","",SUMIFS(Costs!$G$2:$G$3001,Costs!$B$2:$B$3001,$A16,Costs!$C$2:$C$3001,"Labour"))</f>
        <v/>
      </c>
      <c r="Q16" s="26" t="str">
        <f aca="false">IF(A16="","",SUMIFS(Costs!$G$2:$G$3001,Costs!$B$2:$B$3001,$A16,Costs!$C$2:$C$3001,"Materials"))</f>
        <v/>
      </c>
      <c r="R16" s="26" t="str">
        <f aca="false">IF(A16="","",SUMIFS(Costs!$G$2:$G$3001,Costs!$B$2:$B$3001,$A16,Costs!$C$2:$C$3001,"Subcontractors"))</f>
        <v/>
      </c>
      <c r="S16" s="26" t="str">
        <f aca="false">IF(A16="","",SUMIFS(Costs!$G$2:$G$3001,Costs!$B$2:$B$3001,$A16,Costs!$C$2:$C$3001,"Equipment"))</f>
        <v/>
      </c>
      <c r="T16" s="26" t="str">
        <f aca="false">IF(A16="","",SUMIFS(Costs!$G$2:$G$3001,Costs!$B$2:$B$3001,$A16,Costs!$C$2:$C$3001,"Other"))</f>
        <v/>
      </c>
      <c r="U16" s="26" t="str">
        <f aca="false">IF(A16="","",SUM(P16:T16))</f>
        <v/>
      </c>
      <c r="V16" s="26" t="str">
        <f aca="false">IF(OR(A16="",N(U16)=0),"",U16-M16)</f>
        <v/>
      </c>
      <c r="W16" s="26" t="str">
        <f aca="false">IF(OR(A16="",G16="",N(U16)=0),"",G16-U16)</f>
        <v/>
      </c>
      <c r="X16" s="27" t="str">
        <f aca="false">IF(OR(W16="",N(G16)=0),"",W16/G16)</f>
        <v/>
      </c>
      <c r="Y16" s="26" t="str">
        <f aca="false">IF(W16="","",W16-U16*Dashboard!$C$4)</f>
        <v/>
      </c>
      <c r="Z16" s="28" t="str">
        <f aca="false">IF(A16="","",IF(AND(V16&lt;&gt;"",N(V16)&gt;0),"Over estimate",IF(AND(X16&lt;&gt;"",X16&lt;Dashboard!$C$5),"Below target margin",IF(AND(D16="Complete",N(U16)=0),"No costs logged",IF(AND(D16="In progress",N(U16)&gt;0),"Costs so far","")))))</f>
        <v/>
      </c>
    </row>
    <row r="17" customFormat="false" ht="15" hidden="false" customHeight="false" outlineLevel="0" collapsed="false">
      <c r="A17" s="23"/>
      <c r="B17" s="23"/>
      <c r="C17" s="23"/>
      <c r="D17" s="23"/>
      <c r="E17" s="24"/>
      <c r="F17" s="24"/>
      <c r="G17" s="25"/>
      <c r="H17" s="25"/>
      <c r="I17" s="25"/>
      <c r="J17" s="25"/>
      <c r="K17" s="25"/>
      <c r="L17" s="25"/>
      <c r="M17" s="26" t="str">
        <f aca="false">IF(A17="","",SUM(H17:L17))</f>
        <v/>
      </c>
      <c r="N17" s="26" t="str">
        <f aca="false">IF(OR(A17="",G17=""),"",G17-M17)</f>
        <v/>
      </c>
      <c r="O17" s="27" t="str">
        <f aca="false">IF(OR(N17="",N(G17)=0),"",N17/G17)</f>
        <v/>
      </c>
      <c r="P17" s="26" t="str">
        <f aca="false">IF(A17="","",SUMIFS(Costs!$G$2:$G$3001,Costs!$B$2:$B$3001,$A17,Costs!$C$2:$C$3001,"Labour"))</f>
        <v/>
      </c>
      <c r="Q17" s="26" t="str">
        <f aca="false">IF(A17="","",SUMIFS(Costs!$G$2:$G$3001,Costs!$B$2:$B$3001,$A17,Costs!$C$2:$C$3001,"Materials"))</f>
        <v/>
      </c>
      <c r="R17" s="26" t="str">
        <f aca="false">IF(A17="","",SUMIFS(Costs!$G$2:$G$3001,Costs!$B$2:$B$3001,$A17,Costs!$C$2:$C$3001,"Subcontractors"))</f>
        <v/>
      </c>
      <c r="S17" s="26" t="str">
        <f aca="false">IF(A17="","",SUMIFS(Costs!$G$2:$G$3001,Costs!$B$2:$B$3001,$A17,Costs!$C$2:$C$3001,"Equipment"))</f>
        <v/>
      </c>
      <c r="T17" s="26" t="str">
        <f aca="false">IF(A17="","",SUMIFS(Costs!$G$2:$G$3001,Costs!$B$2:$B$3001,$A17,Costs!$C$2:$C$3001,"Other"))</f>
        <v/>
      </c>
      <c r="U17" s="26" t="str">
        <f aca="false">IF(A17="","",SUM(P17:T17))</f>
        <v/>
      </c>
      <c r="V17" s="26" t="str">
        <f aca="false">IF(OR(A17="",N(U17)=0),"",U17-M17)</f>
        <v/>
      </c>
      <c r="W17" s="26" t="str">
        <f aca="false">IF(OR(A17="",G17="",N(U17)=0),"",G17-U17)</f>
        <v/>
      </c>
      <c r="X17" s="27" t="str">
        <f aca="false">IF(OR(W17="",N(G17)=0),"",W17/G17)</f>
        <v/>
      </c>
      <c r="Y17" s="26" t="str">
        <f aca="false">IF(W17="","",W17-U17*Dashboard!$C$4)</f>
        <v/>
      </c>
      <c r="Z17" s="28" t="str">
        <f aca="false">IF(A17="","",IF(AND(V17&lt;&gt;"",N(V17)&gt;0),"Over estimate",IF(AND(X17&lt;&gt;"",X17&lt;Dashboard!$C$5),"Below target margin",IF(AND(D17="Complete",N(U17)=0),"No costs logged",IF(AND(D17="In progress",N(U17)&gt;0),"Costs so far","")))))</f>
        <v/>
      </c>
    </row>
    <row r="18" customFormat="false" ht="15" hidden="false" customHeight="false" outlineLevel="0" collapsed="false">
      <c r="A18" s="23"/>
      <c r="B18" s="23"/>
      <c r="C18" s="23"/>
      <c r="D18" s="23"/>
      <c r="E18" s="24"/>
      <c r="F18" s="24"/>
      <c r="G18" s="25"/>
      <c r="H18" s="25"/>
      <c r="I18" s="25"/>
      <c r="J18" s="25"/>
      <c r="K18" s="25"/>
      <c r="L18" s="25"/>
      <c r="M18" s="26" t="str">
        <f aca="false">IF(A18="","",SUM(H18:L18))</f>
        <v/>
      </c>
      <c r="N18" s="26" t="str">
        <f aca="false">IF(OR(A18="",G18=""),"",G18-M18)</f>
        <v/>
      </c>
      <c r="O18" s="27" t="str">
        <f aca="false">IF(OR(N18="",N(G18)=0),"",N18/G18)</f>
        <v/>
      </c>
      <c r="P18" s="26" t="str">
        <f aca="false">IF(A18="","",SUMIFS(Costs!$G$2:$G$3001,Costs!$B$2:$B$3001,$A18,Costs!$C$2:$C$3001,"Labour"))</f>
        <v/>
      </c>
      <c r="Q18" s="26" t="str">
        <f aca="false">IF(A18="","",SUMIFS(Costs!$G$2:$G$3001,Costs!$B$2:$B$3001,$A18,Costs!$C$2:$C$3001,"Materials"))</f>
        <v/>
      </c>
      <c r="R18" s="26" t="str">
        <f aca="false">IF(A18="","",SUMIFS(Costs!$G$2:$G$3001,Costs!$B$2:$B$3001,$A18,Costs!$C$2:$C$3001,"Subcontractors"))</f>
        <v/>
      </c>
      <c r="S18" s="26" t="str">
        <f aca="false">IF(A18="","",SUMIFS(Costs!$G$2:$G$3001,Costs!$B$2:$B$3001,$A18,Costs!$C$2:$C$3001,"Equipment"))</f>
        <v/>
      </c>
      <c r="T18" s="26" t="str">
        <f aca="false">IF(A18="","",SUMIFS(Costs!$G$2:$G$3001,Costs!$B$2:$B$3001,$A18,Costs!$C$2:$C$3001,"Other"))</f>
        <v/>
      </c>
      <c r="U18" s="26" t="str">
        <f aca="false">IF(A18="","",SUM(P18:T18))</f>
        <v/>
      </c>
      <c r="V18" s="26" t="str">
        <f aca="false">IF(OR(A18="",N(U18)=0),"",U18-M18)</f>
        <v/>
      </c>
      <c r="W18" s="26" t="str">
        <f aca="false">IF(OR(A18="",G18="",N(U18)=0),"",G18-U18)</f>
        <v/>
      </c>
      <c r="X18" s="27" t="str">
        <f aca="false">IF(OR(W18="",N(G18)=0),"",W18/G18)</f>
        <v/>
      </c>
      <c r="Y18" s="26" t="str">
        <f aca="false">IF(W18="","",W18-U18*Dashboard!$C$4)</f>
        <v/>
      </c>
      <c r="Z18" s="28" t="str">
        <f aca="false">IF(A18="","",IF(AND(V18&lt;&gt;"",N(V18)&gt;0),"Over estimate",IF(AND(X18&lt;&gt;"",X18&lt;Dashboard!$C$5),"Below target margin",IF(AND(D18="Complete",N(U18)=0),"No costs logged",IF(AND(D18="In progress",N(U18)&gt;0),"Costs so far","")))))</f>
        <v/>
      </c>
    </row>
    <row r="19" customFormat="false" ht="15" hidden="false" customHeight="false" outlineLevel="0" collapsed="false">
      <c r="A19" s="23"/>
      <c r="B19" s="23"/>
      <c r="C19" s="23"/>
      <c r="D19" s="23"/>
      <c r="E19" s="24"/>
      <c r="F19" s="24"/>
      <c r="G19" s="25"/>
      <c r="H19" s="25"/>
      <c r="I19" s="25"/>
      <c r="J19" s="25"/>
      <c r="K19" s="25"/>
      <c r="L19" s="25"/>
      <c r="M19" s="26" t="str">
        <f aca="false">IF(A19="","",SUM(H19:L19))</f>
        <v/>
      </c>
      <c r="N19" s="26" t="str">
        <f aca="false">IF(OR(A19="",G19=""),"",G19-M19)</f>
        <v/>
      </c>
      <c r="O19" s="27" t="str">
        <f aca="false">IF(OR(N19="",N(G19)=0),"",N19/G19)</f>
        <v/>
      </c>
      <c r="P19" s="26" t="str">
        <f aca="false">IF(A19="","",SUMIFS(Costs!$G$2:$G$3001,Costs!$B$2:$B$3001,$A19,Costs!$C$2:$C$3001,"Labour"))</f>
        <v/>
      </c>
      <c r="Q19" s="26" t="str">
        <f aca="false">IF(A19="","",SUMIFS(Costs!$G$2:$G$3001,Costs!$B$2:$B$3001,$A19,Costs!$C$2:$C$3001,"Materials"))</f>
        <v/>
      </c>
      <c r="R19" s="26" t="str">
        <f aca="false">IF(A19="","",SUMIFS(Costs!$G$2:$G$3001,Costs!$B$2:$B$3001,$A19,Costs!$C$2:$C$3001,"Subcontractors"))</f>
        <v/>
      </c>
      <c r="S19" s="26" t="str">
        <f aca="false">IF(A19="","",SUMIFS(Costs!$G$2:$G$3001,Costs!$B$2:$B$3001,$A19,Costs!$C$2:$C$3001,"Equipment"))</f>
        <v/>
      </c>
      <c r="T19" s="26" t="str">
        <f aca="false">IF(A19="","",SUMIFS(Costs!$G$2:$G$3001,Costs!$B$2:$B$3001,$A19,Costs!$C$2:$C$3001,"Other"))</f>
        <v/>
      </c>
      <c r="U19" s="26" t="str">
        <f aca="false">IF(A19="","",SUM(P19:T19))</f>
        <v/>
      </c>
      <c r="V19" s="26" t="str">
        <f aca="false">IF(OR(A19="",N(U19)=0),"",U19-M19)</f>
        <v/>
      </c>
      <c r="W19" s="26" t="str">
        <f aca="false">IF(OR(A19="",G19="",N(U19)=0),"",G19-U19)</f>
        <v/>
      </c>
      <c r="X19" s="27" t="str">
        <f aca="false">IF(OR(W19="",N(G19)=0),"",W19/G19)</f>
        <v/>
      </c>
      <c r="Y19" s="26" t="str">
        <f aca="false">IF(W19="","",W19-U19*Dashboard!$C$4)</f>
        <v/>
      </c>
      <c r="Z19" s="28" t="str">
        <f aca="false">IF(A19="","",IF(AND(V19&lt;&gt;"",N(V19)&gt;0),"Over estimate",IF(AND(X19&lt;&gt;"",X19&lt;Dashboard!$C$5),"Below target margin",IF(AND(D19="Complete",N(U19)=0),"No costs logged",IF(AND(D19="In progress",N(U19)&gt;0),"Costs so far","")))))</f>
        <v/>
      </c>
    </row>
    <row r="20" customFormat="false" ht="15" hidden="false" customHeight="false" outlineLevel="0" collapsed="false">
      <c r="A20" s="23"/>
      <c r="B20" s="23"/>
      <c r="C20" s="23"/>
      <c r="D20" s="23"/>
      <c r="E20" s="24"/>
      <c r="F20" s="24"/>
      <c r="G20" s="25"/>
      <c r="H20" s="25"/>
      <c r="I20" s="25"/>
      <c r="J20" s="25"/>
      <c r="K20" s="25"/>
      <c r="L20" s="25"/>
      <c r="M20" s="26" t="str">
        <f aca="false">IF(A20="","",SUM(H20:L20))</f>
        <v/>
      </c>
      <c r="N20" s="26" t="str">
        <f aca="false">IF(OR(A20="",G20=""),"",G20-M20)</f>
        <v/>
      </c>
      <c r="O20" s="27" t="str">
        <f aca="false">IF(OR(N20="",N(G20)=0),"",N20/G20)</f>
        <v/>
      </c>
      <c r="P20" s="26" t="str">
        <f aca="false">IF(A20="","",SUMIFS(Costs!$G$2:$G$3001,Costs!$B$2:$B$3001,$A20,Costs!$C$2:$C$3001,"Labour"))</f>
        <v/>
      </c>
      <c r="Q20" s="26" t="str">
        <f aca="false">IF(A20="","",SUMIFS(Costs!$G$2:$G$3001,Costs!$B$2:$B$3001,$A20,Costs!$C$2:$C$3001,"Materials"))</f>
        <v/>
      </c>
      <c r="R20" s="26" t="str">
        <f aca="false">IF(A20="","",SUMIFS(Costs!$G$2:$G$3001,Costs!$B$2:$B$3001,$A20,Costs!$C$2:$C$3001,"Subcontractors"))</f>
        <v/>
      </c>
      <c r="S20" s="26" t="str">
        <f aca="false">IF(A20="","",SUMIFS(Costs!$G$2:$G$3001,Costs!$B$2:$B$3001,$A20,Costs!$C$2:$C$3001,"Equipment"))</f>
        <v/>
      </c>
      <c r="T20" s="26" t="str">
        <f aca="false">IF(A20="","",SUMIFS(Costs!$G$2:$G$3001,Costs!$B$2:$B$3001,$A20,Costs!$C$2:$C$3001,"Other"))</f>
        <v/>
      </c>
      <c r="U20" s="26" t="str">
        <f aca="false">IF(A20="","",SUM(P20:T20))</f>
        <v/>
      </c>
      <c r="V20" s="26" t="str">
        <f aca="false">IF(OR(A20="",N(U20)=0),"",U20-M20)</f>
        <v/>
      </c>
      <c r="W20" s="26" t="str">
        <f aca="false">IF(OR(A20="",G20="",N(U20)=0),"",G20-U20)</f>
        <v/>
      </c>
      <c r="X20" s="27" t="str">
        <f aca="false">IF(OR(W20="",N(G20)=0),"",W20/G20)</f>
        <v/>
      </c>
      <c r="Y20" s="26" t="str">
        <f aca="false">IF(W20="","",W20-U20*Dashboard!$C$4)</f>
        <v/>
      </c>
      <c r="Z20" s="28" t="str">
        <f aca="false">IF(A20="","",IF(AND(V20&lt;&gt;"",N(V20)&gt;0),"Over estimate",IF(AND(X20&lt;&gt;"",X20&lt;Dashboard!$C$5),"Below target margin",IF(AND(D20="Complete",N(U20)=0),"No costs logged",IF(AND(D20="In progress",N(U20)&gt;0),"Costs so far","")))))</f>
        <v/>
      </c>
    </row>
    <row r="21" customFormat="false" ht="15" hidden="false" customHeight="false" outlineLevel="0" collapsed="false">
      <c r="A21" s="23"/>
      <c r="B21" s="23"/>
      <c r="C21" s="23"/>
      <c r="D21" s="23"/>
      <c r="E21" s="24"/>
      <c r="F21" s="24"/>
      <c r="G21" s="25"/>
      <c r="H21" s="25"/>
      <c r="I21" s="25"/>
      <c r="J21" s="25"/>
      <c r="K21" s="25"/>
      <c r="L21" s="25"/>
      <c r="M21" s="26" t="str">
        <f aca="false">IF(A21="","",SUM(H21:L21))</f>
        <v/>
      </c>
      <c r="N21" s="26" t="str">
        <f aca="false">IF(OR(A21="",G21=""),"",G21-M21)</f>
        <v/>
      </c>
      <c r="O21" s="27" t="str">
        <f aca="false">IF(OR(N21="",N(G21)=0),"",N21/G21)</f>
        <v/>
      </c>
      <c r="P21" s="26" t="str">
        <f aca="false">IF(A21="","",SUMIFS(Costs!$G$2:$G$3001,Costs!$B$2:$B$3001,$A21,Costs!$C$2:$C$3001,"Labour"))</f>
        <v/>
      </c>
      <c r="Q21" s="26" t="str">
        <f aca="false">IF(A21="","",SUMIFS(Costs!$G$2:$G$3001,Costs!$B$2:$B$3001,$A21,Costs!$C$2:$C$3001,"Materials"))</f>
        <v/>
      </c>
      <c r="R21" s="26" t="str">
        <f aca="false">IF(A21="","",SUMIFS(Costs!$G$2:$G$3001,Costs!$B$2:$B$3001,$A21,Costs!$C$2:$C$3001,"Subcontractors"))</f>
        <v/>
      </c>
      <c r="S21" s="26" t="str">
        <f aca="false">IF(A21="","",SUMIFS(Costs!$G$2:$G$3001,Costs!$B$2:$B$3001,$A21,Costs!$C$2:$C$3001,"Equipment"))</f>
        <v/>
      </c>
      <c r="T21" s="26" t="str">
        <f aca="false">IF(A21="","",SUMIFS(Costs!$G$2:$G$3001,Costs!$B$2:$B$3001,$A21,Costs!$C$2:$C$3001,"Other"))</f>
        <v/>
      </c>
      <c r="U21" s="26" t="str">
        <f aca="false">IF(A21="","",SUM(P21:T21))</f>
        <v/>
      </c>
      <c r="V21" s="26" t="str">
        <f aca="false">IF(OR(A21="",N(U21)=0),"",U21-M21)</f>
        <v/>
      </c>
      <c r="W21" s="26" t="str">
        <f aca="false">IF(OR(A21="",G21="",N(U21)=0),"",G21-U21)</f>
        <v/>
      </c>
      <c r="X21" s="27" t="str">
        <f aca="false">IF(OR(W21="",N(G21)=0),"",W21/G21)</f>
        <v/>
      </c>
      <c r="Y21" s="26" t="str">
        <f aca="false">IF(W21="","",W21-U21*Dashboard!$C$4)</f>
        <v/>
      </c>
      <c r="Z21" s="28" t="str">
        <f aca="false">IF(A21="","",IF(AND(V21&lt;&gt;"",N(V21)&gt;0),"Over estimate",IF(AND(X21&lt;&gt;"",X21&lt;Dashboard!$C$5),"Below target margin",IF(AND(D21="Complete",N(U21)=0),"No costs logged",IF(AND(D21="In progress",N(U21)&gt;0),"Costs so far","")))))</f>
        <v/>
      </c>
    </row>
    <row r="22" customFormat="false" ht="15" hidden="false" customHeight="false" outlineLevel="0" collapsed="false">
      <c r="A22" s="23"/>
      <c r="B22" s="23"/>
      <c r="C22" s="23"/>
      <c r="D22" s="23"/>
      <c r="E22" s="24"/>
      <c r="F22" s="24"/>
      <c r="G22" s="25"/>
      <c r="H22" s="25"/>
      <c r="I22" s="25"/>
      <c r="J22" s="25"/>
      <c r="K22" s="25"/>
      <c r="L22" s="25"/>
      <c r="M22" s="26" t="str">
        <f aca="false">IF(A22="","",SUM(H22:L22))</f>
        <v/>
      </c>
      <c r="N22" s="26" t="str">
        <f aca="false">IF(OR(A22="",G22=""),"",G22-M22)</f>
        <v/>
      </c>
      <c r="O22" s="27" t="str">
        <f aca="false">IF(OR(N22="",N(G22)=0),"",N22/G22)</f>
        <v/>
      </c>
      <c r="P22" s="26" t="str">
        <f aca="false">IF(A22="","",SUMIFS(Costs!$G$2:$G$3001,Costs!$B$2:$B$3001,$A22,Costs!$C$2:$C$3001,"Labour"))</f>
        <v/>
      </c>
      <c r="Q22" s="26" t="str">
        <f aca="false">IF(A22="","",SUMIFS(Costs!$G$2:$G$3001,Costs!$B$2:$B$3001,$A22,Costs!$C$2:$C$3001,"Materials"))</f>
        <v/>
      </c>
      <c r="R22" s="26" t="str">
        <f aca="false">IF(A22="","",SUMIFS(Costs!$G$2:$G$3001,Costs!$B$2:$B$3001,$A22,Costs!$C$2:$C$3001,"Subcontractors"))</f>
        <v/>
      </c>
      <c r="S22" s="26" t="str">
        <f aca="false">IF(A22="","",SUMIFS(Costs!$G$2:$G$3001,Costs!$B$2:$B$3001,$A22,Costs!$C$2:$C$3001,"Equipment"))</f>
        <v/>
      </c>
      <c r="T22" s="26" t="str">
        <f aca="false">IF(A22="","",SUMIFS(Costs!$G$2:$G$3001,Costs!$B$2:$B$3001,$A22,Costs!$C$2:$C$3001,"Other"))</f>
        <v/>
      </c>
      <c r="U22" s="26" t="str">
        <f aca="false">IF(A22="","",SUM(P22:T22))</f>
        <v/>
      </c>
      <c r="V22" s="26" t="str">
        <f aca="false">IF(OR(A22="",N(U22)=0),"",U22-M22)</f>
        <v/>
      </c>
      <c r="W22" s="26" t="str">
        <f aca="false">IF(OR(A22="",G22="",N(U22)=0),"",G22-U22)</f>
        <v/>
      </c>
      <c r="X22" s="27" t="str">
        <f aca="false">IF(OR(W22="",N(G22)=0),"",W22/G22)</f>
        <v/>
      </c>
      <c r="Y22" s="26" t="str">
        <f aca="false">IF(W22="","",W22-U22*Dashboard!$C$4)</f>
        <v/>
      </c>
      <c r="Z22" s="28" t="str">
        <f aca="false">IF(A22="","",IF(AND(V22&lt;&gt;"",N(V22)&gt;0),"Over estimate",IF(AND(X22&lt;&gt;"",X22&lt;Dashboard!$C$5),"Below target margin",IF(AND(D22="Complete",N(U22)=0),"No costs logged",IF(AND(D22="In progress",N(U22)&gt;0),"Costs so far","")))))</f>
        <v/>
      </c>
    </row>
    <row r="23" customFormat="false" ht="15" hidden="false" customHeight="false" outlineLevel="0" collapsed="false">
      <c r="A23" s="23"/>
      <c r="B23" s="23"/>
      <c r="C23" s="23"/>
      <c r="D23" s="23"/>
      <c r="E23" s="24"/>
      <c r="F23" s="24"/>
      <c r="G23" s="25"/>
      <c r="H23" s="25"/>
      <c r="I23" s="25"/>
      <c r="J23" s="25"/>
      <c r="K23" s="25"/>
      <c r="L23" s="25"/>
      <c r="M23" s="26" t="str">
        <f aca="false">IF(A23="","",SUM(H23:L23))</f>
        <v/>
      </c>
      <c r="N23" s="26" t="str">
        <f aca="false">IF(OR(A23="",G23=""),"",G23-M23)</f>
        <v/>
      </c>
      <c r="O23" s="27" t="str">
        <f aca="false">IF(OR(N23="",N(G23)=0),"",N23/G23)</f>
        <v/>
      </c>
      <c r="P23" s="26" t="str">
        <f aca="false">IF(A23="","",SUMIFS(Costs!$G$2:$G$3001,Costs!$B$2:$B$3001,$A23,Costs!$C$2:$C$3001,"Labour"))</f>
        <v/>
      </c>
      <c r="Q23" s="26" t="str">
        <f aca="false">IF(A23="","",SUMIFS(Costs!$G$2:$G$3001,Costs!$B$2:$B$3001,$A23,Costs!$C$2:$C$3001,"Materials"))</f>
        <v/>
      </c>
      <c r="R23" s="26" t="str">
        <f aca="false">IF(A23="","",SUMIFS(Costs!$G$2:$G$3001,Costs!$B$2:$B$3001,$A23,Costs!$C$2:$C$3001,"Subcontractors"))</f>
        <v/>
      </c>
      <c r="S23" s="26" t="str">
        <f aca="false">IF(A23="","",SUMIFS(Costs!$G$2:$G$3001,Costs!$B$2:$B$3001,$A23,Costs!$C$2:$C$3001,"Equipment"))</f>
        <v/>
      </c>
      <c r="T23" s="26" t="str">
        <f aca="false">IF(A23="","",SUMIFS(Costs!$G$2:$G$3001,Costs!$B$2:$B$3001,$A23,Costs!$C$2:$C$3001,"Other"))</f>
        <v/>
      </c>
      <c r="U23" s="26" t="str">
        <f aca="false">IF(A23="","",SUM(P23:T23))</f>
        <v/>
      </c>
      <c r="V23" s="26" t="str">
        <f aca="false">IF(OR(A23="",N(U23)=0),"",U23-M23)</f>
        <v/>
      </c>
      <c r="W23" s="26" t="str">
        <f aca="false">IF(OR(A23="",G23="",N(U23)=0),"",G23-U23)</f>
        <v/>
      </c>
      <c r="X23" s="27" t="str">
        <f aca="false">IF(OR(W23="",N(G23)=0),"",W23/G23)</f>
        <v/>
      </c>
      <c r="Y23" s="26" t="str">
        <f aca="false">IF(W23="","",W23-U23*Dashboard!$C$4)</f>
        <v/>
      </c>
      <c r="Z23" s="28" t="str">
        <f aca="false">IF(A23="","",IF(AND(V23&lt;&gt;"",N(V23)&gt;0),"Over estimate",IF(AND(X23&lt;&gt;"",X23&lt;Dashboard!$C$5),"Below target margin",IF(AND(D23="Complete",N(U23)=0),"No costs logged",IF(AND(D23="In progress",N(U23)&gt;0),"Costs so far","")))))</f>
        <v/>
      </c>
    </row>
    <row r="24" customFormat="false" ht="15" hidden="false" customHeight="false" outlineLevel="0" collapsed="false">
      <c r="A24" s="23"/>
      <c r="B24" s="23"/>
      <c r="C24" s="23"/>
      <c r="D24" s="23"/>
      <c r="E24" s="24"/>
      <c r="F24" s="24"/>
      <c r="G24" s="25"/>
      <c r="H24" s="25"/>
      <c r="I24" s="25"/>
      <c r="J24" s="25"/>
      <c r="K24" s="25"/>
      <c r="L24" s="25"/>
      <c r="M24" s="26" t="str">
        <f aca="false">IF(A24="","",SUM(H24:L24))</f>
        <v/>
      </c>
      <c r="N24" s="26" t="str">
        <f aca="false">IF(OR(A24="",G24=""),"",G24-M24)</f>
        <v/>
      </c>
      <c r="O24" s="27" t="str">
        <f aca="false">IF(OR(N24="",N(G24)=0),"",N24/G24)</f>
        <v/>
      </c>
      <c r="P24" s="26" t="str">
        <f aca="false">IF(A24="","",SUMIFS(Costs!$G$2:$G$3001,Costs!$B$2:$B$3001,$A24,Costs!$C$2:$C$3001,"Labour"))</f>
        <v/>
      </c>
      <c r="Q24" s="26" t="str">
        <f aca="false">IF(A24="","",SUMIFS(Costs!$G$2:$G$3001,Costs!$B$2:$B$3001,$A24,Costs!$C$2:$C$3001,"Materials"))</f>
        <v/>
      </c>
      <c r="R24" s="26" t="str">
        <f aca="false">IF(A24="","",SUMIFS(Costs!$G$2:$G$3001,Costs!$B$2:$B$3001,$A24,Costs!$C$2:$C$3001,"Subcontractors"))</f>
        <v/>
      </c>
      <c r="S24" s="26" t="str">
        <f aca="false">IF(A24="","",SUMIFS(Costs!$G$2:$G$3001,Costs!$B$2:$B$3001,$A24,Costs!$C$2:$C$3001,"Equipment"))</f>
        <v/>
      </c>
      <c r="T24" s="26" t="str">
        <f aca="false">IF(A24="","",SUMIFS(Costs!$G$2:$G$3001,Costs!$B$2:$B$3001,$A24,Costs!$C$2:$C$3001,"Other"))</f>
        <v/>
      </c>
      <c r="U24" s="26" t="str">
        <f aca="false">IF(A24="","",SUM(P24:T24))</f>
        <v/>
      </c>
      <c r="V24" s="26" t="str">
        <f aca="false">IF(OR(A24="",N(U24)=0),"",U24-M24)</f>
        <v/>
      </c>
      <c r="W24" s="26" t="str">
        <f aca="false">IF(OR(A24="",G24="",N(U24)=0),"",G24-U24)</f>
        <v/>
      </c>
      <c r="X24" s="27" t="str">
        <f aca="false">IF(OR(W24="",N(G24)=0),"",W24/G24)</f>
        <v/>
      </c>
      <c r="Y24" s="26" t="str">
        <f aca="false">IF(W24="","",W24-U24*Dashboard!$C$4)</f>
        <v/>
      </c>
      <c r="Z24" s="28" t="str">
        <f aca="false">IF(A24="","",IF(AND(V24&lt;&gt;"",N(V24)&gt;0),"Over estimate",IF(AND(X24&lt;&gt;"",X24&lt;Dashboard!$C$5),"Below target margin",IF(AND(D24="Complete",N(U24)=0),"No costs logged",IF(AND(D24="In progress",N(U24)&gt;0),"Costs so far","")))))</f>
        <v/>
      </c>
    </row>
    <row r="25" customFormat="false" ht="15" hidden="false" customHeight="false" outlineLevel="0" collapsed="false">
      <c r="A25" s="23"/>
      <c r="B25" s="23"/>
      <c r="C25" s="23"/>
      <c r="D25" s="23"/>
      <c r="E25" s="24"/>
      <c r="F25" s="24"/>
      <c r="G25" s="25"/>
      <c r="H25" s="25"/>
      <c r="I25" s="25"/>
      <c r="J25" s="25"/>
      <c r="K25" s="25"/>
      <c r="L25" s="25"/>
      <c r="M25" s="26" t="str">
        <f aca="false">IF(A25="","",SUM(H25:L25))</f>
        <v/>
      </c>
      <c r="N25" s="26" t="str">
        <f aca="false">IF(OR(A25="",G25=""),"",G25-M25)</f>
        <v/>
      </c>
      <c r="O25" s="27" t="str">
        <f aca="false">IF(OR(N25="",N(G25)=0),"",N25/G25)</f>
        <v/>
      </c>
      <c r="P25" s="26" t="str">
        <f aca="false">IF(A25="","",SUMIFS(Costs!$G$2:$G$3001,Costs!$B$2:$B$3001,$A25,Costs!$C$2:$C$3001,"Labour"))</f>
        <v/>
      </c>
      <c r="Q25" s="26" t="str">
        <f aca="false">IF(A25="","",SUMIFS(Costs!$G$2:$G$3001,Costs!$B$2:$B$3001,$A25,Costs!$C$2:$C$3001,"Materials"))</f>
        <v/>
      </c>
      <c r="R25" s="26" t="str">
        <f aca="false">IF(A25="","",SUMIFS(Costs!$G$2:$G$3001,Costs!$B$2:$B$3001,$A25,Costs!$C$2:$C$3001,"Subcontractors"))</f>
        <v/>
      </c>
      <c r="S25" s="26" t="str">
        <f aca="false">IF(A25="","",SUMIFS(Costs!$G$2:$G$3001,Costs!$B$2:$B$3001,$A25,Costs!$C$2:$C$3001,"Equipment"))</f>
        <v/>
      </c>
      <c r="T25" s="26" t="str">
        <f aca="false">IF(A25="","",SUMIFS(Costs!$G$2:$G$3001,Costs!$B$2:$B$3001,$A25,Costs!$C$2:$C$3001,"Other"))</f>
        <v/>
      </c>
      <c r="U25" s="26" t="str">
        <f aca="false">IF(A25="","",SUM(P25:T25))</f>
        <v/>
      </c>
      <c r="V25" s="26" t="str">
        <f aca="false">IF(OR(A25="",N(U25)=0),"",U25-M25)</f>
        <v/>
      </c>
      <c r="W25" s="26" t="str">
        <f aca="false">IF(OR(A25="",G25="",N(U25)=0),"",G25-U25)</f>
        <v/>
      </c>
      <c r="X25" s="27" t="str">
        <f aca="false">IF(OR(W25="",N(G25)=0),"",W25/G25)</f>
        <v/>
      </c>
      <c r="Y25" s="26" t="str">
        <f aca="false">IF(W25="","",W25-U25*Dashboard!$C$4)</f>
        <v/>
      </c>
      <c r="Z25" s="28" t="str">
        <f aca="false">IF(A25="","",IF(AND(V25&lt;&gt;"",N(V25)&gt;0),"Over estimate",IF(AND(X25&lt;&gt;"",X25&lt;Dashboard!$C$5),"Below target margin",IF(AND(D25="Complete",N(U25)=0),"No costs logged",IF(AND(D25="In progress",N(U25)&gt;0),"Costs so far","")))))</f>
        <v/>
      </c>
    </row>
    <row r="26" customFormat="false" ht="15" hidden="false" customHeight="false" outlineLevel="0" collapsed="false">
      <c r="A26" s="23"/>
      <c r="B26" s="23"/>
      <c r="C26" s="23"/>
      <c r="D26" s="23"/>
      <c r="E26" s="24"/>
      <c r="F26" s="24"/>
      <c r="G26" s="25"/>
      <c r="H26" s="25"/>
      <c r="I26" s="25"/>
      <c r="J26" s="25"/>
      <c r="K26" s="25"/>
      <c r="L26" s="25"/>
      <c r="M26" s="26" t="str">
        <f aca="false">IF(A26="","",SUM(H26:L26))</f>
        <v/>
      </c>
      <c r="N26" s="26" t="str">
        <f aca="false">IF(OR(A26="",G26=""),"",G26-M26)</f>
        <v/>
      </c>
      <c r="O26" s="27" t="str">
        <f aca="false">IF(OR(N26="",N(G26)=0),"",N26/G26)</f>
        <v/>
      </c>
      <c r="P26" s="26" t="str">
        <f aca="false">IF(A26="","",SUMIFS(Costs!$G$2:$G$3001,Costs!$B$2:$B$3001,$A26,Costs!$C$2:$C$3001,"Labour"))</f>
        <v/>
      </c>
      <c r="Q26" s="26" t="str">
        <f aca="false">IF(A26="","",SUMIFS(Costs!$G$2:$G$3001,Costs!$B$2:$B$3001,$A26,Costs!$C$2:$C$3001,"Materials"))</f>
        <v/>
      </c>
      <c r="R26" s="26" t="str">
        <f aca="false">IF(A26="","",SUMIFS(Costs!$G$2:$G$3001,Costs!$B$2:$B$3001,$A26,Costs!$C$2:$C$3001,"Subcontractors"))</f>
        <v/>
      </c>
      <c r="S26" s="26" t="str">
        <f aca="false">IF(A26="","",SUMIFS(Costs!$G$2:$G$3001,Costs!$B$2:$B$3001,$A26,Costs!$C$2:$C$3001,"Equipment"))</f>
        <v/>
      </c>
      <c r="T26" s="26" t="str">
        <f aca="false">IF(A26="","",SUMIFS(Costs!$G$2:$G$3001,Costs!$B$2:$B$3001,$A26,Costs!$C$2:$C$3001,"Other"))</f>
        <v/>
      </c>
      <c r="U26" s="26" t="str">
        <f aca="false">IF(A26="","",SUM(P26:T26))</f>
        <v/>
      </c>
      <c r="V26" s="26" t="str">
        <f aca="false">IF(OR(A26="",N(U26)=0),"",U26-M26)</f>
        <v/>
      </c>
      <c r="W26" s="26" t="str">
        <f aca="false">IF(OR(A26="",G26="",N(U26)=0),"",G26-U26)</f>
        <v/>
      </c>
      <c r="X26" s="27" t="str">
        <f aca="false">IF(OR(W26="",N(G26)=0),"",W26/G26)</f>
        <v/>
      </c>
      <c r="Y26" s="26" t="str">
        <f aca="false">IF(W26="","",W26-U26*Dashboard!$C$4)</f>
        <v/>
      </c>
      <c r="Z26" s="28" t="str">
        <f aca="false">IF(A26="","",IF(AND(V26&lt;&gt;"",N(V26)&gt;0),"Over estimate",IF(AND(X26&lt;&gt;"",X26&lt;Dashboard!$C$5),"Below target margin",IF(AND(D26="Complete",N(U26)=0),"No costs logged",IF(AND(D26="In progress",N(U26)&gt;0),"Costs so far","")))))</f>
        <v/>
      </c>
    </row>
    <row r="27" customFormat="false" ht="15" hidden="false" customHeight="false" outlineLevel="0" collapsed="false">
      <c r="A27" s="23"/>
      <c r="B27" s="23"/>
      <c r="C27" s="23"/>
      <c r="D27" s="23"/>
      <c r="E27" s="24"/>
      <c r="F27" s="24"/>
      <c r="G27" s="25"/>
      <c r="H27" s="25"/>
      <c r="I27" s="25"/>
      <c r="J27" s="25"/>
      <c r="K27" s="25"/>
      <c r="L27" s="25"/>
      <c r="M27" s="26" t="str">
        <f aca="false">IF(A27="","",SUM(H27:L27))</f>
        <v/>
      </c>
      <c r="N27" s="26" t="str">
        <f aca="false">IF(OR(A27="",G27=""),"",G27-M27)</f>
        <v/>
      </c>
      <c r="O27" s="27" t="str">
        <f aca="false">IF(OR(N27="",N(G27)=0),"",N27/G27)</f>
        <v/>
      </c>
      <c r="P27" s="26" t="str">
        <f aca="false">IF(A27="","",SUMIFS(Costs!$G$2:$G$3001,Costs!$B$2:$B$3001,$A27,Costs!$C$2:$C$3001,"Labour"))</f>
        <v/>
      </c>
      <c r="Q27" s="26" t="str">
        <f aca="false">IF(A27="","",SUMIFS(Costs!$G$2:$G$3001,Costs!$B$2:$B$3001,$A27,Costs!$C$2:$C$3001,"Materials"))</f>
        <v/>
      </c>
      <c r="R27" s="26" t="str">
        <f aca="false">IF(A27="","",SUMIFS(Costs!$G$2:$G$3001,Costs!$B$2:$B$3001,$A27,Costs!$C$2:$C$3001,"Subcontractors"))</f>
        <v/>
      </c>
      <c r="S27" s="26" t="str">
        <f aca="false">IF(A27="","",SUMIFS(Costs!$G$2:$G$3001,Costs!$B$2:$B$3001,$A27,Costs!$C$2:$C$3001,"Equipment"))</f>
        <v/>
      </c>
      <c r="T27" s="26" t="str">
        <f aca="false">IF(A27="","",SUMIFS(Costs!$G$2:$G$3001,Costs!$B$2:$B$3001,$A27,Costs!$C$2:$C$3001,"Other"))</f>
        <v/>
      </c>
      <c r="U27" s="26" t="str">
        <f aca="false">IF(A27="","",SUM(P27:T27))</f>
        <v/>
      </c>
      <c r="V27" s="26" t="str">
        <f aca="false">IF(OR(A27="",N(U27)=0),"",U27-M27)</f>
        <v/>
      </c>
      <c r="W27" s="26" t="str">
        <f aca="false">IF(OR(A27="",G27="",N(U27)=0),"",G27-U27)</f>
        <v/>
      </c>
      <c r="X27" s="27" t="str">
        <f aca="false">IF(OR(W27="",N(G27)=0),"",W27/G27)</f>
        <v/>
      </c>
      <c r="Y27" s="26" t="str">
        <f aca="false">IF(W27="","",W27-U27*Dashboard!$C$4)</f>
        <v/>
      </c>
      <c r="Z27" s="28" t="str">
        <f aca="false">IF(A27="","",IF(AND(V27&lt;&gt;"",N(V27)&gt;0),"Over estimate",IF(AND(X27&lt;&gt;"",X27&lt;Dashboard!$C$5),"Below target margin",IF(AND(D27="Complete",N(U27)=0),"No costs logged",IF(AND(D27="In progress",N(U27)&gt;0),"Costs so far","")))))</f>
        <v/>
      </c>
    </row>
    <row r="28" customFormat="false" ht="15" hidden="false" customHeight="false" outlineLevel="0" collapsed="false">
      <c r="A28" s="23"/>
      <c r="B28" s="23"/>
      <c r="C28" s="23"/>
      <c r="D28" s="23"/>
      <c r="E28" s="24"/>
      <c r="F28" s="24"/>
      <c r="G28" s="25"/>
      <c r="H28" s="25"/>
      <c r="I28" s="25"/>
      <c r="J28" s="25"/>
      <c r="K28" s="25"/>
      <c r="L28" s="25"/>
      <c r="M28" s="26" t="str">
        <f aca="false">IF(A28="","",SUM(H28:L28))</f>
        <v/>
      </c>
      <c r="N28" s="26" t="str">
        <f aca="false">IF(OR(A28="",G28=""),"",G28-M28)</f>
        <v/>
      </c>
      <c r="O28" s="27" t="str">
        <f aca="false">IF(OR(N28="",N(G28)=0),"",N28/G28)</f>
        <v/>
      </c>
      <c r="P28" s="26" t="str">
        <f aca="false">IF(A28="","",SUMIFS(Costs!$G$2:$G$3001,Costs!$B$2:$B$3001,$A28,Costs!$C$2:$C$3001,"Labour"))</f>
        <v/>
      </c>
      <c r="Q28" s="26" t="str">
        <f aca="false">IF(A28="","",SUMIFS(Costs!$G$2:$G$3001,Costs!$B$2:$B$3001,$A28,Costs!$C$2:$C$3001,"Materials"))</f>
        <v/>
      </c>
      <c r="R28" s="26" t="str">
        <f aca="false">IF(A28="","",SUMIFS(Costs!$G$2:$G$3001,Costs!$B$2:$B$3001,$A28,Costs!$C$2:$C$3001,"Subcontractors"))</f>
        <v/>
      </c>
      <c r="S28" s="26" t="str">
        <f aca="false">IF(A28="","",SUMIFS(Costs!$G$2:$G$3001,Costs!$B$2:$B$3001,$A28,Costs!$C$2:$C$3001,"Equipment"))</f>
        <v/>
      </c>
      <c r="T28" s="26" t="str">
        <f aca="false">IF(A28="","",SUMIFS(Costs!$G$2:$G$3001,Costs!$B$2:$B$3001,$A28,Costs!$C$2:$C$3001,"Other"))</f>
        <v/>
      </c>
      <c r="U28" s="26" t="str">
        <f aca="false">IF(A28="","",SUM(P28:T28))</f>
        <v/>
      </c>
      <c r="V28" s="26" t="str">
        <f aca="false">IF(OR(A28="",N(U28)=0),"",U28-M28)</f>
        <v/>
      </c>
      <c r="W28" s="26" t="str">
        <f aca="false">IF(OR(A28="",G28="",N(U28)=0),"",G28-U28)</f>
        <v/>
      </c>
      <c r="X28" s="27" t="str">
        <f aca="false">IF(OR(W28="",N(G28)=0),"",W28/G28)</f>
        <v/>
      </c>
      <c r="Y28" s="26" t="str">
        <f aca="false">IF(W28="","",W28-U28*Dashboard!$C$4)</f>
        <v/>
      </c>
      <c r="Z28" s="28" t="str">
        <f aca="false">IF(A28="","",IF(AND(V28&lt;&gt;"",N(V28)&gt;0),"Over estimate",IF(AND(X28&lt;&gt;"",X28&lt;Dashboard!$C$5),"Below target margin",IF(AND(D28="Complete",N(U28)=0),"No costs logged",IF(AND(D28="In progress",N(U28)&gt;0),"Costs so far","")))))</f>
        <v/>
      </c>
    </row>
    <row r="29" customFormat="false" ht="15" hidden="false" customHeight="false" outlineLevel="0" collapsed="false">
      <c r="A29" s="23"/>
      <c r="B29" s="23"/>
      <c r="C29" s="23"/>
      <c r="D29" s="23"/>
      <c r="E29" s="24"/>
      <c r="F29" s="24"/>
      <c r="G29" s="25"/>
      <c r="H29" s="25"/>
      <c r="I29" s="25"/>
      <c r="J29" s="25"/>
      <c r="K29" s="25"/>
      <c r="L29" s="25"/>
      <c r="M29" s="26" t="str">
        <f aca="false">IF(A29="","",SUM(H29:L29))</f>
        <v/>
      </c>
      <c r="N29" s="26" t="str">
        <f aca="false">IF(OR(A29="",G29=""),"",G29-M29)</f>
        <v/>
      </c>
      <c r="O29" s="27" t="str">
        <f aca="false">IF(OR(N29="",N(G29)=0),"",N29/G29)</f>
        <v/>
      </c>
      <c r="P29" s="26" t="str">
        <f aca="false">IF(A29="","",SUMIFS(Costs!$G$2:$G$3001,Costs!$B$2:$B$3001,$A29,Costs!$C$2:$C$3001,"Labour"))</f>
        <v/>
      </c>
      <c r="Q29" s="26" t="str">
        <f aca="false">IF(A29="","",SUMIFS(Costs!$G$2:$G$3001,Costs!$B$2:$B$3001,$A29,Costs!$C$2:$C$3001,"Materials"))</f>
        <v/>
      </c>
      <c r="R29" s="26" t="str">
        <f aca="false">IF(A29="","",SUMIFS(Costs!$G$2:$G$3001,Costs!$B$2:$B$3001,$A29,Costs!$C$2:$C$3001,"Subcontractors"))</f>
        <v/>
      </c>
      <c r="S29" s="26" t="str">
        <f aca="false">IF(A29="","",SUMIFS(Costs!$G$2:$G$3001,Costs!$B$2:$B$3001,$A29,Costs!$C$2:$C$3001,"Equipment"))</f>
        <v/>
      </c>
      <c r="T29" s="26" t="str">
        <f aca="false">IF(A29="","",SUMIFS(Costs!$G$2:$G$3001,Costs!$B$2:$B$3001,$A29,Costs!$C$2:$C$3001,"Other"))</f>
        <v/>
      </c>
      <c r="U29" s="26" t="str">
        <f aca="false">IF(A29="","",SUM(P29:T29))</f>
        <v/>
      </c>
      <c r="V29" s="26" t="str">
        <f aca="false">IF(OR(A29="",N(U29)=0),"",U29-M29)</f>
        <v/>
      </c>
      <c r="W29" s="26" t="str">
        <f aca="false">IF(OR(A29="",G29="",N(U29)=0),"",G29-U29)</f>
        <v/>
      </c>
      <c r="X29" s="27" t="str">
        <f aca="false">IF(OR(W29="",N(G29)=0),"",W29/G29)</f>
        <v/>
      </c>
      <c r="Y29" s="26" t="str">
        <f aca="false">IF(W29="","",W29-U29*Dashboard!$C$4)</f>
        <v/>
      </c>
      <c r="Z29" s="28" t="str">
        <f aca="false">IF(A29="","",IF(AND(V29&lt;&gt;"",N(V29)&gt;0),"Over estimate",IF(AND(X29&lt;&gt;"",X29&lt;Dashboard!$C$5),"Below target margin",IF(AND(D29="Complete",N(U29)=0),"No costs logged",IF(AND(D29="In progress",N(U29)&gt;0),"Costs so far","")))))</f>
        <v/>
      </c>
    </row>
    <row r="30" customFormat="false" ht="15" hidden="false" customHeight="false" outlineLevel="0" collapsed="false">
      <c r="A30" s="23"/>
      <c r="B30" s="23"/>
      <c r="C30" s="23"/>
      <c r="D30" s="23"/>
      <c r="E30" s="24"/>
      <c r="F30" s="24"/>
      <c r="G30" s="25"/>
      <c r="H30" s="25"/>
      <c r="I30" s="25"/>
      <c r="J30" s="25"/>
      <c r="K30" s="25"/>
      <c r="L30" s="25"/>
      <c r="M30" s="26" t="str">
        <f aca="false">IF(A30="","",SUM(H30:L30))</f>
        <v/>
      </c>
      <c r="N30" s="26" t="str">
        <f aca="false">IF(OR(A30="",G30=""),"",G30-M30)</f>
        <v/>
      </c>
      <c r="O30" s="27" t="str">
        <f aca="false">IF(OR(N30="",N(G30)=0),"",N30/G30)</f>
        <v/>
      </c>
      <c r="P30" s="26" t="str">
        <f aca="false">IF(A30="","",SUMIFS(Costs!$G$2:$G$3001,Costs!$B$2:$B$3001,$A30,Costs!$C$2:$C$3001,"Labour"))</f>
        <v/>
      </c>
      <c r="Q30" s="26" t="str">
        <f aca="false">IF(A30="","",SUMIFS(Costs!$G$2:$G$3001,Costs!$B$2:$B$3001,$A30,Costs!$C$2:$C$3001,"Materials"))</f>
        <v/>
      </c>
      <c r="R30" s="26" t="str">
        <f aca="false">IF(A30="","",SUMIFS(Costs!$G$2:$G$3001,Costs!$B$2:$B$3001,$A30,Costs!$C$2:$C$3001,"Subcontractors"))</f>
        <v/>
      </c>
      <c r="S30" s="26" t="str">
        <f aca="false">IF(A30="","",SUMIFS(Costs!$G$2:$G$3001,Costs!$B$2:$B$3001,$A30,Costs!$C$2:$C$3001,"Equipment"))</f>
        <v/>
      </c>
      <c r="T30" s="26" t="str">
        <f aca="false">IF(A30="","",SUMIFS(Costs!$G$2:$G$3001,Costs!$B$2:$B$3001,$A30,Costs!$C$2:$C$3001,"Other"))</f>
        <v/>
      </c>
      <c r="U30" s="26" t="str">
        <f aca="false">IF(A30="","",SUM(P30:T30))</f>
        <v/>
      </c>
      <c r="V30" s="26" t="str">
        <f aca="false">IF(OR(A30="",N(U30)=0),"",U30-M30)</f>
        <v/>
      </c>
      <c r="W30" s="26" t="str">
        <f aca="false">IF(OR(A30="",G30="",N(U30)=0),"",G30-U30)</f>
        <v/>
      </c>
      <c r="X30" s="27" t="str">
        <f aca="false">IF(OR(W30="",N(G30)=0),"",W30/G30)</f>
        <v/>
      </c>
      <c r="Y30" s="26" t="str">
        <f aca="false">IF(W30="","",W30-U30*Dashboard!$C$4)</f>
        <v/>
      </c>
      <c r="Z30" s="28" t="str">
        <f aca="false">IF(A30="","",IF(AND(V30&lt;&gt;"",N(V30)&gt;0),"Over estimate",IF(AND(X30&lt;&gt;"",X30&lt;Dashboard!$C$5),"Below target margin",IF(AND(D30="Complete",N(U30)=0),"No costs logged",IF(AND(D30="In progress",N(U30)&gt;0),"Costs so far","")))))</f>
        <v/>
      </c>
    </row>
    <row r="31" customFormat="false" ht="15" hidden="false" customHeight="false" outlineLevel="0" collapsed="false">
      <c r="A31" s="23"/>
      <c r="B31" s="23"/>
      <c r="C31" s="23"/>
      <c r="D31" s="23"/>
      <c r="E31" s="24"/>
      <c r="F31" s="24"/>
      <c r="G31" s="25"/>
      <c r="H31" s="25"/>
      <c r="I31" s="25"/>
      <c r="J31" s="25"/>
      <c r="K31" s="25"/>
      <c r="L31" s="25"/>
      <c r="M31" s="26" t="str">
        <f aca="false">IF(A31="","",SUM(H31:L31))</f>
        <v/>
      </c>
      <c r="N31" s="26" t="str">
        <f aca="false">IF(OR(A31="",G31=""),"",G31-M31)</f>
        <v/>
      </c>
      <c r="O31" s="27" t="str">
        <f aca="false">IF(OR(N31="",N(G31)=0),"",N31/G31)</f>
        <v/>
      </c>
      <c r="P31" s="26" t="str">
        <f aca="false">IF(A31="","",SUMIFS(Costs!$G$2:$G$3001,Costs!$B$2:$B$3001,$A31,Costs!$C$2:$C$3001,"Labour"))</f>
        <v/>
      </c>
      <c r="Q31" s="26" t="str">
        <f aca="false">IF(A31="","",SUMIFS(Costs!$G$2:$G$3001,Costs!$B$2:$B$3001,$A31,Costs!$C$2:$C$3001,"Materials"))</f>
        <v/>
      </c>
      <c r="R31" s="26" t="str">
        <f aca="false">IF(A31="","",SUMIFS(Costs!$G$2:$G$3001,Costs!$B$2:$B$3001,$A31,Costs!$C$2:$C$3001,"Subcontractors"))</f>
        <v/>
      </c>
      <c r="S31" s="26" t="str">
        <f aca="false">IF(A31="","",SUMIFS(Costs!$G$2:$G$3001,Costs!$B$2:$B$3001,$A31,Costs!$C$2:$C$3001,"Equipment"))</f>
        <v/>
      </c>
      <c r="T31" s="26" t="str">
        <f aca="false">IF(A31="","",SUMIFS(Costs!$G$2:$G$3001,Costs!$B$2:$B$3001,$A31,Costs!$C$2:$C$3001,"Other"))</f>
        <v/>
      </c>
      <c r="U31" s="26" t="str">
        <f aca="false">IF(A31="","",SUM(P31:T31))</f>
        <v/>
      </c>
      <c r="V31" s="26" t="str">
        <f aca="false">IF(OR(A31="",N(U31)=0),"",U31-M31)</f>
        <v/>
      </c>
      <c r="W31" s="26" t="str">
        <f aca="false">IF(OR(A31="",G31="",N(U31)=0),"",G31-U31)</f>
        <v/>
      </c>
      <c r="X31" s="27" t="str">
        <f aca="false">IF(OR(W31="",N(G31)=0),"",W31/G31)</f>
        <v/>
      </c>
      <c r="Y31" s="26" t="str">
        <f aca="false">IF(W31="","",W31-U31*Dashboard!$C$4)</f>
        <v/>
      </c>
      <c r="Z31" s="28" t="str">
        <f aca="false">IF(A31="","",IF(AND(V31&lt;&gt;"",N(V31)&gt;0),"Over estimate",IF(AND(X31&lt;&gt;"",X31&lt;Dashboard!$C$5),"Below target margin",IF(AND(D31="Complete",N(U31)=0),"No costs logged",IF(AND(D31="In progress",N(U31)&gt;0),"Costs so far","")))))</f>
        <v/>
      </c>
    </row>
    <row r="32" customFormat="false" ht="15" hidden="false" customHeight="false" outlineLevel="0" collapsed="false">
      <c r="A32" s="23"/>
      <c r="B32" s="23"/>
      <c r="C32" s="23"/>
      <c r="D32" s="23"/>
      <c r="E32" s="24"/>
      <c r="F32" s="24"/>
      <c r="G32" s="25"/>
      <c r="H32" s="25"/>
      <c r="I32" s="25"/>
      <c r="J32" s="25"/>
      <c r="K32" s="25"/>
      <c r="L32" s="25"/>
      <c r="M32" s="26" t="str">
        <f aca="false">IF(A32="","",SUM(H32:L32))</f>
        <v/>
      </c>
      <c r="N32" s="26" t="str">
        <f aca="false">IF(OR(A32="",G32=""),"",G32-M32)</f>
        <v/>
      </c>
      <c r="O32" s="27" t="str">
        <f aca="false">IF(OR(N32="",N(G32)=0),"",N32/G32)</f>
        <v/>
      </c>
      <c r="P32" s="26" t="str">
        <f aca="false">IF(A32="","",SUMIFS(Costs!$G$2:$G$3001,Costs!$B$2:$B$3001,$A32,Costs!$C$2:$C$3001,"Labour"))</f>
        <v/>
      </c>
      <c r="Q32" s="26" t="str">
        <f aca="false">IF(A32="","",SUMIFS(Costs!$G$2:$G$3001,Costs!$B$2:$B$3001,$A32,Costs!$C$2:$C$3001,"Materials"))</f>
        <v/>
      </c>
      <c r="R32" s="26" t="str">
        <f aca="false">IF(A32="","",SUMIFS(Costs!$G$2:$G$3001,Costs!$B$2:$B$3001,$A32,Costs!$C$2:$C$3001,"Subcontractors"))</f>
        <v/>
      </c>
      <c r="S32" s="26" t="str">
        <f aca="false">IF(A32="","",SUMIFS(Costs!$G$2:$G$3001,Costs!$B$2:$B$3001,$A32,Costs!$C$2:$C$3001,"Equipment"))</f>
        <v/>
      </c>
      <c r="T32" s="26" t="str">
        <f aca="false">IF(A32="","",SUMIFS(Costs!$G$2:$G$3001,Costs!$B$2:$B$3001,$A32,Costs!$C$2:$C$3001,"Other"))</f>
        <v/>
      </c>
      <c r="U32" s="26" t="str">
        <f aca="false">IF(A32="","",SUM(P32:T32))</f>
        <v/>
      </c>
      <c r="V32" s="26" t="str">
        <f aca="false">IF(OR(A32="",N(U32)=0),"",U32-M32)</f>
        <v/>
      </c>
      <c r="W32" s="26" t="str">
        <f aca="false">IF(OR(A32="",G32="",N(U32)=0),"",G32-U32)</f>
        <v/>
      </c>
      <c r="X32" s="27" t="str">
        <f aca="false">IF(OR(W32="",N(G32)=0),"",W32/G32)</f>
        <v/>
      </c>
      <c r="Y32" s="26" t="str">
        <f aca="false">IF(W32="","",W32-U32*Dashboard!$C$4)</f>
        <v/>
      </c>
      <c r="Z32" s="28" t="str">
        <f aca="false">IF(A32="","",IF(AND(V32&lt;&gt;"",N(V32)&gt;0),"Over estimate",IF(AND(X32&lt;&gt;"",X32&lt;Dashboard!$C$5),"Below target margin",IF(AND(D32="Complete",N(U32)=0),"No costs logged",IF(AND(D32="In progress",N(U32)&gt;0),"Costs so far","")))))</f>
        <v/>
      </c>
    </row>
    <row r="33" customFormat="false" ht="15" hidden="false" customHeight="false" outlineLevel="0" collapsed="false">
      <c r="A33" s="23"/>
      <c r="B33" s="23"/>
      <c r="C33" s="23"/>
      <c r="D33" s="23"/>
      <c r="E33" s="24"/>
      <c r="F33" s="24"/>
      <c r="G33" s="25"/>
      <c r="H33" s="25"/>
      <c r="I33" s="25"/>
      <c r="J33" s="25"/>
      <c r="K33" s="25"/>
      <c r="L33" s="25"/>
      <c r="M33" s="26" t="str">
        <f aca="false">IF(A33="","",SUM(H33:L33))</f>
        <v/>
      </c>
      <c r="N33" s="26" t="str">
        <f aca="false">IF(OR(A33="",G33=""),"",G33-M33)</f>
        <v/>
      </c>
      <c r="O33" s="27" t="str">
        <f aca="false">IF(OR(N33="",N(G33)=0),"",N33/G33)</f>
        <v/>
      </c>
      <c r="P33" s="26" t="str">
        <f aca="false">IF(A33="","",SUMIFS(Costs!$G$2:$G$3001,Costs!$B$2:$B$3001,$A33,Costs!$C$2:$C$3001,"Labour"))</f>
        <v/>
      </c>
      <c r="Q33" s="26" t="str">
        <f aca="false">IF(A33="","",SUMIFS(Costs!$G$2:$G$3001,Costs!$B$2:$B$3001,$A33,Costs!$C$2:$C$3001,"Materials"))</f>
        <v/>
      </c>
      <c r="R33" s="26" t="str">
        <f aca="false">IF(A33="","",SUMIFS(Costs!$G$2:$G$3001,Costs!$B$2:$B$3001,$A33,Costs!$C$2:$C$3001,"Subcontractors"))</f>
        <v/>
      </c>
      <c r="S33" s="26" t="str">
        <f aca="false">IF(A33="","",SUMIFS(Costs!$G$2:$G$3001,Costs!$B$2:$B$3001,$A33,Costs!$C$2:$C$3001,"Equipment"))</f>
        <v/>
      </c>
      <c r="T33" s="26" t="str">
        <f aca="false">IF(A33="","",SUMIFS(Costs!$G$2:$G$3001,Costs!$B$2:$B$3001,$A33,Costs!$C$2:$C$3001,"Other"))</f>
        <v/>
      </c>
      <c r="U33" s="26" t="str">
        <f aca="false">IF(A33="","",SUM(P33:T33))</f>
        <v/>
      </c>
      <c r="V33" s="26" t="str">
        <f aca="false">IF(OR(A33="",N(U33)=0),"",U33-M33)</f>
        <v/>
      </c>
      <c r="W33" s="26" t="str">
        <f aca="false">IF(OR(A33="",G33="",N(U33)=0),"",G33-U33)</f>
        <v/>
      </c>
      <c r="X33" s="27" t="str">
        <f aca="false">IF(OR(W33="",N(G33)=0),"",W33/G33)</f>
        <v/>
      </c>
      <c r="Y33" s="26" t="str">
        <f aca="false">IF(W33="","",W33-U33*Dashboard!$C$4)</f>
        <v/>
      </c>
      <c r="Z33" s="28" t="str">
        <f aca="false">IF(A33="","",IF(AND(V33&lt;&gt;"",N(V33)&gt;0),"Over estimate",IF(AND(X33&lt;&gt;"",X33&lt;Dashboard!$C$5),"Below target margin",IF(AND(D33="Complete",N(U33)=0),"No costs logged",IF(AND(D33="In progress",N(U33)&gt;0),"Costs so far","")))))</f>
        <v/>
      </c>
    </row>
    <row r="34" customFormat="false" ht="15" hidden="false" customHeight="false" outlineLevel="0" collapsed="false">
      <c r="A34" s="23"/>
      <c r="B34" s="23"/>
      <c r="C34" s="23"/>
      <c r="D34" s="23"/>
      <c r="E34" s="24"/>
      <c r="F34" s="24"/>
      <c r="G34" s="25"/>
      <c r="H34" s="25"/>
      <c r="I34" s="25"/>
      <c r="J34" s="25"/>
      <c r="K34" s="25"/>
      <c r="L34" s="25"/>
      <c r="M34" s="26" t="str">
        <f aca="false">IF(A34="","",SUM(H34:L34))</f>
        <v/>
      </c>
      <c r="N34" s="26" t="str">
        <f aca="false">IF(OR(A34="",G34=""),"",G34-M34)</f>
        <v/>
      </c>
      <c r="O34" s="27" t="str">
        <f aca="false">IF(OR(N34="",N(G34)=0),"",N34/G34)</f>
        <v/>
      </c>
      <c r="P34" s="26" t="str">
        <f aca="false">IF(A34="","",SUMIFS(Costs!$G$2:$G$3001,Costs!$B$2:$B$3001,$A34,Costs!$C$2:$C$3001,"Labour"))</f>
        <v/>
      </c>
      <c r="Q34" s="26" t="str">
        <f aca="false">IF(A34="","",SUMIFS(Costs!$G$2:$G$3001,Costs!$B$2:$B$3001,$A34,Costs!$C$2:$C$3001,"Materials"))</f>
        <v/>
      </c>
      <c r="R34" s="26" t="str">
        <f aca="false">IF(A34="","",SUMIFS(Costs!$G$2:$G$3001,Costs!$B$2:$B$3001,$A34,Costs!$C$2:$C$3001,"Subcontractors"))</f>
        <v/>
      </c>
      <c r="S34" s="26" t="str">
        <f aca="false">IF(A34="","",SUMIFS(Costs!$G$2:$G$3001,Costs!$B$2:$B$3001,$A34,Costs!$C$2:$C$3001,"Equipment"))</f>
        <v/>
      </c>
      <c r="T34" s="26" t="str">
        <f aca="false">IF(A34="","",SUMIFS(Costs!$G$2:$G$3001,Costs!$B$2:$B$3001,$A34,Costs!$C$2:$C$3001,"Other"))</f>
        <v/>
      </c>
      <c r="U34" s="26" t="str">
        <f aca="false">IF(A34="","",SUM(P34:T34))</f>
        <v/>
      </c>
      <c r="V34" s="26" t="str">
        <f aca="false">IF(OR(A34="",N(U34)=0),"",U34-M34)</f>
        <v/>
      </c>
      <c r="W34" s="26" t="str">
        <f aca="false">IF(OR(A34="",G34="",N(U34)=0),"",G34-U34)</f>
        <v/>
      </c>
      <c r="X34" s="27" t="str">
        <f aca="false">IF(OR(W34="",N(G34)=0),"",W34/G34)</f>
        <v/>
      </c>
      <c r="Y34" s="26" t="str">
        <f aca="false">IF(W34="","",W34-U34*Dashboard!$C$4)</f>
        <v/>
      </c>
      <c r="Z34" s="28" t="str">
        <f aca="false">IF(A34="","",IF(AND(V34&lt;&gt;"",N(V34)&gt;0),"Over estimate",IF(AND(X34&lt;&gt;"",X34&lt;Dashboard!$C$5),"Below target margin",IF(AND(D34="Complete",N(U34)=0),"No costs logged",IF(AND(D34="In progress",N(U34)&gt;0),"Costs so far","")))))</f>
        <v/>
      </c>
    </row>
    <row r="35" customFormat="false" ht="15" hidden="false" customHeight="false" outlineLevel="0" collapsed="false">
      <c r="A35" s="23"/>
      <c r="B35" s="23"/>
      <c r="C35" s="23"/>
      <c r="D35" s="23"/>
      <c r="E35" s="24"/>
      <c r="F35" s="24"/>
      <c r="G35" s="25"/>
      <c r="H35" s="25"/>
      <c r="I35" s="25"/>
      <c r="J35" s="25"/>
      <c r="K35" s="25"/>
      <c r="L35" s="25"/>
      <c r="M35" s="26" t="str">
        <f aca="false">IF(A35="","",SUM(H35:L35))</f>
        <v/>
      </c>
      <c r="N35" s="26" t="str">
        <f aca="false">IF(OR(A35="",G35=""),"",G35-M35)</f>
        <v/>
      </c>
      <c r="O35" s="27" t="str">
        <f aca="false">IF(OR(N35="",N(G35)=0),"",N35/G35)</f>
        <v/>
      </c>
      <c r="P35" s="26" t="str">
        <f aca="false">IF(A35="","",SUMIFS(Costs!$G$2:$G$3001,Costs!$B$2:$B$3001,$A35,Costs!$C$2:$C$3001,"Labour"))</f>
        <v/>
      </c>
      <c r="Q35" s="26" t="str">
        <f aca="false">IF(A35="","",SUMIFS(Costs!$G$2:$G$3001,Costs!$B$2:$B$3001,$A35,Costs!$C$2:$C$3001,"Materials"))</f>
        <v/>
      </c>
      <c r="R35" s="26" t="str">
        <f aca="false">IF(A35="","",SUMIFS(Costs!$G$2:$G$3001,Costs!$B$2:$B$3001,$A35,Costs!$C$2:$C$3001,"Subcontractors"))</f>
        <v/>
      </c>
      <c r="S35" s="26" t="str">
        <f aca="false">IF(A35="","",SUMIFS(Costs!$G$2:$G$3001,Costs!$B$2:$B$3001,$A35,Costs!$C$2:$C$3001,"Equipment"))</f>
        <v/>
      </c>
      <c r="T35" s="26" t="str">
        <f aca="false">IF(A35="","",SUMIFS(Costs!$G$2:$G$3001,Costs!$B$2:$B$3001,$A35,Costs!$C$2:$C$3001,"Other"))</f>
        <v/>
      </c>
      <c r="U35" s="26" t="str">
        <f aca="false">IF(A35="","",SUM(P35:T35))</f>
        <v/>
      </c>
      <c r="V35" s="26" t="str">
        <f aca="false">IF(OR(A35="",N(U35)=0),"",U35-M35)</f>
        <v/>
      </c>
      <c r="W35" s="26" t="str">
        <f aca="false">IF(OR(A35="",G35="",N(U35)=0),"",G35-U35)</f>
        <v/>
      </c>
      <c r="X35" s="27" t="str">
        <f aca="false">IF(OR(W35="",N(G35)=0),"",W35/G35)</f>
        <v/>
      </c>
      <c r="Y35" s="26" t="str">
        <f aca="false">IF(W35="","",W35-U35*Dashboard!$C$4)</f>
        <v/>
      </c>
      <c r="Z35" s="28" t="str">
        <f aca="false">IF(A35="","",IF(AND(V35&lt;&gt;"",N(V35)&gt;0),"Over estimate",IF(AND(X35&lt;&gt;"",X35&lt;Dashboard!$C$5),"Below target margin",IF(AND(D35="Complete",N(U35)=0),"No costs logged",IF(AND(D35="In progress",N(U35)&gt;0),"Costs so far","")))))</f>
        <v/>
      </c>
    </row>
    <row r="36" customFormat="false" ht="15" hidden="false" customHeight="false" outlineLevel="0" collapsed="false">
      <c r="A36" s="23"/>
      <c r="B36" s="23"/>
      <c r="C36" s="23"/>
      <c r="D36" s="23"/>
      <c r="E36" s="24"/>
      <c r="F36" s="24"/>
      <c r="G36" s="25"/>
      <c r="H36" s="25"/>
      <c r="I36" s="25"/>
      <c r="J36" s="25"/>
      <c r="K36" s="25"/>
      <c r="L36" s="25"/>
      <c r="M36" s="26" t="str">
        <f aca="false">IF(A36="","",SUM(H36:L36))</f>
        <v/>
      </c>
      <c r="N36" s="26" t="str">
        <f aca="false">IF(OR(A36="",G36=""),"",G36-M36)</f>
        <v/>
      </c>
      <c r="O36" s="27" t="str">
        <f aca="false">IF(OR(N36="",N(G36)=0),"",N36/G36)</f>
        <v/>
      </c>
      <c r="P36" s="26" t="str">
        <f aca="false">IF(A36="","",SUMIFS(Costs!$G$2:$G$3001,Costs!$B$2:$B$3001,$A36,Costs!$C$2:$C$3001,"Labour"))</f>
        <v/>
      </c>
      <c r="Q36" s="26" t="str">
        <f aca="false">IF(A36="","",SUMIFS(Costs!$G$2:$G$3001,Costs!$B$2:$B$3001,$A36,Costs!$C$2:$C$3001,"Materials"))</f>
        <v/>
      </c>
      <c r="R36" s="26" t="str">
        <f aca="false">IF(A36="","",SUMIFS(Costs!$G$2:$G$3001,Costs!$B$2:$B$3001,$A36,Costs!$C$2:$C$3001,"Subcontractors"))</f>
        <v/>
      </c>
      <c r="S36" s="26" t="str">
        <f aca="false">IF(A36="","",SUMIFS(Costs!$G$2:$G$3001,Costs!$B$2:$B$3001,$A36,Costs!$C$2:$C$3001,"Equipment"))</f>
        <v/>
      </c>
      <c r="T36" s="26" t="str">
        <f aca="false">IF(A36="","",SUMIFS(Costs!$G$2:$G$3001,Costs!$B$2:$B$3001,$A36,Costs!$C$2:$C$3001,"Other"))</f>
        <v/>
      </c>
      <c r="U36" s="26" t="str">
        <f aca="false">IF(A36="","",SUM(P36:T36))</f>
        <v/>
      </c>
      <c r="V36" s="26" t="str">
        <f aca="false">IF(OR(A36="",N(U36)=0),"",U36-M36)</f>
        <v/>
      </c>
      <c r="W36" s="26" t="str">
        <f aca="false">IF(OR(A36="",G36="",N(U36)=0),"",G36-U36)</f>
        <v/>
      </c>
      <c r="X36" s="27" t="str">
        <f aca="false">IF(OR(W36="",N(G36)=0),"",W36/G36)</f>
        <v/>
      </c>
      <c r="Y36" s="26" t="str">
        <f aca="false">IF(W36="","",W36-U36*Dashboard!$C$4)</f>
        <v/>
      </c>
      <c r="Z36" s="28" t="str">
        <f aca="false">IF(A36="","",IF(AND(V36&lt;&gt;"",N(V36)&gt;0),"Over estimate",IF(AND(X36&lt;&gt;"",X36&lt;Dashboard!$C$5),"Below target margin",IF(AND(D36="Complete",N(U36)=0),"No costs logged",IF(AND(D36="In progress",N(U36)&gt;0),"Costs so far","")))))</f>
        <v/>
      </c>
    </row>
    <row r="37" customFormat="false" ht="15" hidden="false" customHeight="false" outlineLevel="0" collapsed="false">
      <c r="A37" s="23"/>
      <c r="B37" s="23"/>
      <c r="C37" s="23"/>
      <c r="D37" s="23"/>
      <c r="E37" s="24"/>
      <c r="F37" s="24"/>
      <c r="G37" s="25"/>
      <c r="H37" s="25"/>
      <c r="I37" s="25"/>
      <c r="J37" s="25"/>
      <c r="K37" s="25"/>
      <c r="L37" s="25"/>
      <c r="M37" s="26" t="str">
        <f aca="false">IF(A37="","",SUM(H37:L37))</f>
        <v/>
      </c>
      <c r="N37" s="26" t="str">
        <f aca="false">IF(OR(A37="",G37=""),"",G37-M37)</f>
        <v/>
      </c>
      <c r="O37" s="27" t="str">
        <f aca="false">IF(OR(N37="",N(G37)=0),"",N37/G37)</f>
        <v/>
      </c>
      <c r="P37" s="26" t="str">
        <f aca="false">IF(A37="","",SUMIFS(Costs!$G$2:$G$3001,Costs!$B$2:$B$3001,$A37,Costs!$C$2:$C$3001,"Labour"))</f>
        <v/>
      </c>
      <c r="Q37" s="26" t="str">
        <f aca="false">IF(A37="","",SUMIFS(Costs!$G$2:$G$3001,Costs!$B$2:$B$3001,$A37,Costs!$C$2:$C$3001,"Materials"))</f>
        <v/>
      </c>
      <c r="R37" s="26" t="str">
        <f aca="false">IF(A37="","",SUMIFS(Costs!$G$2:$G$3001,Costs!$B$2:$B$3001,$A37,Costs!$C$2:$C$3001,"Subcontractors"))</f>
        <v/>
      </c>
      <c r="S37" s="26" t="str">
        <f aca="false">IF(A37="","",SUMIFS(Costs!$G$2:$G$3001,Costs!$B$2:$B$3001,$A37,Costs!$C$2:$C$3001,"Equipment"))</f>
        <v/>
      </c>
      <c r="T37" s="26" t="str">
        <f aca="false">IF(A37="","",SUMIFS(Costs!$G$2:$G$3001,Costs!$B$2:$B$3001,$A37,Costs!$C$2:$C$3001,"Other"))</f>
        <v/>
      </c>
      <c r="U37" s="26" t="str">
        <f aca="false">IF(A37="","",SUM(P37:T37))</f>
        <v/>
      </c>
      <c r="V37" s="26" t="str">
        <f aca="false">IF(OR(A37="",N(U37)=0),"",U37-M37)</f>
        <v/>
      </c>
      <c r="W37" s="26" t="str">
        <f aca="false">IF(OR(A37="",G37="",N(U37)=0),"",G37-U37)</f>
        <v/>
      </c>
      <c r="X37" s="27" t="str">
        <f aca="false">IF(OR(W37="",N(G37)=0),"",W37/G37)</f>
        <v/>
      </c>
      <c r="Y37" s="26" t="str">
        <f aca="false">IF(W37="","",W37-U37*Dashboard!$C$4)</f>
        <v/>
      </c>
      <c r="Z37" s="28" t="str">
        <f aca="false">IF(A37="","",IF(AND(V37&lt;&gt;"",N(V37)&gt;0),"Over estimate",IF(AND(X37&lt;&gt;"",X37&lt;Dashboard!$C$5),"Below target margin",IF(AND(D37="Complete",N(U37)=0),"No costs logged",IF(AND(D37="In progress",N(U37)&gt;0),"Costs so far","")))))</f>
        <v/>
      </c>
    </row>
    <row r="38" customFormat="false" ht="15" hidden="false" customHeight="false" outlineLevel="0" collapsed="false">
      <c r="A38" s="23"/>
      <c r="B38" s="23"/>
      <c r="C38" s="23"/>
      <c r="D38" s="23"/>
      <c r="E38" s="24"/>
      <c r="F38" s="24"/>
      <c r="G38" s="25"/>
      <c r="H38" s="25"/>
      <c r="I38" s="25"/>
      <c r="J38" s="25"/>
      <c r="K38" s="25"/>
      <c r="L38" s="25"/>
      <c r="M38" s="26" t="str">
        <f aca="false">IF(A38="","",SUM(H38:L38))</f>
        <v/>
      </c>
      <c r="N38" s="26" t="str">
        <f aca="false">IF(OR(A38="",G38=""),"",G38-M38)</f>
        <v/>
      </c>
      <c r="O38" s="27" t="str">
        <f aca="false">IF(OR(N38="",N(G38)=0),"",N38/G38)</f>
        <v/>
      </c>
      <c r="P38" s="26" t="str">
        <f aca="false">IF(A38="","",SUMIFS(Costs!$G$2:$G$3001,Costs!$B$2:$B$3001,$A38,Costs!$C$2:$C$3001,"Labour"))</f>
        <v/>
      </c>
      <c r="Q38" s="26" t="str">
        <f aca="false">IF(A38="","",SUMIFS(Costs!$G$2:$G$3001,Costs!$B$2:$B$3001,$A38,Costs!$C$2:$C$3001,"Materials"))</f>
        <v/>
      </c>
      <c r="R38" s="26" t="str">
        <f aca="false">IF(A38="","",SUMIFS(Costs!$G$2:$G$3001,Costs!$B$2:$B$3001,$A38,Costs!$C$2:$C$3001,"Subcontractors"))</f>
        <v/>
      </c>
      <c r="S38" s="26" t="str">
        <f aca="false">IF(A38="","",SUMIFS(Costs!$G$2:$G$3001,Costs!$B$2:$B$3001,$A38,Costs!$C$2:$C$3001,"Equipment"))</f>
        <v/>
      </c>
      <c r="T38" s="26" t="str">
        <f aca="false">IF(A38="","",SUMIFS(Costs!$G$2:$G$3001,Costs!$B$2:$B$3001,$A38,Costs!$C$2:$C$3001,"Other"))</f>
        <v/>
      </c>
      <c r="U38" s="26" t="str">
        <f aca="false">IF(A38="","",SUM(P38:T38))</f>
        <v/>
      </c>
      <c r="V38" s="26" t="str">
        <f aca="false">IF(OR(A38="",N(U38)=0),"",U38-M38)</f>
        <v/>
      </c>
      <c r="W38" s="26" t="str">
        <f aca="false">IF(OR(A38="",G38="",N(U38)=0),"",G38-U38)</f>
        <v/>
      </c>
      <c r="X38" s="27" t="str">
        <f aca="false">IF(OR(W38="",N(G38)=0),"",W38/G38)</f>
        <v/>
      </c>
      <c r="Y38" s="26" t="str">
        <f aca="false">IF(W38="","",W38-U38*Dashboard!$C$4)</f>
        <v/>
      </c>
      <c r="Z38" s="28" t="str">
        <f aca="false">IF(A38="","",IF(AND(V38&lt;&gt;"",N(V38)&gt;0),"Over estimate",IF(AND(X38&lt;&gt;"",X38&lt;Dashboard!$C$5),"Below target margin",IF(AND(D38="Complete",N(U38)=0),"No costs logged",IF(AND(D38="In progress",N(U38)&gt;0),"Costs so far","")))))</f>
        <v/>
      </c>
    </row>
    <row r="39" customFormat="false" ht="15" hidden="false" customHeight="false" outlineLevel="0" collapsed="false">
      <c r="A39" s="23"/>
      <c r="B39" s="23"/>
      <c r="C39" s="23"/>
      <c r="D39" s="23"/>
      <c r="E39" s="24"/>
      <c r="F39" s="24"/>
      <c r="G39" s="25"/>
      <c r="H39" s="25"/>
      <c r="I39" s="25"/>
      <c r="J39" s="25"/>
      <c r="K39" s="25"/>
      <c r="L39" s="25"/>
      <c r="M39" s="26" t="str">
        <f aca="false">IF(A39="","",SUM(H39:L39))</f>
        <v/>
      </c>
      <c r="N39" s="26" t="str">
        <f aca="false">IF(OR(A39="",G39=""),"",G39-M39)</f>
        <v/>
      </c>
      <c r="O39" s="27" t="str">
        <f aca="false">IF(OR(N39="",N(G39)=0),"",N39/G39)</f>
        <v/>
      </c>
      <c r="P39" s="26" t="str">
        <f aca="false">IF(A39="","",SUMIFS(Costs!$G$2:$G$3001,Costs!$B$2:$B$3001,$A39,Costs!$C$2:$C$3001,"Labour"))</f>
        <v/>
      </c>
      <c r="Q39" s="26" t="str">
        <f aca="false">IF(A39="","",SUMIFS(Costs!$G$2:$G$3001,Costs!$B$2:$B$3001,$A39,Costs!$C$2:$C$3001,"Materials"))</f>
        <v/>
      </c>
      <c r="R39" s="26" t="str">
        <f aca="false">IF(A39="","",SUMIFS(Costs!$G$2:$G$3001,Costs!$B$2:$B$3001,$A39,Costs!$C$2:$C$3001,"Subcontractors"))</f>
        <v/>
      </c>
      <c r="S39" s="26" t="str">
        <f aca="false">IF(A39="","",SUMIFS(Costs!$G$2:$G$3001,Costs!$B$2:$B$3001,$A39,Costs!$C$2:$C$3001,"Equipment"))</f>
        <v/>
      </c>
      <c r="T39" s="26" t="str">
        <f aca="false">IF(A39="","",SUMIFS(Costs!$G$2:$G$3001,Costs!$B$2:$B$3001,$A39,Costs!$C$2:$C$3001,"Other"))</f>
        <v/>
      </c>
      <c r="U39" s="26" t="str">
        <f aca="false">IF(A39="","",SUM(P39:T39))</f>
        <v/>
      </c>
      <c r="V39" s="26" t="str">
        <f aca="false">IF(OR(A39="",N(U39)=0),"",U39-M39)</f>
        <v/>
      </c>
      <c r="W39" s="26" t="str">
        <f aca="false">IF(OR(A39="",G39="",N(U39)=0),"",G39-U39)</f>
        <v/>
      </c>
      <c r="X39" s="27" t="str">
        <f aca="false">IF(OR(W39="",N(G39)=0),"",W39/G39)</f>
        <v/>
      </c>
      <c r="Y39" s="26" t="str">
        <f aca="false">IF(W39="","",W39-U39*Dashboard!$C$4)</f>
        <v/>
      </c>
      <c r="Z39" s="28" t="str">
        <f aca="false">IF(A39="","",IF(AND(V39&lt;&gt;"",N(V39)&gt;0),"Over estimate",IF(AND(X39&lt;&gt;"",X39&lt;Dashboard!$C$5),"Below target margin",IF(AND(D39="Complete",N(U39)=0),"No costs logged",IF(AND(D39="In progress",N(U39)&gt;0),"Costs so far","")))))</f>
        <v/>
      </c>
    </row>
    <row r="40" customFormat="false" ht="15" hidden="false" customHeight="false" outlineLevel="0" collapsed="false">
      <c r="A40" s="23"/>
      <c r="B40" s="23"/>
      <c r="C40" s="23"/>
      <c r="D40" s="23"/>
      <c r="E40" s="24"/>
      <c r="F40" s="24"/>
      <c r="G40" s="25"/>
      <c r="H40" s="25"/>
      <c r="I40" s="25"/>
      <c r="J40" s="25"/>
      <c r="K40" s="25"/>
      <c r="L40" s="25"/>
      <c r="M40" s="26" t="str">
        <f aca="false">IF(A40="","",SUM(H40:L40))</f>
        <v/>
      </c>
      <c r="N40" s="26" t="str">
        <f aca="false">IF(OR(A40="",G40=""),"",G40-M40)</f>
        <v/>
      </c>
      <c r="O40" s="27" t="str">
        <f aca="false">IF(OR(N40="",N(G40)=0),"",N40/G40)</f>
        <v/>
      </c>
      <c r="P40" s="26" t="str">
        <f aca="false">IF(A40="","",SUMIFS(Costs!$G$2:$G$3001,Costs!$B$2:$B$3001,$A40,Costs!$C$2:$C$3001,"Labour"))</f>
        <v/>
      </c>
      <c r="Q40" s="26" t="str">
        <f aca="false">IF(A40="","",SUMIFS(Costs!$G$2:$G$3001,Costs!$B$2:$B$3001,$A40,Costs!$C$2:$C$3001,"Materials"))</f>
        <v/>
      </c>
      <c r="R40" s="26" t="str">
        <f aca="false">IF(A40="","",SUMIFS(Costs!$G$2:$G$3001,Costs!$B$2:$B$3001,$A40,Costs!$C$2:$C$3001,"Subcontractors"))</f>
        <v/>
      </c>
      <c r="S40" s="26" t="str">
        <f aca="false">IF(A40="","",SUMIFS(Costs!$G$2:$G$3001,Costs!$B$2:$B$3001,$A40,Costs!$C$2:$C$3001,"Equipment"))</f>
        <v/>
      </c>
      <c r="T40" s="26" t="str">
        <f aca="false">IF(A40="","",SUMIFS(Costs!$G$2:$G$3001,Costs!$B$2:$B$3001,$A40,Costs!$C$2:$C$3001,"Other"))</f>
        <v/>
      </c>
      <c r="U40" s="26" t="str">
        <f aca="false">IF(A40="","",SUM(P40:T40))</f>
        <v/>
      </c>
      <c r="V40" s="26" t="str">
        <f aca="false">IF(OR(A40="",N(U40)=0),"",U40-M40)</f>
        <v/>
      </c>
      <c r="W40" s="26" t="str">
        <f aca="false">IF(OR(A40="",G40="",N(U40)=0),"",G40-U40)</f>
        <v/>
      </c>
      <c r="X40" s="27" t="str">
        <f aca="false">IF(OR(W40="",N(G40)=0),"",W40/G40)</f>
        <v/>
      </c>
      <c r="Y40" s="26" t="str">
        <f aca="false">IF(W40="","",W40-U40*Dashboard!$C$4)</f>
        <v/>
      </c>
      <c r="Z40" s="28" t="str">
        <f aca="false">IF(A40="","",IF(AND(V40&lt;&gt;"",N(V40)&gt;0),"Over estimate",IF(AND(X40&lt;&gt;"",X40&lt;Dashboard!$C$5),"Below target margin",IF(AND(D40="Complete",N(U40)=0),"No costs logged",IF(AND(D40="In progress",N(U40)&gt;0),"Costs so far","")))))</f>
        <v/>
      </c>
    </row>
    <row r="41" customFormat="false" ht="15" hidden="false" customHeight="false" outlineLevel="0" collapsed="false">
      <c r="A41" s="23"/>
      <c r="B41" s="23"/>
      <c r="C41" s="23"/>
      <c r="D41" s="23"/>
      <c r="E41" s="24"/>
      <c r="F41" s="24"/>
      <c r="G41" s="25"/>
      <c r="H41" s="25"/>
      <c r="I41" s="25"/>
      <c r="J41" s="25"/>
      <c r="K41" s="25"/>
      <c r="L41" s="25"/>
      <c r="M41" s="26" t="str">
        <f aca="false">IF(A41="","",SUM(H41:L41))</f>
        <v/>
      </c>
      <c r="N41" s="26" t="str">
        <f aca="false">IF(OR(A41="",G41=""),"",G41-M41)</f>
        <v/>
      </c>
      <c r="O41" s="27" t="str">
        <f aca="false">IF(OR(N41="",N(G41)=0),"",N41/G41)</f>
        <v/>
      </c>
      <c r="P41" s="26" t="str">
        <f aca="false">IF(A41="","",SUMIFS(Costs!$G$2:$G$3001,Costs!$B$2:$B$3001,$A41,Costs!$C$2:$C$3001,"Labour"))</f>
        <v/>
      </c>
      <c r="Q41" s="26" t="str">
        <f aca="false">IF(A41="","",SUMIFS(Costs!$G$2:$G$3001,Costs!$B$2:$B$3001,$A41,Costs!$C$2:$C$3001,"Materials"))</f>
        <v/>
      </c>
      <c r="R41" s="26" t="str">
        <f aca="false">IF(A41="","",SUMIFS(Costs!$G$2:$G$3001,Costs!$B$2:$B$3001,$A41,Costs!$C$2:$C$3001,"Subcontractors"))</f>
        <v/>
      </c>
      <c r="S41" s="26" t="str">
        <f aca="false">IF(A41="","",SUMIFS(Costs!$G$2:$G$3001,Costs!$B$2:$B$3001,$A41,Costs!$C$2:$C$3001,"Equipment"))</f>
        <v/>
      </c>
      <c r="T41" s="26" t="str">
        <f aca="false">IF(A41="","",SUMIFS(Costs!$G$2:$G$3001,Costs!$B$2:$B$3001,$A41,Costs!$C$2:$C$3001,"Other"))</f>
        <v/>
      </c>
      <c r="U41" s="26" t="str">
        <f aca="false">IF(A41="","",SUM(P41:T41))</f>
        <v/>
      </c>
      <c r="V41" s="26" t="str">
        <f aca="false">IF(OR(A41="",N(U41)=0),"",U41-M41)</f>
        <v/>
      </c>
      <c r="W41" s="26" t="str">
        <f aca="false">IF(OR(A41="",G41="",N(U41)=0),"",G41-U41)</f>
        <v/>
      </c>
      <c r="X41" s="27" t="str">
        <f aca="false">IF(OR(W41="",N(G41)=0),"",W41/G41)</f>
        <v/>
      </c>
      <c r="Y41" s="26" t="str">
        <f aca="false">IF(W41="","",W41-U41*Dashboard!$C$4)</f>
        <v/>
      </c>
      <c r="Z41" s="28" t="str">
        <f aca="false">IF(A41="","",IF(AND(V41&lt;&gt;"",N(V41)&gt;0),"Over estimate",IF(AND(X41&lt;&gt;"",X41&lt;Dashboard!$C$5),"Below target margin",IF(AND(D41="Complete",N(U41)=0),"No costs logged",IF(AND(D41="In progress",N(U41)&gt;0),"Costs so far","")))))</f>
        <v/>
      </c>
    </row>
    <row r="42" customFormat="false" ht="15" hidden="false" customHeight="false" outlineLevel="0" collapsed="false">
      <c r="A42" s="23"/>
      <c r="B42" s="23"/>
      <c r="C42" s="23"/>
      <c r="D42" s="23"/>
      <c r="E42" s="24"/>
      <c r="F42" s="24"/>
      <c r="G42" s="25"/>
      <c r="H42" s="25"/>
      <c r="I42" s="25"/>
      <c r="J42" s="25"/>
      <c r="K42" s="25"/>
      <c r="L42" s="25"/>
      <c r="M42" s="26" t="str">
        <f aca="false">IF(A42="","",SUM(H42:L42))</f>
        <v/>
      </c>
      <c r="N42" s="26" t="str">
        <f aca="false">IF(OR(A42="",G42=""),"",G42-M42)</f>
        <v/>
      </c>
      <c r="O42" s="27" t="str">
        <f aca="false">IF(OR(N42="",N(G42)=0),"",N42/G42)</f>
        <v/>
      </c>
      <c r="P42" s="26" t="str">
        <f aca="false">IF(A42="","",SUMIFS(Costs!$G$2:$G$3001,Costs!$B$2:$B$3001,$A42,Costs!$C$2:$C$3001,"Labour"))</f>
        <v/>
      </c>
      <c r="Q42" s="26" t="str">
        <f aca="false">IF(A42="","",SUMIFS(Costs!$G$2:$G$3001,Costs!$B$2:$B$3001,$A42,Costs!$C$2:$C$3001,"Materials"))</f>
        <v/>
      </c>
      <c r="R42" s="26" t="str">
        <f aca="false">IF(A42="","",SUMIFS(Costs!$G$2:$G$3001,Costs!$B$2:$B$3001,$A42,Costs!$C$2:$C$3001,"Subcontractors"))</f>
        <v/>
      </c>
      <c r="S42" s="26" t="str">
        <f aca="false">IF(A42="","",SUMIFS(Costs!$G$2:$G$3001,Costs!$B$2:$B$3001,$A42,Costs!$C$2:$C$3001,"Equipment"))</f>
        <v/>
      </c>
      <c r="T42" s="26" t="str">
        <f aca="false">IF(A42="","",SUMIFS(Costs!$G$2:$G$3001,Costs!$B$2:$B$3001,$A42,Costs!$C$2:$C$3001,"Other"))</f>
        <v/>
      </c>
      <c r="U42" s="26" t="str">
        <f aca="false">IF(A42="","",SUM(P42:T42))</f>
        <v/>
      </c>
      <c r="V42" s="26" t="str">
        <f aca="false">IF(OR(A42="",N(U42)=0),"",U42-M42)</f>
        <v/>
      </c>
      <c r="W42" s="26" t="str">
        <f aca="false">IF(OR(A42="",G42="",N(U42)=0),"",G42-U42)</f>
        <v/>
      </c>
      <c r="X42" s="27" t="str">
        <f aca="false">IF(OR(W42="",N(G42)=0),"",W42/G42)</f>
        <v/>
      </c>
      <c r="Y42" s="26" t="str">
        <f aca="false">IF(W42="","",W42-U42*Dashboard!$C$4)</f>
        <v/>
      </c>
      <c r="Z42" s="28" t="str">
        <f aca="false">IF(A42="","",IF(AND(V42&lt;&gt;"",N(V42)&gt;0),"Over estimate",IF(AND(X42&lt;&gt;"",X42&lt;Dashboard!$C$5),"Below target margin",IF(AND(D42="Complete",N(U42)=0),"No costs logged",IF(AND(D42="In progress",N(U42)&gt;0),"Costs so far","")))))</f>
        <v/>
      </c>
    </row>
    <row r="43" customFormat="false" ht="15" hidden="false" customHeight="false" outlineLevel="0" collapsed="false">
      <c r="A43" s="23"/>
      <c r="B43" s="23"/>
      <c r="C43" s="23"/>
      <c r="D43" s="23"/>
      <c r="E43" s="24"/>
      <c r="F43" s="24"/>
      <c r="G43" s="25"/>
      <c r="H43" s="25"/>
      <c r="I43" s="25"/>
      <c r="J43" s="25"/>
      <c r="K43" s="25"/>
      <c r="L43" s="25"/>
      <c r="M43" s="26" t="str">
        <f aca="false">IF(A43="","",SUM(H43:L43))</f>
        <v/>
      </c>
      <c r="N43" s="26" t="str">
        <f aca="false">IF(OR(A43="",G43=""),"",G43-M43)</f>
        <v/>
      </c>
      <c r="O43" s="27" t="str">
        <f aca="false">IF(OR(N43="",N(G43)=0),"",N43/G43)</f>
        <v/>
      </c>
      <c r="P43" s="26" t="str">
        <f aca="false">IF(A43="","",SUMIFS(Costs!$G$2:$G$3001,Costs!$B$2:$B$3001,$A43,Costs!$C$2:$C$3001,"Labour"))</f>
        <v/>
      </c>
      <c r="Q43" s="26" t="str">
        <f aca="false">IF(A43="","",SUMIFS(Costs!$G$2:$G$3001,Costs!$B$2:$B$3001,$A43,Costs!$C$2:$C$3001,"Materials"))</f>
        <v/>
      </c>
      <c r="R43" s="26" t="str">
        <f aca="false">IF(A43="","",SUMIFS(Costs!$G$2:$G$3001,Costs!$B$2:$B$3001,$A43,Costs!$C$2:$C$3001,"Subcontractors"))</f>
        <v/>
      </c>
      <c r="S43" s="26" t="str">
        <f aca="false">IF(A43="","",SUMIFS(Costs!$G$2:$G$3001,Costs!$B$2:$B$3001,$A43,Costs!$C$2:$C$3001,"Equipment"))</f>
        <v/>
      </c>
      <c r="T43" s="26" t="str">
        <f aca="false">IF(A43="","",SUMIFS(Costs!$G$2:$G$3001,Costs!$B$2:$B$3001,$A43,Costs!$C$2:$C$3001,"Other"))</f>
        <v/>
      </c>
      <c r="U43" s="26" t="str">
        <f aca="false">IF(A43="","",SUM(P43:T43))</f>
        <v/>
      </c>
      <c r="V43" s="26" t="str">
        <f aca="false">IF(OR(A43="",N(U43)=0),"",U43-M43)</f>
        <v/>
      </c>
      <c r="W43" s="26" t="str">
        <f aca="false">IF(OR(A43="",G43="",N(U43)=0),"",G43-U43)</f>
        <v/>
      </c>
      <c r="X43" s="27" t="str">
        <f aca="false">IF(OR(W43="",N(G43)=0),"",W43/G43)</f>
        <v/>
      </c>
      <c r="Y43" s="26" t="str">
        <f aca="false">IF(W43="","",W43-U43*Dashboard!$C$4)</f>
        <v/>
      </c>
      <c r="Z43" s="28" t="str">
        <f aca="false">IF(A43="","",IF(AND(V43&lt;&gt;"",N(V43)&gt;0),"Over estimate",IF(AND(X43&lt;&gt;"",X43&lt;Dashboard!$C$5),"Below target margin",IF(AND(D43="Complete",N(U43)=0),"No costs logged",IF(AND(D43="In progress",N(U43)&gt;0),"Costs so far","")))))</f>
        <v/>
      </c>
    </row>
    <row r="44" customFormat="false" ht="15" hidden="false" customHeight="false" outlineLevel="0" collapsed="false">
      <c r="A44" s="23"/>
      <c r="B44" s="23"/>
      <c r="C44" s="23"/>
      <c r="D44" s="23"/>
      <c r="E44" s="24"/>
      <c r="F44" s="24"/>
      <c r="G44" s="25"/>
      <c r="H44" s="25"/>
      <c r="I44" s="25"/>
      <c r="J44" s="25"/>
      <c r="K44" s="25"/>
      <c r="L44" s="25"/>
      <c r="M44" s="26" t="str">
        <f aca="false">IF(A44="","",SUM(H44:L44))</f>
        <v/>
      </c>
      <c r="N44" s="26" t="str">
        <f aca="false">IF(OR(A44="",G44=""),"",G44-M44)</f>
        <v/>
      </c>
      <c r="O44" s="27" t="str">
        <f aca="false">IF(OR(N44="",N(G44)=0),"",N44/G44)</f>
        <v/>
      </c>
      <c r="P44" s="26" t="str">
        <f aca="false">IF(A44="","",SUMIFS(Costs!$G$2:$G$3001,Costs!$B$2:$B$3001,$A44,Costs!$C$2:$C$3001,"Labour"))</f>
        <v/>
      </c>
      <c r="Q44" s="26" t="str">
        <f aca="false">IF(A44="","",SUMIFS(Costs!$G$2:$G$3001,Costs!$B$2:$B$3001,$A44,Costs!$C$2:$C$3001,"Materials"))</f>
        <v/>
      </c>
      <c r="R44" s="26" t="str">
        <f aca="false">IF(A44="","",SUMIFS(Costs!$G$2:$G$3001,Costs!$B$2:$B$3001,$A44,Costs!$C$2:$C$3001,"Subcontractors"))</f>
        <v/>
      </c>
      <c r="S44" s="26" t="str">
        <f aca="false">IF(A44="","",SUMIFS(Costs!$G$2:$G$3001,Costs!$B$2:$B$3001,$A44,Costs!$C$2:$C$3001,"Equipment"))</f>
        <v/>
      </c>
      <c r="T44" s="26" t="str">
        <f aca="false">IF(A44="","",SUMIFS(Costs!$G$2:$G$3001,Costs!$B$2:$B$3001,$A44,Costs!$C$2:$C$3001,"Other"))</f>
        <v/>
      </c>
      <c r="U44" s="26" t="str">
        <f aca="false">IF(A44="","",SUM(P44:T44))</f>
        <v/>
      </c>
      <c r="V44" s="26" t="str">
        <f aca="false">IF(OR(A44="",N(U44)=0),"",U44-M44)</f>
        <v/>
      </c>
      <c r="W44" s="26" t="str">
        <f aca="false">IF(OR(A44="",G44="",N(U44)=0),"",G44-U44)</f>
        <v/>
      </c>
      <c r="X44" s="27" t="str">
        <f aca="false">IF(OR(W44="",N(G44)=0),"",W44/G44)</f>
        <v/>
      </c>
      <c r="Y44" s="26" t="str">
        <f aca="false">IF(W44="","",W44-U44*Dashboard!$C$4)</f>
        <v/>
      </c>
      <c r="Z44" s="28" t="str">
        <f aca="false">IF(A44="","",IF(AND(V44&lt;&gt;"",N(V44)&gt;0),"Over estimate",IF(AND(X44&lt;&gt;"",X44&lt;Dashboard!$C$5),"Below target margin",IF(AND(D44="Complete",N(U44)=0),"No costs logged",IF(AND(D44="In progress",N(U44)&gt;0),"Costs so far","")))))</f>
        <v/>
      </c>
    </row>
    <row r="45" customFormat="false" ht="15" hidden="false" customHeight="false" outlineLevel="0" collapsed="false">
      <c r="A45" s="23"/>
      <c r="B45" s="23"/>
      <c r="C45" s="23"/>
      <c r="D45" s="23"/>
      <c r="E45" s="24"/>
      <c r="F45" s="24"/>
      <c r="G45" s="25"/>
      <c r="H45" s="25"/>
      <c r="I45" s="25"/>
      <c r="J45" s="25"/>
      <c r="K45" s="25"/>
      <c r="L45" s="25"/>
      <c r="M45" s="26" t="str">
        <f aca="false">IF(A45="","",SUM(H45:L45))</f>
        <v/>
      </c>
      <c r="N45" s="26" t="str">
        <f aca="false">IF(OR(A45="",G45=""),"",G45-M45)</f>
        <v/>
      </c>
      <c r="O45" s="27" t="str">
        <f aca="false">IF(OR(N45="",N(G45)=0),"",N45/G45)</f>
        <v/>
      </c>
      <c r="P45" s="26" t="str">
        <f aca="false">IF(A45="","",SUMIFS(Costs!$G$2:$G$3001,Costs!$B$2:$B$3001,$A45,Costs!$C$2:$C$3001,"Labour"))</f>
        <v/>
      </c>
      <c r="Q45" s="26" t="str">
        <f aca="false">IF(A45="","",SUMIFS(Costs!$G$2:$G$3001,Costs!$B$2:$B$3001,$A45,Costs!$C$2:$C$3001,"Materials"))</f>
        <v/>
      </c>
      <c r="R45" s="26" t="str">
        <f aca="false">IF(A45="","",SUMIFS(Costs!$G$2:$G$3001,Costs!$B$2:$B$3001,$A45,Costs!$C$2:$C$3001,"Subcontractors"))</f>
        <v/>
      </c>
      <c r="S45" s="26" t="str">
        <f aca="false">IF(A45="","",SUMIFS(Costs!$G$2:$G$3001,Costs!$B$2:$B$3001,$A45,Costs!$C$2:$C$3001,"Equipment"))</f>
        <v/>
      </c>
      <c r="T45" s="26" t="str">
        <f aca="false">IF(A45="","",SUMIFS(Costs!$G$2:$G$3001,Costs!$B$2:$B$3001,$A45,Costs!$C$2:$C$3001,"Other"))</f>
        <v/>
      </c>
      <c r="U45" s="26" t="str">
        <f aca="false">IF(A45="","",SUM(P45:T45))</f>
        <v/>
      </c>
      <c r="V45" s="26" t="str">
        <f aca="false">IF(OR(A45="",N(U45)=0),"",U45-M45)</f>
        <v/>
      </c>
      <c r="W45" s="26" t="str">
        <f aca="false">IF(OR(A45="",G45="",N(U45)=0),"",G45-U45)</f>
        <v/>
      </c>
      <c r="X45" s="27" t="str">
        <f aca="false">IF(OR(W45="",N(G45)=0),"",W45/G45)</f>
        <v/>
      </c>
      <c r="Y45" s="26" t="str">
        <f aca="false">IF(W45="","",W45-U45*Dashboard!$C$4)</f>
        <v/>
      </c>
      <c r="Z45" s="28" t="str">
        <f aca="false">IF(A45="","",IF(AND(V45&lt;&gt;"",N(V45)&gt;0),"Over estimate",IF(AND(X45&lt;&gt;"",X45&lt;Dashboard!$C$5),"Below target margin",IF(AND(D45="Complete",N(U45)=0),"No costs logged",IF(AND(D45="In progress",N(U45)&gt;0),"Costs so far","")))))</f>
        <v/>
      </c>
    </row>
    <row r="46" customFormat="false" ht="15" hidden="false" customHeight="false" outlineLevel="0" collapsed="false">
      <c r="A46" s="23"/>
      <c r="B46" s="23"/>
      <c r="C46" s="23"/>
      <c r="D46" s="23"/>
      <c r="E46" s="24"/>
      <c r="F46" s="24"/>
      <c r="G46" s="25"/>
      <c r="H46" s="25"/>
      <c r="I46" s="25"/>
      <c r="J46" s="25"/>
      <c r="K46" s="25"/>
      <c r="L46" s="25"/>
      <c r="M46" s="26" t="str">
        <f aca="false">IF(A46="","",SUM(H46:L46))</f>
        <v/>
      </c>
      <c r="N46" s="26" t="str">
        <f aca="false">IF(OR(A46="",G46=""),"",G46-M46)</f>
        <v/>
      </c>
      <c r="O46" s="27" t="str">
        <f aca="false">IF(OR(N46="",N(G46)=0),"",N46/G46)</f>
        <v/>
      </c>
      <c r="P46" s="26" t="str">
        <f aca="false">IF(A46="","",SUMIFS(Costs!$G$2:$G$3001,Costs!$B$2:$B$3001,$A46,Costs!$C$2:$C$3001,"Labour"))</f>
        <v/>
      </c>
      <c r="Q46" s="26" t="str">
        <f aca="false">IF(A46="","",SUMIFS(Costs!$G$2:$G$3001,Costs!$B$2:$B$3001,$A46,Costs!$C$2:$C$3001,"Materials"))</f>
        <v/>
      </c>
      <c r="R46" s="26" t="str">
        <f aca="false">IF(A46="","",SUMIFS(Costs!$G$2:$G$3001,Costs!$B$2:$B$3001,$A46,Costs!$C$2:$C$3001,"Subcontractors"))</f>
        <v/>
      </c>
      <c r="S46" s="26" t="str">
        <f aca="false">IF(A46="","",SUMIFS(Costs!$G$2:$G$3001,Costs!$B$2:$B$3001,$A46,Costs!$C$2:$C$3001,"Equipment"))</f>
        <v/>
      </c>
      <c r="T46" s="26" t="str">
        <f aca="false">IF(A46="","",SUMIFS(Costs!$G$2:$G$3001,Costs!$B$2:$B$3001,$A46,Costs!$C$2:$C$3001,"Other"))</f>
        <v/>
      </c>
      <c r="U46" s="26" t="str">
        <f aca="false">IF(A46="","",SUM(P46:T46))</f>
        <v/>
      </c>
      <c r="V46" s="26" t="str">
        <f aca="false">IF(OR(A46="",N(U46)=0),"",U46-M46)</f>
        <v/>
      </c>
      <c r="W46" s="26" t="str">
        <f aca="false">IF(OR(A46="",G46="",N(U46)=0),"",G46-U46)</f>
        <v/>
      </c>
      <c r="X46" s="27" t="str">
        <f aca="false">IF(OR(W46="",N(G46)=0),"",W46/G46)</f>
        <v/>
      </c>
      <c r="Y46" s="26" t="str">
        <f aca="false">IF(W46="","",W46-U46*Dashboard!$C$4)</f>
        <v/>
      </c>
      <c r="Z46" s="28" t="str">
        <f aca="false">IF(A46="","",IF(AND(V46&lt;&gt;"",N(V46)&gt;0),"Over estimate",IF(AND(X46&lt;&gt;"",X46&lt;Dashboard!$C$5),"Below target margin",IF(AND(D46="Complete",N(U46)=0),"No costs logged",IF(AND(D46="In progress",N(U46)&gt;0),"Costs so far","")))))</f>
        <v/>
      </c>
    </row>
    <row r="47" customFormat="false" ht="15" hidden="false" customHeight="false" outlineLevel="0" collapsed="false">
      <c r="A47" s="23"/>
      <c r="B47" s="23"/>
      <c r="C47" s="23"/>
      <c r="D47" s="23"/>
      <c r="E47" s="24"/>
      <c r="F47" s="24"/>
      <c r="G47" s="25"/>
      <c r="H47" s="25"/>
      <c r="I47" s="25"/>
      <c r="J47" s="25"/>
      <c r="K47" s="25"/>
      <c r="L47" s="25"/>
      <c r="M47" s="26" t="str">
        <f aca="false">IF(A47="","",SUM(H47:L47))</f>
        <v/>
      </c>
      <c r="N47" s="26" t="str">
        <f aca="false">IF(OR(A47="",G47=""),"",G47-M47)</f>
        <v/>
      </c>
      <c r="O47" s="27" t="str">
        <f aca="false">IF(OR(N47="",N(G47)=0),"",N47/G47)</f>
        <v/>
      </c>
      <c r="P47" s="26" t="str">
        <f aca="false">IF(A47="","",SUMIFS(Costs!$G$2:$G$3001,Costs!$B$2:$B$3001,$A47,Costs!$C$2:$C$3001,"Labour"))</f>
        <v/>
      </c>
      <c r="Q47" s="26" t="str">
        <f aca="false">IF(A47="","",SUMIFS(Costs!$G$2:$G$3001,Costs!$B$2:$B$3001,$A47,Costs!$C$2:$C$3001,"Materials"))</f>
        <v/>
      </c>
      <c r="R47" s="26" t="str">
        <f aca="false">IF(A47="","",SUMIFS(Costs!$G$2:$G$3001,Costs!$B$2:$B$3001,$A47,Costs!$C$2:$C$3001,"Subcontractors"))</f>
        <v/>
      </c>
      <c r="S47" s="26" t="str">
        <f aca="false">IF(A47="","",SUMIFS(Costs!$G$2:$G$3001,Costs!$B$2:$B$3001,$A47,Costs!$C$2:$C$3001,"Equipment"))</f>
        <v/>
      </c>
      <c r="T47" s="26" t="str">
        <f aca="false">IF(A47="","",SUMIFS(Costs!$G$2:$G$3001,Costs!$B$2:$B$3001,$A47,Costs!$C$2:$C$3001,"Other"))</f>
        <v/>
      </c>
      <c r="U47" s="26" t="str">
        <f aca="false">IF(A47="","",SUM(P47:T47))</f>
        <v/>
      </c>
      <c r="V47" s="26" t="str">
        <f aca="false">IF(OR(A47="",N(U47)=0),"",U47-M47)</f>
        <v/>
      </c>
      <c r="W47" s="26" t="str">
        <f aca="false">IF(OR(A47="",G47="",N(U47)=0),"",G47-U47)</f>
        <v/>
      </c>
      <c r="X47" s="27" t="str">
        <f aca="false">IF(OR(W47="",N(G47)=0),"",W47/G47)</f>
        <v/>
      </c>
      <c r="Y47" s="26" t="str">
        <f aca="false">IF(W47="","",W47-U47*Dashboard!$C$4)</f>
        <v/>
      </c>
      <c r="Z47" s="28" t="str">
        <f aca="false">IF(A47="","",IF(AND(V47&lt;&gt;"",N(V47)&gt;0),"Over estimate",IF(AND(X47&lt;&gt;"",X47&lt;Dashboard!$C$5),"Below target margin",IF(AND(D47="Complete",N(U47)=0),"No costs logged",IF(AND(D47="In progress",N(U47)&gt;0),"Costs so far","")))))</f>
        <v/>
      </c>
    </row>
    <row r="48" customFormat="false" ht="15" hidden="false" customHeight="false" outlineLevel="0" collapsed="false">
      <c r="A48" s="23"/>
      <c r="B48" s="23"/>
      <c r="C48" s="23"/>
      <c r="D48" s="23"/>
      <c r="E48" s="24"/>
      <c r="F48" s="24"/>
      <c r="G48" s="25"/>
      <c r="H48" s="25"/>
      <c r="I48" s="25"/>
      <c r="J48" s="25"/>
      <c r="K48" s="25"/>
      <c r="L48" s="25"/>
      <c r="M48" s="26" t="str">
        <f aca="false">IF(A48="","",SUM(H48:L48))</f>
        <v/>
      </c>
      <c r="N48" s="26" t="str">
        <f aca="false">IF(OR(A48="",G48=""),"",G48-M48)</f>
        <v/>
      </c>
      <c r="O48" s="27" t="str">
        <f aca="false">IF(OR(N48="",N(G48)=0),"",N48/G48)</f>
        <v/>
      </c>
      <c r="P48" s="26" t="str">
        <f aca="false">IF(A48="","",SUMIFS(Costs!$G$2:$G$3001,Costs!$B$2:$B$3001,$A48,Costs!$C$2:$C$3001,"Labour"))</f>
        <v/>
      </c>
      <c r="Q48" s="26" t="str">
        <f aca="false">IF(A48="","",SUMIFS(Costs!$G$2:$G$3001,Costs!$B$2:$B$3001,$A48,Costs!$C$2:$C$3001,"Materials"))</f>
        <v/>
      </c>
      <c r="R48" s="26" t="str">
        <f aca="false">IF(A48="","",SUMIFS(Costs!$G$2:$G$3001,Costs!$B$2:$B$3001,$A48,Costs!$C$2:$C$3001,"Subcontractors"))</f>
        <v/>
      </c>
      <c r="S48" s="26" t="str">
        <f aca="false">IF(A48="","",SUMIFS(Costs!$G$2:$G$3001,Costs!$B$2:$B$3001,$A48,Costs!$C$2:$C$3001,"Equipment"))</f>
        <v/>
      </c>
      <c r="T48" s="26" t="str">
        <f aca="false">IF(A48="","",SUMIFS(Costs!$G$2:$G$3001,Costs!$B$2:$B$3001,$A48,Costs!$C$2:$C$3001,"Other"))</f>
        <v/>
      </c>
      <c r="U48" s="26" t="str">
        <f aca="false">IF(A48="","",SUM(P48:T48))</f>
        <v/>
      </c>
      <c r="V48" s="26" t="str">
        <f aca="false">IF(OR(A48="",N(U48)=0),"",U48-M48)</f>
        <v/>
      </c>
      <c r="W48" s="26" t="str">
        <f aca="false">IF(OR(A48="",G48="",N(U48)=0),"",G48-U48)</f>
        <v/>
      </c>
      <c r="X48" s="27" t="str">
        <f aca="false">IF(OR(W48="",N(G48)=0),"",W48/G48)</f>
        <v/>
      </c>
      <c r="Y48" s="26" t="str">
        <f aca="false">IF(W48="","",W48-U48*Dashboard!$C$4)</f>
        <v/>
      </c>
      <c r="Z48" s="28" t="str">
        <f aca="false">IF(A48="","",IF(AND(V48&lt;&gt;"",N(V48)&gt;0),"Over estimate",IF(AND(X48&lt;&gt;"",X48&lt;Dashboard!$C$5),"Below target margin",IF(AND(D48="Complete",N(U48)=0),"No costs logged",IF(AND(D48="In progress",N(U48)&gt;0),"Costs so far","")))))</f>
        <v/>
      </c>
    </row>
    <row r="49" customFormat="false" ht="15" hidden="false" customHeight="false" outlineLevel="0" collapsed="false">
      <c r="A49" s="23"/>
      <c r="B49" s="23"/>
      <c r="C49" s="23"/>
      <c r="D49" s="23"/>
      <c r="E49" s="24"/>
      <c r="F49" s="24"/>
      <c r="G49" s="25"/>
      <c r="H49" s="25"/>
      <c r="I49" s="25"/>
      <c r="J49" s="25"/>
      <c r="K49" s="25"/>
      <c r="L49" s="25"/>
      <c r="M49" s="26" t="str">
        <f aca="false">IF(A49="","",SUM(H49:L49))</f>
        <v/>
      </c>
      <c r="N49" s="26" t="str">
        <f aca="false">IF(OR(A49="",G49=""),"",G49-M49)</f>
        <v/>
      </c>
      <c r="O49" s="27" t="str">
        <f aca="false">IF(OR(N49="",N(G49)=0),"",N49/G49)</f>
        <v/>
      </c>
      <c r="P49" s="26" t="str">
        <f aca="false">IF(A49="","",SUMIFS(Costs!$G$2:$G$3001,Costs!$B$2:$B$3001,$A49,Costs!$C$2:$C$3001,"Labour"))</f>
        <v/>
      </c>
      <c r="Q49" s="26" t="str">
        <f aca="false">IF(A49="","",SUMIFS(Costs!$G$2:$G$3001,Costs!$B$2:$B$3001,$A49,Costs!$C$2:$C$3001,"Materials"))</f>
        <v/>
      </c>
      <c r="R49" s="26" t="str">
        <f aca="false">IF(A49="","",SUMIFS(Costs!$G$2:$G$3001,Costs!$B$2:$B$3001,$A49,Costs!$C$2:$C$3001,"Subcontractors"))</f>
        <v/>
      </c>
      <c r="S49" s="26" t="str">
        <f aca="false">IF(A49="","",SUMIFS(Costs!$G$2:$G$3001,Costs!$B$2:$B$3001,$A49,Costs!$C$2:$C$3001,"Equipment"))</f>
        <v/>
      </c>
      <c r="T49" s="26" t="str">
        <f aca="false">IF(A49="","",SUMIFS(Costs!$G$2:$G$3001,Costs!$B$2:$B$3001,$A49,Costs!$C$2:$C$3001,"Other"))</f>
        <v/>
      </c>
      <c r="U49" s="26" t="str">
        <f aca="false">IF(A49="","",SUM(P49:T49))</f>
        <v/>
      </c>
      <c r="V49" s="26" t="str">
        <f aca="false">IF(OR(A49="",N(U49)=0),"",U49-M49)</f>
        <v/>
      </c>
      <c r="W49" s="26" t="str">
        <f aca="false">IF(OR(A49="",G49="",N(U49)=0),"",G49-U49)</f>
        <v/>
      </c>
      <c r="X49" s="27" t="str">
        <f aca="false">IF(OR(W49="",N(G49)=0),"",W49/G49)</f>
        <v/>
      </c>
      <c r="Y49" s="26" t="str">
        <f aca="false">IF(W49="","",W49-U49*Dashboard!$C$4)</f>
        <v/>
      </c>
      <c r="Z49" s="28" t="str">
        <f aca="false">IF(A49="","",IF(AND(V49&lt;&gt;"",N(V49)&gt;0),"Over estimate",IF(AND(X49&lt;&gt;"",X49&lt;Dashboard!$C$5),"Below target margin",IF(AND(D49="Complete",N(U49)=0),"No costs logged",IF(AND(D49="In progress",N(U49)&gt;0),"Costs so far","")))))</f>
        <v/>
      </c>
    </row>
    <row r="50" customFormat="false" ht="15" hidden="false" customHeight="false" outlineLevel="0" collapsed="false">
      <c r="A50" s="23"/>
      <c r="B50" s="23"/>
      <c r="C50" s="23"/>
      <c r="D50" s="23"/>
      <c r="E50" s="24"/>
      <c r="F50" s="24"/>
      <c r="G50" s="25"/>
      <c r="H50" s="25"/>
      <c r="I50" s="25"/>
      <c r="J50" s="25"/>
      <c r="K50" s="25"/>
      <c r="L50" s="25"/>
      <c r="M50" s="26" t="str">
        <f aca="false">IF(A50="","",SUM(H50:L50))</f>
        <v/>
      </c>
      <c r="N50" s="26" t="str">
        <f aca="false">IF(OR(A50="",G50=""),"",G50-M50)</f>
        <v/>
      </c>
      <c r="O50" s="27" t="str">
        <f aca="false">IF(OR(N50="",N(G50)=0),"",N50/G50)</f>
        <v/>
      </c>
      <c r="P50" s="26" t="str">
        <f aca="false">IF(A50="","",SUMIFS(Costs!$G$2:$G$3001,Costs!$B$2:$B$3001,$A50,Costs!$C$2:$C$3001,"Labour"))</f>
        <v/>
      </c>
      <c r="Q50" s="26" t="str">
        <f aca="false">IF(A50="","",SUMIFS(Costs!$G$2:$G$3001,Costs!$B$2:$B$3001,$A50,Costs!$C$2:$C$3001,"Materials"))</f>
        <v/>
      </c>
      <c r="R50" s="26" t="str">
        <f aca="false">IF(A50="","",SUMIFS(Costs!$G$2:$G$3001,Costs!$B$2:$B$3001,$A50,Costs!$C$2:$C$3001,"Subcontractors"))</f>
        <v/>
      </c>
      <c r="S50" s="26" t="str">
        <f aca="false">IF(A50="","",SUMIFS(Costs!$G$2:$G$3001,Costs!$B$2:$B$3001,$A50,Costs!$C$2:$C$3001,"Equipment"))</f>
        <v/>
      </c>
      <c r="T50" s="26" t="str">
        <f aca="false">IF(A50="","",SUMIFS(Costs!$G$2:$G$3001,Costs!$B$2:$B$3001,$A50,Costs!$C$2:$C$3001,"Other"))</f>
        <v/>
      </c>
      <c r="U50" s="26" t="str">
        <f aca="false">IF(A50="","",SUM(P50:T50))</f>
        <v/>
      </c>
      <c r="V50" s="26" t="str">
        <f aca="false">IF(OR(A50="",N(U50)=0),"",U50-M50)</f>
        <v/>
      </c>
      <c r="W50" s="26" t="str">
        <f aca="false">IF(OR(A50="",G50="",N(U50)=0),"",G50-U50)</f>
        <v/>
      </c>
      <c r="X50" s="27" t="str">
        <f aca="false">IF(OR(W50="",N(G50)=0),"",W50/G50)</f>
        <v/>
      </c>
      <c r="Y50" s="26" t="str">
        <f aca="false">IF(W50="","",W50-U50*Dashboard!$C$4)</f>
        <v/>
      </c>
      <c r="Z50" s="28" t="str">
        <f aca="false">IF(A50="","",IF(AND(V50&lt;&gt;"",N(V50)&gt;0),"Over estimate",IF(AND(X50&lt;&gt;"",X50&lt;Dashboard!$C$5),"Below target margin",IF(AND(D50="Complete",N(U50)=0),"No costs logged",IF(AND(D50="In progress",N(U50)&gt;0),"Costs so far","")))))</f>
        <v/>
      </c>
    </row>
    <row r="51" customFormat="false" ht="15" hidden="false" customHeight="false" outlineLevel="0" collapsed="false">
      <c r="A51" s="23"/>
      <c r="B51" s="23"/>
      <c r="C51" s="23"/>
      <c r="D51" s="23"/>
      <c r="E51" s="24"/>
      <c r="F51" s="24"/>
      <c r="G51" s="25"/>
      <c r="H51" s="25"/>
      <c r="I51" s="25"/>
      <c r="J51" s="25"/>
      <c r="K51" s="25"/>
      <c r="L51" s="25"/>
      <c r="M51" s="26" t="str">
        <f aca="false">IF(A51="","",SUM(H51:L51))</f>
        <v/>
      </c>
      <c r="N51" s="26" t="str">
        <f aca="false">IF(OR(A51="",G51=""),"",G51-M51)</f>
        <v/>
      </c>
      <c r="O51" s="27" t="str">
        <f aca="false">IF(OR(N51="",N(G51)=0),"",N51/G51)</f>
        <v/>
      </c>
      <c r="P51" s="26" t="str">
        <f aca="false">IF(A51="","",SUMIFS(Costs!$G$2:$G$3001,Costs!$B$2:$B$3001,$A51,Costs!$C$2:$C$3001,"Labour"))</f>
        <v/>
      </c>
      <c r="Q51" s="26" t="str">
        <f aca="false">IF(A51="","",SUMIFS(Costs!$G$2:$G$3001,Costs!$B$2:$B$3001,$A51,Costs!$C$2:$C$3001,"Materials"))</f>
        <v/>
      </c>
      <c r="R51" s="26" t="str">
        <f aca="false">IF(A51="","",SUMIFS(Costs!$G$2:$G$3001,Costs!$B$2:$B$3001,$A51,Costs!$C$2:$C$3001,"Subcontractors"))</f>
        <v/>
      </c>
      <c r="S51" s="26" t="str">
        <f aca="false">IF(A51="","",SUMIFS(Costs!$G$2:$G$3001,Costs!$B$2:$B$3001,$A51,Costs!$C$2:$C$3001,"Equipment"))</f>
        <v/>
      </c>
      <c r="T51" s="26" t="str">
        <f aca="false">IF(A51="","",SUMIFS(Costs!$G$2:$G$3001,Costs!$B$2:$B$3001,$A51,Costs!$C$2:$C$3001,"Other"))</f>
        <v/>
      </c>
      <c r="U51" s="26" t="str">
        <f aca="false">IF(A51="","",SUM(P51:T51))</f>
        <v/>
      </c>
      <c r="V51" s="26" t="str">
        <f aca="false">IF(OR(A51="",N(U51)=0),"",U51-M51)</f>
        <v/>
      </c>
      <c r="W51" s="26" t="str">
        <f aca="false">IF(OR(A51="",G51="",N(U51)=0),"",G51-U51)</f>
        <v/>
      </c>
      <c r="X51" s="27" t="str">
        <f aca="false">IF(OR(W51="",N(G51)=0),"",W51/G51)</f>
        <v/>
      </c>
      <c r="Y51" s="26" t="str">
        <f aca="false">IF(W51="","",W51-U51*Dashboard!$C$4)</f>
        <v/>
      </c>
      <c r="Z51" s="28" t="str">
        <f aca="false">IF(A51="","",IF(AND(V51&lt;&gt;"",N(V51)&gt;0),"Over estimate",IF(AND(X51&lt;&gt;"",X51&lt;Dashboard!$C$5),"Below target margin",IF(AND(D51="Complete",N(U51)=0),"No costs logged",IF(AND(D51="In progress",N(U51)&gt;0),"Costs so far","")))))</f>
        <v/>
      </c>
    </row>
    <row r="52" customFormat="false" ht="15" hidden="false" customHeight="false" outlineLevel="0" collapsed="false">
      <c r="A52" s="23"/>
      <c r="B52" s="23"/>
      <c r="C52" s="23"/>
      <c r="D52" s="23"/>
      <c r="E52" s="24"/>
      <c r="F52" s="24"/>
      <c r="G52" s="25"/>
      <c r="H52" s="25"/>
      <c r="I52" s="25"/>
      <c r="J52" s="25"/>
      <c r="K52" s="25"/>
      <c r="L52" s="25"/>
      <c r="M52" s="26" t="str">
        <f aca="false">IF(A52="","",SUM(H52:L52))</f>
        <v/>
      </c>
      <c r="N52" s="26" t="str">
        <f aca="false">IF(OR(A52="",G52=""),"",G52-M52)</f>
        <v/>
      </c>
      <c r="O52" s="27" t="str">
        <f aca="false">IF(OR(N52="",N(G52)=0),"",N52/G52)</f>
        <v/>
      </c>
      <c r="P52" s="26" t="str">
        <f aca="false">IF(A52="","",SUMIFS(Costs!$G$2:$G$3001,Costs!$B$2:$B$3001,$A52,Costs!$C$2:$C$3001,"Labour"))</f>
        <v/>
      </c>
      <c r="Q52" s="26" t="str">
        <f aca="false">IF(A52="","",SUMIFS(Costs!$G$2:$G$3001,Costs!$B$2:$B$3001,$A52,Costs!$C$2:$C$3001,"Materials"))</f>
        <v/>
      </c>
      <c r="R52" s="26" t="str">
        <f aca="false">IF(A52="","",SUMIFS(Costs!$G$2:$G$3001,Costs!$B$2:$B$3001,$A52,Costs!$C$2:$C$3001,"Subcontractors"))</f>
        <v/>
      </c>
      <c r="S52" s="26" t="str">
        <f aca="false">IF(A52="","",SUMIFS(Costs!$G$2:$G$3001,Costs!$B$2:$B$3001,$A52,Costs!$C$2:$C$3001,"Equipment"))</f>
        <v/>
      </c>
      <c r="T52" s="26" t="str">
        <f aca="false">IF(A52="","",SUMIFS(Costs!$G$2:$G$3001,Costs!$B$2:$B$3001,$A52,Costs!$C$2:$C$3001,"Other"))</f>
        <v/>
      </c>
      <c r="U52" s="26" t="str">
        <f aca="false">IF(A52="","",SUM(P52:T52))</f>
        <v/>
      </c>
      <c r="V52" s="26" t="str">
        <f aca="false">IF(OR(A52="",N(U52)=0),"",U52-M52)</f>
        <v/>
      </c>
      <c r="W52" s="26" t="str">
        <f aca="false">IF(OR(A52="",G52="",N(U52)=0),"",G52-U52)</f>
        <v/>
      </c>
      <c r="X52" s="27" t="str">
        <f aca="false">IF(OR(W52="",N(G52)=0),"",W52/G52)</f>
        <v/>
      </c>
      <c r="Y52" s="26" t="str">
        <f aca="false">IF(W52="","",W52-U52*Dashboard!$C$4)</f>
        <v/>
      </c>
      <c r="Z52" s="28" t="str">
        <f aca="false">IF(A52="","",IF(AND(V52&lt;&gt;"",N(V52)&gt;0),"Over estimate",IF(AND(X52&lt;&gt;"",X52&lt;Dashboard!$C$5),"Below target margin",IF(AND(D52="Complete",N(U52)=0),"No costs logged",IF(AND(D52="In progress",N(U52)&gt;0),"Costs so far","")))))</f>
        <v/>
      </c>
    </row>
    <row r="53" customFormat="false" ht="15" hidden="false" customHeight="false" outlineLevel="0" collapsed="false">
      <c r="A53" s="23"/>
      <c r="B53" s="23"/>
      <c r="C53" s="23"/>
      <c r="D53" s="23"/>
      <c r="E53" s="24"/>
      <c r="F53" s="24"/>
      <c r="G53" s="25"/>
      <c r="H53" s="25"/>
      <c r="I53" s="25"/>
      <c r="J53" s="25"/>
      <c r="K53" s="25"/>
      <c r="L53" s="25"/>
      <c r="M53" s="26" t="str">
        <f aca="false">IF(A53="","",SUM(H53:L53))</f>
        <v/>
      </c>
      <c r="N53" s="26" t="str">
        <f aca="false">IF(OR(A53="",G53=""),"",G53-M53)</f>
        <v/>
      </c>
      <c r="O53" s="27" t="str">
        <f aca="false">IF(OR(N53="",N(G53)=0),"",N53/G53)</f>
        <v/>
      </c>
      <c r="P53" s="26" t="str">
        <f aca="false">IF(A53="","",SUMIFS(Costs!$G$2:$G$3001,Costs!$B$2:$B$3001,$A53,Costs!$C$2:$C$3001,"Labour"))</f>
        <v/>
      </c>
      <c r="Q53" s="26" t="str">
        <f aca="false">IF(A53="","",SUMIFS(Costs!$G$2:$G$3001,Costs!$B$2:$B$3001,$A53,Costs!$C$2:$C$3001,"Materials"))</f>
        <v/>
      </c>
      <c r="R53" s="26" t="str">
        <f aca="false">IF(A53="","",SUMIFS(Costs!$G$2:$G$3001,Costs!$B$2:$B$3001,$A53,Costs!$C$2:$C$3001,"Subcontractors"))</f>
        <v/>
      </c>
      <c r="S53" s="26" t="str">
        <f aca="false">IF(A53="","",SUMIFS(Costs!$G$2:$G$3001,Costs!$B$2:$B$3001,$A53,Costs!$C$2:$C$3001,"Equipment"))</f>
        <v/>
      </c>
      <c r="T53" s="26" t="str">
        <f aca="false">IF(A53="","",SUMIFS(Costs!$G$2:$G$3001,Costs!$B$2:$B$3001,$A53,Costs!$C$2:$C$3001,"Other"))</f>
        <v/>
      </c>
      <c r="U53" s="26" t="str">
        <f aca="false">IF(A53="","",SUM(P53:T53))</f>
        <v/>
      </c>
      <c r="V53" s="26" t="str">
        <f aca="false">IF(OR(A53="",N(U53)=0),"",U53-M53)</f>
        <v/>
      </c>
      <c r="W53" s="26" t="str">
        <f aca="false">IF(OR(A53="",G53="",N(U53)=0),"",G53-U53)</f>
        <v/>
      </c>
      <c r="X53" s="27" t="str">
        <f aca="false">IF(OR(W53="",N(G53)=0),"",W53/G53)</f>
        <v/>
      </c>
      <c r="Y53" s="26" t="str">
        <f aca="false">IF(W53="","",W53-U53*Dashboard!$C$4)</f>
        <v/>
      </c>
      <c r="Z53" s="28" t="str">
        <f aca="false">IF(A53="","",IF(AND(V53&lt;&gt;"",N(V53)&gt;0),"Over estimate",IF(AND(X53&lt;&gt;"",X53&lt;Dashboard!$C$5),"Below target margin",IF(AND(D53="Complete",N(U53)=0),"No costs logged",IF(AND(D53="In progress",N(U53)&gt;0),"Costs so far","")))))</f>
        <v/>
      </c>
    </row>
    <row r="54" customFormat="false" ht="15" hidden="false" customHeight="false" outlineLevel="0" collapsed="false">
      <c r="A54" s="23"/>
      <c r="B54" s="23"/>
      <c r="C54" s="23"/>
      <c r="D54" s="23"/>
      <c r="E54" s="24"/>
      <c r="F54" s="24"/>
      <c r="G54" s="25"/>
      <c r="H54" s="25"/>
      <c r="I54" s="25"/>
      <c r="J54" s="25"/>
      <c r="K54" s="25"/>
      <c r="L54" s="25"/>
      <c r="M54" s="26" t="str">
        <f aca="false">IF(A54="","",SUM(H54:L54))</f>
        <v/>
      </c>
      <c r="N54" s="26" t="str">
        <f aca="false">IF(OR(A54="",G54=""),"",G54-M54)</f>
        <v/>
      </c>
      <c r="O54" s="27" t="str">
        <f aca="false">IF(OR(N54="",N(G54)=0),"",N54/G54)</f>
        <v/>
      </c>
      <c r="P54" s="26" t="str">
        <f aca="false">IF(A54="","",SUMIFS(Costs!$G$2:$G$3001,Costs!$B$2:$B$3001,$A54,Costs!$C$2:$C$3001,"Labour"))</f>
        <v/>
      </c>
      <c r="Q54" s="26" t="str">
        <f aca="false">IF(A54="","",SUMIFS(Costs!$G$2:$G$3001,Costs!$B$2:$B$3001,$A54,Costs!$C$2:$C$3001,"Materials"))</f>
        <v/>
      </c>
      <c r="R54" s="26" t="str">
        <f aca="false">IF(A54="","",SUMIFS(Costs!$G$2:$G$3001,Costs!$B$2:$B$3001,$A54,Costs!$C$2:$C$3001,"Subcontractors"))</f>
        <v/>
      </c>
      <c r="S54" s="26" t="str">
        <f aca="false">IF(A54="","",SUMIFS(Costs!$G$2:$G$3001,Costs!$B$2:$B$3001,$A54,Costs!$C$2:$C$3001,"Equipment"))</f>
        <v/>
      </c>
      <c r="T54" s="26" t="str">
        <f aca="false">IF(A54="","",SUMIFS(Costs!$G$2:$G$3001,Costs!$B$2:$B$3001,$A54,Costs!$C$2:$C$3001,"Other"))</f>
        <v/>
      </c>
      <c r="U54" s="26" t="str">
        <f aca="false">IF(A54="","",SUM(P54:T54))</f>
        <v/>
      </c>
      <c r="V54" s="26" t="str">
        <f aca="false">IF(OR(A54="",N(U54)=0),"",U54-M54)</f>
        <v/>
      </c>
      <c r="W54" s="26" t="str">
        <f aca="false">IF(OR(A54="",G54="",N(U54)=0),"",G54-U54)</f>
        <v/>
      </c>
      <c r="X54" s="27" t="str">
        <f aca="false">IF(OR(W54="",N(G54)=0),"",W54/G54)</f>
        <v/>
      </c>
      <c r="Y54" s="26" t="str">
        <f aca="false">IF(W54="","",W54-U54*Dashboard!$C$4)</f>
        <v/>
      </c>
      <c r="Z54" s="28" t="str">
        <f aca="false">IF(A54="","",IF(AND(V54&lt;&gt;"",N(V54)&gt;0),"Over estimate",IF(AND(X54&lt;&gt;"",X54&lt;Dashboard!$C$5),"Below target margin",IF(AND(D54="Complete",N(U54)=0),"No costs logged",IF(AND(D54="In progress",N(U54)&gt;0),"Costs so far","")))))</f>
        <v/>
      </c>
    </row>
    <row r="55" customFormat="false" ht="15" hidden="false" customHeight="false" outlineLevel="0" collapsed="false">
      <c r="A55" s="23"/>
      <c r="B55" s="23"/>
      <c r="C55" s="23"/>
      <c r="D55" s="23"/>
      <c r="E55" s="24"/>
      <c r="F55" s="24"/>
      <c r="G55" s="25"/>
      <c r="H55" s="25"/>
      <c r="I55" s="25"/>
      <c r="J55" s="25"/>
      <c r="K55" s="25"/>
      <c r="L55" s="25"/>
      <c r="M55" s="26" t="str">
        <f aca="false">IF(A55="","",SUM(H55:L55))</f>
        <v/>
      </c>
      <c r="N55" s="26" t="str">
        <f aca="false">IF(OR(A55="",G55=""),"",G55-M55)</f>
        <v/>
      </c>
      <c r="O55" s="27" t="str">
        <f aca="false">IF(OR(N55="",N(G55)=0),"",N55/G55)</f>
        <v/>
      </c>
      <c r="P55" s="26" t="str">
        <f aca="false">IF(A55="","",SUMIFS(Costs!$G$2:$G$3001,Costs!$B$2:$B$3001,$A55,Costs!$C$2:$C$3001,"Labour"))</f>
        <v/>
      </c>
      <c r="Q55" s="26" t="str">
        <f aca="false">IF(A55="","",SUMIFS(Costs!$G$2:$G$3001,Costs!$B$2:$B$3001,$A55,Costs!$C$2:$C$3001,"Materials"))</f>
        <v/>
      </c>
      <c r="R55" s="26" t="str">
        <f aca="false">IF(A55="","",SUMIFS(Costs!$G$2:$G$3001,Costs!$B$2:$B$3001,$A55,Costs!$C$2:$C$3001,"Subcontractors"))</f>
        <v/>
      </c>
      <c r="S55" s="26" t="str">
        <f aca="false">IF(A55="","",SUMIFS(Costs!$G$2:$G$3001,Costs!$B$2:$B$3001,$A55,Costs!$C$2:$C$3001,"Equipment"))</f>
        <v/>
      </c>
      <c r="T55" s="26" t="str">
        <f aca="false">IF(A55="","",SUMIFS(Costs!$G$2:$G$3001,Costs!$B$2:$B$3001,$A55,Costs!$C$2:$C$3001,"Other"))</f>
        <v/>
      </c>
      <c r="U55" s="26" t="str">
        <f aca="false">IF(A55="","",SUM(P55:T55))</f>
        <v/>
      </c>
      <c r="V55" s="26" t="str">
        <f aca="false">IF(OR(A55="",N(U55)=0),"",U55-M55)</f>
        <v/>
      </c>
      <c r="W55" s="26" t="str">
        <f aca="false">IF(OR(A55="",G55="",N(U55)=0),"",G55-U55)</f>
        <v/>
      </c>
      <c r="X55" s="27" t="str">
        <f aca="false">IF(OR(W55="",N(G55)=0),"",W55/G55)</f>
        <v/>
      </c>
      <c r="Y55" s="26" t="str">
        <f aca="false">IF(W55="","",W55-U55*Dashboard!$C$4)</f>
        <v/>
      </c>
      <c r="Z55" s="28" t="str">
        <f aca="false">IF(A55="","",IF(AND(V55&lt;&gt;"",N(V55)&gt;0),"Over estimate",IF(AND(X55&lt;&gt;"",X55&lt;Dashboard!$C$5),"Below target margin",IF(AND(D55="Complete",N(U55)=0),"No costs logged",IF(AND(D55="In progress",N(U55)&gt;0),"Costs so far","")))))</f>
        <v/>
      </c>
    </row>
    <row r="56" customFormat="false" ht="15" hidden="false" customHeight="false" outlineLevel="0" collapsed="false">
      <c r="A56" s="23"/>
      <c r="B56" s="23"/>
      <c r="C56" s="23"/>
      <c r="D56" s="23"/>
      <c r="E56" s="24"/>
      <c r="F56" s="24"/>
      <c r="G56" s="25"/>
      <c r="H56" s="25"/>
      <c r="I56" s="25"/>
      <c r="J56" s="25"/>
      <c r="K56" s="25"/>
      <c r="L56" s="25"/>
      <c r="M56" s="26" t="str">
        <f aca="false">IF(A56="","",SUM(H56:L56))</f>
        <v/>
      </c>
      <c r="N56" s="26" t="str">
        <f aca="false">IF(OR(A56="",G56=""),"",G56-M56)</f>
        <v/>
      </c>
      <c r="O56" s="27" t="str">
        <f aca="false">IF(OR(N56="",N(G56)=0),"",N56/G56)</f>
        <v/>
      </c>
      <c r="P56" s="26" t="str">
        <f aca="false">IF(A56="","",SUMIFS(Costs!$G$2:$G$3001,Costs!$B$2:$B$3001,$A56,Costs!$C$2:$C$3001,"Labour"))</f>
        <v/>
      </c>
      <c r="Q56" s="26" t="str">
        <f aca="false">IF(A56="","",SUMIFS(Costs!$G$2:$G$3001,Costs!$B$2:$B$3001,$A56,Costs!$C$2:$C$3001,"Materials"))</f>
        <v/>
      </c>
      <c r="R56" s="26" t="str">
        <f aca="false">IF(A56="","",SUMIFS(Costs!$G$2:$G$3001,Costs!$B$2:$B$3001,$A56,Costs!$C$2:$C$3001,"Subcontractors"))</f>
        <v/>
      </c>
      <c r="S56" s="26" t="str">
        <f aca="false">IF(A56="","",SUMIFS(Costs!$G$2:$G$3001,Costs!$B$2:$B$3001,$A56,Costs!$C$2:$C$3001,"Equipment"))</f>
        <v/>
      </c>
      <c r="T56" s="26" t="str">
        <f aca="false">IF(A56="","",SUMIFS(Costs!$G$2:$G$3001,Costs!$B$2:$B$3001,$A56,Costs!$C$2:$C$3001,"Other"))</f>
        <v/>
      </c>
      <c r="U56" s="26" t="str">
        <f aca="false">IF(A56="","",SUM(P56:T56))</f>
        <v/>
      </c>
      <c r="V56" s="26" t="str">
        <f aca="false">IF(OR(A56="",N(U56)=0),"",U56-M56)</f>
        <v/>
      </c>
      <c r="W56" s="26" t="str">
        <f aca="false">IF(OR(A56="",G56="",N(U56)=0),"",G56-U56)</f>
        <v/>
      </c>
      <c r="X56" s="27" t="str">
        <f aca="false">IF(OR(W56="",N(G56)=0),"",W56/G56)</f>
        <v/>
      </c>
      <c r="Y56" s="26" t="str">
        <f aca="false">IF(W56="","",W56-U56*Dashboard!$C$4)</f>
        <v/>
      </c>
      <c r="Z56" s="28" t="str">
        <f aca="false">IF(A56="","",IF(AND(V56&lt;&gt;"",N(V56)&gt;0),"Over estimate",IF(AND(X56&lt;&gt;"",X56&lt;Dashboard!$C$5),"Below target margin",IF(AND(D56="Complete",N(U56)=0),"No costs logged",IF(AND(D56="In progress",N(U56)&gt;0),"Costs so far","")))))</f>
        <v/>
      </c>
    </row>
    <row r="57" customFormat="false" ht="15" hidden="false" customHeight="false" outlineLevel="0" collapsed="false">
      <c r="A57" s="23"/>
      <c r="B57" s="23"/>
      <c r="C57" s="23"/>
      <c r="D57" s="23"/>
      <c r="E57" s="24"/>
      <c r="F57" s="24"/>
      <c r="G57" s="25"/>
      <c r="H57" s="25"/>
      <c r="I57" s="25"/>
      <c r="J57" s="25"/>
      <c r="K57" s="25"/>
      <c r="L57" s="25"/>
      <c r="M57" s="26" t="str">
        <f aca="false">IF(A57="","",SUM(H57:L57))</f>
        <v/>
      </c>
      <c r="N57" s="26" t="str">
        <f aca="false">IF(OR(A57="",G57=""),"",G57-M57)</f>
        <v/>
      </c>
      <c r="O57" s="27" t="str">
        <f aca="false">IF(OR(N57="",N(G57)=0),"",N57/G57)</f>
        <v/>
      </c>
      <c r="P57" s="26" t="str">
        <f aca="false">IF(A57="","",SUMIFS(Costs!$G$2:$G$3001,Costs!$B$2:$B$3001,$A57,Costs!$C$2:$C$3001,"Labour"))</f>
        <v/>
      </c>
      <c r="Q57" s="26" t="str">
        <f aca="false">IF(A57="","",SUMIFS(Costs!$G$2:$G$3001,Costs!$B$2:$B$3001,$A57,Costs!$C$2:$C$3001,"Materials"))</f>
        <v/>
      </c>
      <c r="R57" s="26" t="str">
        <f aca="false">IF(A57="","",SUMIFS(Costs!$G$2:$G$3001,Costs!$B$2:$B$3001,$A57,Costs!$C$2:$C$3001,"Subcontractors"))</f>
        <v/>
      </c>
      <c r="S57" s="26" t="str">
        <f aca="false">IF(A57="","",SUMIFS(Costs!$G$2:$G$3001,Costs!$B$2:$B$3001,$A57,Costs!$C$2:$C$3001,"Equipment"))</f>
        <v/>
      </c>
      <c r="T57" s="26" t="str">
        <f aca="false">IF(A57="","",SUMIFS(Costs!$G$2:$G$3001,Costs!$B$2:$B$3001,$A57,Costs!$C$2:$C$3001,"Other"))</f>
        <v/>
      </c>
      <c r="U57" s="26" t="str">
        <f aca="false">IF(A57="","",SUM(P57:T57))</f>
        <v/>
      </c>
      <c r="V57" s="26" t="str">
        <f aca="false">IF(OR(A57="",N(U57)=0),"",U57-M57)</f>
        <v/>
      </c>
      <c r="W57" s="26" t="str">
        <f aca="false">IF(OR(A57="",G57="",N(U57)=0),"",G57-U57)</f>
        <v/>
      </c>
      <c r="X57" s="27" t="str">
        <f aca="false">IF(OR(W57="",N(G57)=0),"",W57/G57)</f>
        <v/>
      </c>
      <c r="Y57" s="26" t="str">
        <f aca="false">IF(W57="","",W57-U57*Dashboard!$C$4)</f>
        <v/>
      </c>
      <c r="Z57" s="28" t="str">
        <f aca="false">IF(A57="","",IF(AND(V57&lt;&gt;"",N(V57)&gt;0),"Over estimate",IF(AND(X57&lt;&gt;"",X57&lt;Dashboard!$C$5),"Below target margin",IF(AND(D57="Complete",N(U57)=0),"No costs logged",IF(AND(D57="In progress",N(U57)&gt;0),"Costs so far","")))))</f>
        <v/>
      </c>
    </row>
    <row r="58" customFormat="false" ht="15" hidden="false" customHeight="false" outlineLevel="0" collapsed="false">
      <c r="A58" s="23"/>
      <c r="B58" s="23"/>
      <c r="C58" s="23"/>
      <c r="D58" s="23"/>
      <c r="E58" s="24"/>
      <c r="F58" s="24"/>
      <c r="G58" s="25"/>
      <c r="H58" s="25"/>
      <c r="I58" s="25"/>
      <c r="J58" s="25"/>
      <c r="K58" s="25"/>
      <c r="L58" s="25"/>
      <c r="M58" s="26" t="str">
        <f aca="false">IF(A58="","",SUM(H58:L58))</f>
        <v/>
      </c>
      <c r="N58" s="26" t="str">
        <f aca="false">IF(OR(A58="",G58=""),"",G58-M58)</f>
        <v/>
      </c>
      <c r="O58" s="27" t="str">
        <f aca="false">IF(OR(N58="",N(G58)=0),"",N58/G58)</f>
        <v/>
      </c>
      <c r="P58" s="26" t="str">
        <f aca="false">IF(A58="","",SUMIFS(Costs!$G$2:$G$3001,Costs!$B$2:$B$3001,$A58,Costs!$C$2:$C$3001,"Labour"))</f>
        <v/>
      </c>
      <c r="Q58" s="26" t="str">
        <f aca="false">IF(A58="","",SUMIFS(Costs!$G$2:$G$3001,Costs!$B$2:$B$3001,$A58,Costs!$C$2:$C$3001,"Materials"))</f>
        <v/>
      </c>
      <c r="R58" s="26" t="str">
        <f aca="false">IF(A58="","",SUMIFS(Costs!$G$2:$G$3001,Costs!$B$2:$B$3001,$A58,Costs!$C$2:$C$3001,"Subcontractors"))</f>
        <v/>
      </c>
      <c r="S58" s="26" t="str">
        <f aca="false">IF(A58="","",SUMIFS(Costs!$G$2:$G$3001,Costs!$B$2:$B$3001,$A58,Costs!$C$2:$C$3001,"Equipment"))</f>
        <v/>
      </c>
      <c r="T58" s="26" t="str">
        <f aca="false">IF(A58="","",SUMIFS(Costs!$G$2:$G$3001,Costs!$B$2:$B$3001,$A58,Costs!$C$2:$C$3001,"Other"))</f>
        <v/>
      </c>
      <c r="U58" s="26" t="str">
        <f aca="false">IF(A58="","",SUM(P58:T58))</f>
        <v/>
      </c>
      <c r="V58" s="26" t="str">
        <f aca="false">IF(OR(A58="",N(U58)=0),"",U58-M58)</f>
        <v/>
      </c>
      <c r="W58" s="26" t="str">
        <f aca="false">IF(OR(A58="",G58="",N(U58)=0),"",G58-U58)</f>
        <v/>
      </c>
      <c r="X58" s="27" t="str">
        <f aca="false">IF(OR(W58="",N(G58)=0),"",W58/G58)</f>
        <v/>
      </c>
      <c r="Y58" s="26" t="str">
        <f aca="false">IF(W58="","",W58-U58*Dashboard!$C$4)</f>
        <v/>
      </c>
      <c r="Z58" s="28" t="str">
        <f aca="false">IF(A58="","",IF(AND(V58&lt;&gt;"",N(V58)&gt;0),"Over estimate",IF(AND(X58&lt;&gt;"",X58&lt;Dashboard!$C$5),"Below target margin",IF(AND(D58="Complete",N(U58)=0),"No costs logged",IF(AND(D58="In progress",N(U58)&gt;0),"Costs so far","")))))</f>
        <v/>
      </c>
    </row>
    <row r="59" customFormat="false" ht="15" hidden="false" customHeight="false" outlineLevel="0" collapsed="false">
      <c r="A59" s="23"/>
      <c r="B59" s="23"/>
      <c r="C59" s="23"/>
      <c r="D59" s="23"/>
      <c r="E59" s="24"/>
      <c r="F59" s="24"/>
      <c r="G59" s="25"/>
      <c r="H59" s="25"/>
      <c r="I59" s="25"/>
      <c r="J59" s="25"/>
      <c r="K59" s="25"/>
      <c r="L59" s="25"/>
      <c r="M59" s="26" t="str">
        <f aca="false">IF(A59="","",SUM(H59:L59))</f>
        <v/>
      </c>
      <c r="N59" s="26" t="str">
        <f aca="false">IF(OR(A59="",G59=""),"",G59-M59)</f>
        <v/>
      </c>
      <c r="O59" s="27" t="str">
        <f aca="false">IF(OR(N59="",N(G59)=0),"",N59/G59)</f>
        <v/>
      </c>
      <c r="P59" s="26" t="str">
        <f aca="false">IF(A59="","",SUMIFS(Costs!$G$2:$G$3001,Costs!$B$2:$B$3001,$A59,Costs!$C$2:$C$3001,"Labour"))</f>
        <v/>
      </c>
      <c r="Q59" s="26" t="str">
        <f aca="false">IF(A59="","",SUMIFS(Costs!$G$2:$G$3001,Costs!$B$2:$B$3001,$A59,Costs!$C$2:$C$3001,"Materials"))</f>
        <v/>
      </c>
      <c r="R59" s="26" t="str">
        <f aca="false">IF(A59="","",SUMIFS(Costs!$G$2:$G$3001,Costs!$B$2:$B$3001,$A59,Costs!$C$2:$C$3001,"Subcontractors"))</f>
        <v/>
      </c>
      <c r="S59" s="26" t="str">
        <f aca="false">IF(A59="","",SUMIFS(Costs!$G$2:$G$3001,Costs!$B$2:$B$3001,$A59,Costs!$C$2:$C$3001,"Equipment"))</f>
        <v/>
      </c>
      <c r="T59" s="26" t="str">
        <f aca="false">IF(A59="","",SUMIFS(Costs!$G$2:$G$3001,Costs!$B$2:$B$3001,$A59,Costs!$C$2:$C$3001,"Other"))</f>
        <v/>
      </c>
      <c r="U59" s="26" t="str">
        <f aca="false">IF(A59="","",SUM(P59:T59))</f>
        <v/>
      </c>
      <c r="V59" s="26" t="str">
        <f aca="false">IF(OR(A59="",N(U59)=0),"",U59-M59)</f>
        <v/>
      </c>
      <c r="W59" s="26" t="str">
        <f aca="false">IF(OR(A59="",G59="",N(U59)=0),"",G59-U59)</f>
        <v/>
      </c>
      <c r="X59" s="27" t="str">
        <f aca="false">IF(OR(W59="",N(G59)=0),"",W59/G59)</f>
        <v/>
      </c>
      <c r="Y59" s="26" t="str">
        <f aca="false">IF(W59="","",W59-U59*Dashboard!$C$4)</f>
        <v/>
      </c>
      <c r="Z59" s="28" t="str">
        <f aca="false">IF(A59="","",IF(AND(V59&lt;&gt;"",N(V59)&gt;0),"Over estimate",IF(AND(X59&lt;&gt;"",X59&lt;Dashboard!$C$5),"Below target margin",IF(AND(D59="Complete",N(U59)=0),"No costs logged",IF(AND(D59="In progress",N(U59)&gt;0),"Costs so far","")))))</f>
        <v/>
      </c>
    </row>
    <row r="60" customFormat="false" ht="15" hidden="false" customHeight="false" outlineLevel="0" collapsed="false">
      <c r="A60" s="23"/>
      <c r="B60" s="23"/>
      <c r="C60" s="23"/>
      <c r="D60" s="23"/>
      <c r="E60" s="24"/>
      <c r="F60" s="24"/>
      <c r="G60" s="25"/>
      <c r="H60" s="25"/>
      <c r="I60" s="25"/>
      <c r="J60" s="25"/>
      <c r="K60" s="25"/>
      <c r="L60" s="25"/>
      <c r="M60" s="26" t="str">
        <f aca="false">IF(A60="","",SUM(H60:L60))</f>
        <v/>
      </c>
      <c r="N60" s="26" t="str">
        <f aca="false">IF(OR(A60="",G60=""),"",G60-M60)</f>
        <v/>
      </c>
      <c r="O60" s="27" t="str">
        <f aca="false">IF(OR(N60="",N(G60)=0),"",N60/G60)</f>
        <v/>
      </c>
      <c r="P60" s="26" t="str">
        <f aca="false">IF(A60="","",SUMIFS(Costs!$G$2:$G$3001,Costs!$B$2:$B$3001,$A60,Costs!$C$2:$C$3001,"Labour"))</f>
        <v/>
      </c>
      <c r="Q60" s="26" t="str">
        <f aca="false">IF(A60="","",SUMIFS(Costs!$G$2:$G$3001,Costs!$B$2:$B$3001,$A60,Costs!$C$2:$C$3001,"Materials"))</f>
        <v/>
      </c>
      <c r="R60" s="26" t="str">
        <f aca="false">IF(A60="","",SUMIFS(Costs!$G$2:$G$3001,Costs!$B$2:$B$3001,$A60,Costs!$C$2:$C$3001,"Subcontractors"))</f>
        <v/>
      </c>
      <c r="S60" s="26" t="str">
        <f aca="false">IF(A60="","",SUMIFS(Costs!$G$2:$G$3001,Costs!$B$2:$B$3001,$A60,Costs!$C$2:$C$3001,"Equipment"))</f>
        <v/>
      </c>
      <c r="T60" s="26" t="str">
        <f aca="false">IF(A60="","",SUMIFS(Costs!$G$2:$G$3001,Costs!$B$2:$B$3001,$A60,Costs!$C$2:$C$3001,"Other"))</f>
        <v/>
      </c>
      <c r="U60" s="26" t="str">
        <f aca="false">IF(A60="","",SUM(P60:T60))</f>
        <v/>
      </c>
      <c r="V60" s="26" t="str">
        <f aca="false">IF(OR(A60="",N(U60)=0),"",U60-M60)</f>
        <v/>
      </c>
      <c r="W60" s="26" t="str">
        <f aca="false">IF(OR(A60="",G60="",N(U60)=0),"",G60-U60)</f>
        <v/>
      </c>
      <c r="X60" s="27" t="str">
        <f aca="false">IF(OR(W60="",N(G60)=0),"",W60/G60)</f>
        <v/>
      </c>
      <c r="Y60" s="26" t="str">
        <f aca="false">IF(W60="","",W60-U60*Dashboard!$C$4)</f>
        <v/>
      </c>
      <c r="Z60" s="28" t="str">
        <f aca="false">IF(A60="","",IF(AND(V60&lt;&gt;"",N(V60)&gt;0),"Over estimate",IF(AND(X60&lt;&gt;"",X60&lt;Dashboard!$C$5),"Below target margin",IF(AND(D60="Complete",N(U60)=0),"No costs logged",IF(AND(D60="In progress",N(U60)&gt;0),"Costs so far","")))))</f>
        <v/>
      </c>
    </row>
    <row r="61" customFormat="false" ht="15" hidden="false" customHeight="false" outlineLevel="0" collapsed="false">
      <c r="A61" s="23"/>
      <c r="B61" s="23"/>
      <c r="C61" s="23"/>
      <c r="D61" s="23"/>
      <c r="E61" s="24"/>
      <c r="F61" s="24"/>
      <c r="G61" s="25"/>
      <c r="H61" s="25"/>
      <c r="I61" s="25"/>
      <c r="J61" s="25"/>
      <c r="K61" s="25"/>
      <c r="L61" s="25"/>
      <c r="M61" s="26" t="str">
        <f aca="false">IF(A61="","",SUM(H61:L61))</f>
        <v/>
      </c>
      <c r="N61" s="26" t="str">
        <f aca="false">IF(OR(A61="",G61=""),"",G61-M61)</f>
        <v/>
      </c>
      <c r="O61" s="27" t="str">
        <f aca="false">IF(OR(N61="",N(G61)=0),"",N61/G61)</f>
        <v/>
      </c>
      <c r="P61" s="26" t="str">
        <f aca="false">IF(A61="","",SUMIFS(Costs!$G$2:$G$3001,Costs!$B$2:$B$3001,$A61,Costs!$C$2:$C$3001,"Labour"))</f>
        <v/>
      </c>
      <c r="Q61" s="26" t="str">
        <f aca="false">IF(A61="","",SUMIFS(Costs!$G$2:$G$3001,Costs!$B$2:$B$3001,$A61,Costs!$C$2:$C$3001,"Materials"))</f>
        <v/>
      </c>
      <c r="R61" s="26" t="str">
        <f aca="false">IF(A61="","",SUMIFS(Costs!$G$2:$G$3001,Costs!$B$2:$B$3001,$A61,Costs!$C$2:$C$3001,"Subcontractors"))</f>
        <v/>
      </c>
      <c r="S61" s="26" t="str">
        <f aca="false">IF(A61="","",SUMIFS(Costs!$G$2:$G$3001,Costs!$B$2:$B$3001,$A61,Costs!$C$2:$C$3001,"Equipment"))</f>
        <v/>
      </c>
      <c r="T61" s="26" t="str">
        <f aca="false">IF(A61="","",SUMIFS(Costs!$G$2:$G$3001,Costs!$B$2:$B$3001,$A61,Costs!$C$2:$C$3001,"Other"))</f>
        <v/>
      </c>
      <c r="U61" s="26" t="str">
        <f aca="false">IF(A61="","",SUM(P61:T61))</f>
        <v/>
      </c>
      <c r="V61" s="26" t="str">
        <f aca="false">IF(OR(A61="",N(U61)=0),"",U61-M61)</f>
        <v/>
      </c>
      <c r="W61" s="26" t="str">
        <f aca="false">IF(OR(A61="",G61="",N(U61)=0),"",G61-U61)</f>
        <v/>
      </c>
      <c r="X61" s="27" t="str">
        <f aca="false">IF(OR(W61="",N(G61)=0),"",W61/G61)</f>
        <v/>
      </c>
      <c r="Y61" s="26" t="str">
        <f aca="false">IF(W61="","",W61-U61*Dashboard!$C$4)</f>
        <v/>
      </c>
      <c r="Z61" s="28" t="str">
        <f aca="false">IF(A61="","",IF(AND(V61&lt;&gt;"",N(V61)&gt;0),"Over estimate",IF(AND(X61&lt;&gt;"",X61&lt;Dashboard!$C$5),"Below target margin",IF(AND(D61="Complete",N(U61)=0),"No costs logged",IF(AND(D61="In progress",N(U61)&gt;0),"Costs so far","")))))</f>
        <v/>
      </c>
    </row>
    <row r="62" customFormat="false" ht="15" hidden="false" customHeight="false" outlineLevel="0" collapsed="false">
      <c r="A62" s="23"/>
      <c r="B62" s="23"/>
      <c r="C62" s="23"/>
      <c r="D62" s="23"/>
      <c r="E62" s="24"/>
      <c r="F62" s="24"/>
      <c r="G62" s="25"/>
      <c r="H62" s="25"/>
      <c r="I62" s="25"/>
      <c r="J62" s="25"/>
      <c r="K62" s="25"/>
      <c r="L62" s="25"/>
      <c r="M62" s="26" t="str">
        <f aca="false">IF(A62="","",SUM(H62:L62))</f>
        <v/>
      </c>
      <c r="N62" s="26" t="str">
        <f aca="false">IF(OR(A62="",G62=""),"",G62-M62)</f>
        <v/>
      </c>
      <c r="O62" s="27" t="str">
        <f aca="false">IF(OR(N62="",N(G62)=0),"",N62/G62)</f>
        <v/>
      </c>
      <c r="P62" s="26" t="str">
        <f aca="false">IF(A62="","",SUMIFS(Costs!$G$2:$G$3001,Costs!$B$2:$B$3001,$A62,Costs!$C$2:$C$3001,"Labour"))</f>
        <v/>
      </c>
      <c r="Q62" s="26" t="str">
        <f aca="false">IF(A62="","",SUMIFS(Costs!$G$2:$G$3001,Costs!$B$2:$B$3001,$A62,Costs!$C$2:$C$3001,"Materials"))</f>
        <v/>
      </c>
      <c r="R62" s="26" t="str">
        <f aca="false">IF(A62="","",SUMIFS(Costs!$G$2:$G$3001,Costs!$B$2:$B$3001,$A62,Costs!$C$2:$C$3001,"Subcontractors"))</f>
        <v/>
      </c>
      <c r="S62" s="26" t="str">
        <f aca="false">IF(A62="","",SUMIFS(Costs!$G$2:$G$3001,Costs!$B$2:$B$3001,$A62,Costs!$C$2:$C$3001,"Equipment"))</f>
        <v/>
      </c>
      <c r="T62" s="26" t="str">
        <f aca="false">IF(A62="","",SUMIFS(Costs!$G$2:$G$3001,Costs!$B$2:$B$3001,$A62,Costs!$C$2:$C$3001,"Other"))</f>
        <v/>
      </c>
      <c r="U62" s="26" t="str">
        <f aca="false">IF(A62="","",SUM(P62:T62))</f>
        <v/>
      </c>
      <c r="V62" s="26" t="str">
        <f aca="false">IF(OR(A62="",N(U62)=0),"",U62-M62)</f>
        <v/>
      </c>
      <c r="W62" s="26" t="str">
        <f aca="false">IF(OR(A62="",G62="",N(U62)=0),"",G62-U62)</f>
        <v/>
      </c>
      <c r="X62" s="27" t="str">
        <f aca="false">IF(OR(W62="",N(G62)=0),"",W62/G62)</f>
        <v/>
      </c>
      <c r="Y62" s="26" t="str">
        <f aca="false">IF(W62="","",W62-U62*Dashboard!$C$4)</f>
        <v/>
      </c>
      <c r="Z62" s="28" t="str">
        <f aca="false">IF(A62="","",IF(AND(V62&lt;&gt;"",N(V62)&gt;0),"Over estimate",IF(AND(X62&lt;&gt;"",X62&lt;Dashboard!$C$5),"Below target margin",IF(AND(D62="Complete",N(U62)=0),"No costs logged",IF(AND(D62="In progress",N(U62)&gt;0),"Costs so far","")))))</f>
        <v/>
      </c>
    </row>
    <row r="63" customFormat="false" ht="15" hidden="false" customHeight="false" outlineLevel="0" collapsed="false">
      <c r="A63" s="23"/>
      <c r="B63" s="23"/>
      <c r="C63" s="23"/>
      <c r="D63" s="23"/>
      <c r="E63" s="24"/>
      <c r="F63" s="24"/>
      <c r="G63" s="25"/>
      <c r="H63" s="25"/>
      <c r="I63" s="25"/>
      <c r="J63" s="25"/>
      <c r="K63" s="25"/>
      <c r="L63" s="25"/>
      <c r="M63" s="26" t="str">
        <f aca="false">IF(A63="","",SUM(H63:L63))</f>
        <v/>
      </c>
      <c r="N63" s="26" t="str">
        <f aca="false">IF(OR(A63="",G63=""),"",G63-M63)</f>
        <v/>
      </c>
      <c r="O63" s="27" t="str">
        <f aca="false">IF(OR(N63="",N(G63)=0),"",N63/G63)</f>
        <v/>
      </c>
      <c r="P63" s="26" t="str">
        <f aca="false">IF(A63="","",SUMIFS(Costs!$G$2:$G$3001,Costs!$B$2:$B$3001,$A63,Costs!$C$2:$C$3001,"Labour"))</f>
        <v/>
      </c>
      <c r="Q63" s="26" t="str">
        <f aca="false">IF(A63="","",SUMIFS(Costs!$G$2:$G$3001,Costs!$B$2:$B$3001,$A63,Costs!$C$2:$C$3001,"Materials"))</f>
        <v/>
      </c>
      <c r="R63" s="26" t="str">
        <f aca="false">IF(A63="","",SUMIFS(Costs!$G$2:$G$3001,Costs!$B$2:$B$3001,$A63,Costs!$C$2:$C$3001,"Subcontractors"))</f>
        <v/>
      </c>
      <c r="S63" s="26" t="str">
        <f aca="false">IF(A63="","",SUMIFS(Costs!$G$2:$G$3001,Costs!$B$2:$B$3001,$A63,Costs!$C$2:$C$3001,"Equipment"))</f>
        <v/>
      </c>
      <c r="T63" s="26" t="str">
        <f aca="false">IF(A63="","",SUMIFS(Costs!$G$2:$G$3001,Costs!$B$2:$B$3001,$A63,Costs!$C$2:$C$3001,"Other"))</f>
        <v/>
      </c>
      <c r="U63" s="26" t="str">
        <f aca="false">IF(A63="","",SUM(P63:T63))</f>
        <v/>
      </c>
      <c r="V63" s="26" t="str">
        <f aca="false">IF(OR(A63="",N(U63)=0),"",U63-M63)</f>
        <v/>
      </c>
      <c r="W63" s="26" t="str">
        <f aca="false">IF(OR(A63="",G63="",N(U63)=0),"",G63-U63)</f>
        <v/>
      </c>
      <c r="X63" s="27" t="str">
        <f aca="false">IF(OR(W63="",N(G63)=0),"",W63/G63)</f>
        <v/>
      </c>
      <c r="Y63" s="26" t="str">
        <f aca="false">IF(W63="","",W63-U63*Dashboard!$C$4)</f>
        <v/>
      </c>
      <c r="Z63" s="28" t="str">
        <f aca="false">IF(A63="","",IF(AND(V63&lt;&gt;"",N(V63)&gt;0),"Over estimate",IF(AND(X63&lt;&gt;"",X63&lt;Dashboard!$C$5),"Below target margin",IF(AND(D63="Complete",N(U63)=0),"No costs logged",IF(AND(D63="In progress",N(U63)&gt;0),"Costs so far","")))))</f>
        <v/>
      </c>
    </row>
    <row r="64" customFormat="false" ht="15" hidden="false" customHeight="false" outlineLevel="0" collapsed="false">
      <c r="A64" s="23"/>
      <c r="B64" s="23"/>
      <c r="C64" s="23"/>
      <c r="D64" s="23"/>
      <c r="E64" s="24"/>
      <c r="F64" s="24"/>
      <c r="G64" s="25"/>
      <c r="H64" s="25"/>
      <c r="I64" s="25"/>
      <c r="J64" s="25"/>
      <c r="K64" s="25"/>
      <c r="L64" s="25"/>
      <c r="M64" s="26" t="str">
        <f aca="false">IF(A64="","",SUM(H64:L64))</f>
        <v/>
      </c>
      <c r="N64" s="26" t="str">
        <f aca="false">IF(OR(A64="",G64=""),"",G64-M64)</f>
        <v/>
      </c>
      <c r="O64" s="27" t="str">
        <f aca="false">IF(OR(N64="",N(G64)=0),"",N64/G64)</f>
        <v/>
      </c>
      <c r="P64" s="26" t="str">
        <f aca="false">IF(A64="","",SUMIFS(Costs!$G$2:$G$3001,Costs!$B$2:$B$3001,$A64,Costs!$C$2:$C$3001,"Labour"))</f>
        <v/>
      </c>
      <c r="Q64" s="26" t="str">
        <f aca="false">IF(A64="","",SUMIFS(Costs!$G$2:$G$3001,Costs!$B$2:$B$3001,$A64,Costs!$C$2:$C$3001,"Materials"))</f>
        <v/>
      </c>
      <c r="R64" s="26" t="str">
        <f aca="false">IF(A64="","",SUMIFS(Costs!$G$2:$G$3001,Costs!$B$2:$B$3001,$A64,Costs!$C$2:$C$3001,"Subcontractors"))</f>
        <v/>
      </c>
      <c r="S64" s="26" t="str">
        <f aca="false">IF(A64="","",SUMIFS(Costs!$G$2:$G$3001,Costs!$B$2:$B$3001,$A64,Costs!$C$2:$C$3001,"Equipment"))</f>
        <v/>
      </c>
      <c r="T64" s="26" t="str">
        <f aca="false">IF(A64="","",SUMIFS(Costs!$G$2:$G$3001,Costs!$B$2:$B$3001,$A64,Costs!$C$2:$C$3001,"Other"))</f>
        <v/>
      </c>
      <c r="U64" s="26" t="str">
        <f aca="false">IF(A64="","",SUM(P64:T64))</f>
        <v/>
      </c>
      <c r="V64" s="26" t="str">
        <f aca="false">IF(OR(A64="",N(U64)=0),"",U64-M64)</f>
        <v/>
      </c>
      <c r="W64" s="26" t="str">
        <f aca="false">IF(OR(A64="",G64="",N(U64)=0),"",G64-U64)</f>
        <v/>
      </c>
      <c r="X64" s="27" t="str">
        <f aca="false">IF(OR(W64="",N(G64)=0),"",W64/G64)</f>
        <v/>
      </c>
      <c r="Y64" s="26" t="str">
        <f aca="false">IF(W64="","",W64-U64*Dashboard!$C$4)</f>
        <v/>
      </c>
      <c r="Z64" s="28" t="str">
        <f aca="false">IF(A64="","",IF(AND(V64&lt;&gt;"",N(V64)&gt;0),"Over estimate",IF(AND(X64&lt;&gt;"",X64&lt;Dashboard!$C$5),"Below target margin",IF(AND(D64="Complete",N(U64)=0),"No costs logged",IF(AND(D64="In progress",N(U64)&gt;0),"Costs so far","")))))</f>
        <v/>
      </c>
    </row>
    <row r="65" customFormat="false" ht="15" hidden="false" customHeight="false" outlineLevel="0" collapsed="false">
      <c r="A65" s="23"/>
      <c r="B65" s="23"/>
      <c r="C65" s="23"/>
      <c r="D65" s="23"/>
      <c r="E65" s="24"/>
      <c r="F65" s="24"/>
      <c r="G65" s="25"/>
      <c r="H65" s="25"/>
      <c r="I65" s="25"/>
      <c r="J65" s="25"/>
      <c r="K65" s="25"/>
      <c r="L65" s="25"/>
      <c r="M65" s="26" t="str">
        <f aca="false">IF(A65="","",SUM(H65:L65))</f>
        <v/>
      </c>
      <c r="N65" s="26" t="str">
        <f aca="false">IF(OR(A65="",G65=""),"",G65-M65)</f>
        <v/>
      </c>
      <c r="O65" s="27" t="str">
        <f aca="false">IF(OR(N65="",N(G65)=0),"",N65/G65)</f>
        <v/>
      </c>
      <c r="P65" s="26" t="str">
        <f aca="false">IF(A65="","",SUMIFS(Costs!$G$2:$G$3001,Costs!$B$2:$B$3001,$A65,Costs!$C$2:$C$3001,"Labour"))</f>
        <v/>
      </c>
      <c r="Q65" s="26" t="str">
        <f aca="false">IF(A65="","",SUMIFS(Costs!$G$2:$G$3001,Costs!$B$2:$B$3001,$A65,Costs!$C$2:$C$3001,"Materials"))</f>
        <v/>
      </c>
      <c r="R65" s="26" t="str">
        <f aca="false">IF(A65="","",SUMIFS(Costs!$G$2:$G$3001,Costs!$B$2:$B$3001,$A65,Costs!$C$2:$C$3001,"Subcontractors"))</f>
        <v/>
      </c>
      <c r="S65" s="26" t="str">
        <f aca="false">IF(A65="","",SUMIFS(Costs!$G$2:$G$3001,Costs!$B$2:$B$3001,$A65,Costs!$C$2:$C$3001,"Equipment"))</f>
        <v/>
      </c>
      <c r="T65" s="26" t="str">
        <f aca="false">IF(A65="","",SUMIFS(Costs!$G$2:$G$3001,Costs!$B$2:$B$3001,$A65,Costs!$C$2:$C$3001,"Other"))</f>
        <v/>
      </c>
      <c r="U65" s="26" t="str">
        <f aca="false">IF(A65="","",SUM(P65:T65))</f>
        <v/>
      </c>
      <c r="V65" s="26" t="str">
        <f aca="false">IF(OR(A65="",N(U65)=0),"",U65-M65)</f>
        <v/>
      </c>
      <c r="W65" s="26" t="str">
        <f aca="false">IF(OR(A65="",G65="",N(U65)=0),"",G65-U65)</f>
        <v/>
      </c>
      <c r="X65" s="27" t="str">
        <f aca="false">IF(OR(W65="",N(G65)=0),"",W65/G65)</f>
        <v/>
      </c>
      <c r="Y65" s="26" t="str">
        <f aca="false">IF(W65="","",W65-U65*Dashboard!$C$4)</f>
        <v/>
      </c>
      <c r="Z65" s="28" t="str">
        <f aca="false">IF(A65="","",IF(AND(V65&lt;&gt;"",N(V65)&gt;0),"Over estimate",IF(AND(X65&lt;&gt;"",X65&lt;Dashboard!$C$5),"Below target margin",IF(AND(D65="Complete",N(U65)=0),"No costs logged",IF(AND(D65="In progress",N(U65)&gt;0),"Costs so far","")))))</f>
        <v/>
      </c>
    </row>
    <row r="66" customFormat="false" ht="15" hidden="false" customHeight="false" outlineLevel="0" collapsed="false">
      <c r="A66" s="23"/>
      <c r="B66" s="23"/>
      <c r="C66" s="23"/>
      <c r="D66" s="23"/>
      <c r="E66" s="24"/>
      <c r="F66" s="24"/>
      <c r="G66" s="25"/>
      <c r="H66" s="25"/>
      <c r="I66" s="25"/>
      <c r="J66" s="25"/>
      <c r="K66" s="25"/>
      <c r="L66" s="25"/>
      <c r="M66" s="26" t="str">
        <f aca="false">IF(A66="","",SUM(H66:L66))</f>
        <v/>
      </c>
      <c r="N66" s="26" t="str">
        <f aca="false">IF(OR(A66="",G66=""),"",G66-M66)</f>
        <v/>
      </c>
      <c r="O66" s="27" t="str">
        <f aca="false">IF(OR(N66="",N(G66)=0),"",N66/G66)</f>
        <v/>
      </c>
      <c r="P66" s="26" t="str">
        <f aca="false">IF(A66="","",SUMIFS(Costs!$G$2:$G$3001,Costs!$B$2:$B$3001,$A66,Costs!$C$2:$C$3001,"Labour"))</f>
        <v/>
      </c>
      <c r="Q66" s="26" t="str">
        <f aca="false">IF(A66="","",SUMIFS(Costs!$G$2:$G$3001,Costs!$B$2:$B$3001,$A66,Costs!$C$2:$C$3001,"Materials"))</f>
        <v/>
      </c>
      <c r="R66" s="26" t="str">
        <f aca="false">IF(A66="","",SUMIFS(Costs!$G$2:$G$3001,Costs!$B$2:$B$3001,$A66,Costs!$C$2:$C$3001,"Subcontractors"))</f>
        <v/>
      </c>
      <c r="S66" s="26" t="str">
        <f aca="false">IF(A66="","",SUMIFS(Costs!$G$2:$G$3001,Costs!$B$2:$B$3001,$A66,Costs!$C$2:$C$3001,"Equipment"))</f>
        <v/>
      </c>
      <c r="T66" s="26" t="str">
        <f aca="false">IF(A66="","",SUMIFS(Costs!$G$2:$G$3001,Costs!$B$2:$B$3001,$A66,Costs!$C$2:$C$3001,"Other"))</f>
        <v/>
      </c>
      <c r="U66" s="26" t="str">
        <f aca="false">IF(A66="","",SUM(P66:T66))</f>
        <v/>
      </c>
      <c r="V66" s="26" t="str">
        <f aca="false">IF(OR(A66="",N(U66)=0),"",U66-M66)</f>
        <v/>
      </c>
      <c r="W66" s="26" t="str">
        <f aca="false">IF(OR(A66="",G66="",N(U66)=0),"",G66-U66)</f>
        <v/>
      </c>
      <c r="X66" s="27" t="str">
        <f aca="false">IF(OR(W66="",N(G66)=0),"",W66/G66)</f>
        <v/>
      </c>
      <c r="Y66" s="26" t="str">
        <f aca="false">IF(W66="","",W66-U66*Dashboard!$C$4)</f>
        <v/>
      </c>
      <c r="Z66" s="28" t="str">
        <f aca="false">IF(A66="","",IF(AND(V66&lt;&gt;"",N(V66)&gt;0),"Over estimate",IF(AND(X66&lt;&gt;"",X66&lt;Dashboard!$C$5),"Below target margin",IF(AND(D66="Complete",N(U66)=0),"No costs logged",IF(AND(D66="In progress",N(U66)&gt;0),"Costs so far","")))))</f>
        <v/>
      </c>
    </row>
    <row r="67" customFormat="false" ht="15" hidden="false" customHeight="false" outlineLevel="0" collapsed="false">
      <c r="A67" s="23"/>
      <c r="B67" s="23"/>
      <c r="C67" s="23"/>
      <c r="D67" s="23"/>
      <c r="E67" s="24"/>
      <c r="F67" s="24"/>
      <c r="G67" s="25"/>
      <c r="H67" s="25"/>
      <c r="I67" s="25"/>
      <c r="J67" s="25"/>
      <c r="K67" s="25"/>
      <c r="L67" s="25"/>
      <c r="M67" s="26" t="str">
        <f aca="false">IF(A67="","",SUM(H67:L67))</f>
        <v/>
      </c>
      <c r="N67" s="26" t="str">
        <f aca="false">IF(OR(A67="",G67=""),"",G67-M67)</f>
        <v/>
      </c>
      <c r="O67" s="27" t="str">
        <f aca="false">IF(OR(N67="",N(G67)=0),"",N67/G67)</f>
        <v/>
      </c>
      <c r="P67" s="26" t="str">
        <f aca="false">IF(A67="","",SUMIFS(Costs!$G$2:$G$3001,Costs!$B$2:$B$3001,$A67,Costs!$C$2:$C$3001,"Labour"))</f>
        <v/>
      </c>
      <c r="Q67" s="26" t="str">
        <f aca="false">IF(A67="","",SUMIFS(Costs!$G$2:$G$3001,Costs!$B$2:$B$3001,$A67,Costs!$C$2:$C$3001,"Materials"))</f>
        <v/>
      </c>
      <c r="R67" s="26" t="str">
        <f aca="false">IF(A67="","",SUMIFS(Costs!$G$2:$G$3001,Costs!$B$2:$B$3001,$A67,Costs!$C$2:$C$3001,"Subcontractors"))</f>
        <v/>
      </c>
      <c r="S67" s="26" t="str">
        <f aca="false">IF(A67="","",SUMIFS(Costs!$G$2:$G$3001,Costs!$B$2:$B$3001,$A67,Costs!$C$2:$C$3001,"Equipment"))</f>
        <v/>
      </c>
      <c r="T67" s="26" t="str">
        <f aca="false">IF(A67="","",SUMIFS(Costs!$G$2:$G$3001,Costs!$B$2:$B$3001,$A67,Costs!$C$2:$C$3001,"Other"))</f>
        <v/>
      </c>
      <c r="U67" s="26" t="str">
        <f aca="false">IF(A67="","",SUM(P67:T67))</f>
        <v/>
      </c>
      <c r="V67" s="26" t="str">
        <f aca="false">IF(OR(A67="",N(U67)=0),"",U67-M67)</f>
        <v/>
      </c>
      <c r="W67" s="26" t="str">
        <f aca="false">IF(OR(A67="",G67="",N(U67)=0),"",G67-U67)</f>
        <v/>
      </c>
      <c r="X67" s="27" t="str">
        <f aca="false">IF(OR(W67="",N(G67)=0),"",W67/G67)</f>
        <v/>
      </c>
      <c r="Y67" s="26" t="str">
        <f aca="false">IF(W67="","",W67-U67*Dashboard!$C$4)</f>
        <v/>
      </c>
      <c r="Z67" s="28" t="str">
        <f aca="false">IF(A67="","",IF(AND(V67&lt;&gt;"",N(V67)&gt;0),"Over estimate",IF(AND(X67&lt;&gt;"",X67&lt;Dashboard!$C$5),"Below target margin",IF(AND(D67="Complete",N(U67)=0),"No costs logged",IF(AND(D67="In progress",N(U67)&gt;0),"Costs so far","")))))</f>
        <v/>
      </c>
    </row>
    <row r="68" customFormat="false" ht="15" hidden="false" customHeight="false" outlineLevel="0" collapsed="false">
      <c r="A68" s="23"/>
      <c r="B68" s="23"/>
      <c r="C68" s="23"/>
      <c r="D68" s="23"/>
      <c r="E68" s="24"/>
      <c r="F68" s="24"/>
      <c r="G68" s="25"/>
      <c r="H68" s="25"/>
      <c r="I68" s="25"/>
      <c r="J68" s="25"/>
      <c r="K68" s="25"/>
      <c r="L68" s="25"/>
      <c r="M68" s="26" t="str">
        <f aca="false">IF(A68="","",SUM(H68:L68))</f>
        <v/>
      </c>
      <c r="N68" s="26" t="str">
        <f aca="false">IF(OR(A68="",G68=""),"",G68-M68)</f>
        <v/>
      </c>
      <c r="O68" s="27" t="str">
        <f aca="false">IF(OR(N68="",N(G68)=0),"",N68/G68)</f>
        <v/>
      </c>
      <c r="P68" s="26" t="str">
        <f aca="false">IF(A68="","",SUMIFS(Costs!$G$2:$G$3001,Costs!$B$2:$B$3001,$A68,Costs!$C$2:$C$3001,"Labour"))</f>
        <v/>
      </c>
      <c r="Q68" s="26" t="str">
        <f aca="false">IF(A68="","",SUMIFS(Costs!$G$2:$G$3001,Costs!$B$2:$B$3001,$A68,Costs!$C$2:$C$3001,"Materials"))</f>
        <v/>
      </c>
      <c r="R68" s="26" t="str">
        <f aca="false">IF(A68="","",SUMIFS(Costs!$G$2:$G$3001,Costs!$B$2:$B$3001,$A68,Costs!$C$2:$C$3001,"Subcontractors"))</f>
        <v/>
      </c>
      <c r="S68" s="26" t="str">
        <f aca="false">IF(A68="","",SUMIFS(Costs!$G$2:$G$3001,Costs!$B$2:$B$3001,$A68,Costs!$C$2:$C$3001,"Equipment"))</f>
        <v/>
      </c>
      <c r="T68" s="26" t="str">
        <f aca="false">IF(A68="","",SUMIFS(Costs!$G$2:$G$3001,Costs!$B$2:$B$3001,$A68,Costs!$C$2:$C$3001,"Other"))</f>
        <v/>
      </c>
      <c r="U68" s="26" t="str">
        <f aca="false">IF(A68="","",SUM(P68:T68))</f>
        <v/>
      </c>
      <c r="V68" s="26" t="str">
        <f aca="false">IF(OR(A68="",N(U68)=0),"",U68-M68)</f>
        <v/>
      </c>
      <c r="W68" s="26" t="str">
        <f aca="false">IF(OR(A68="",G68="",N(U68)=0),"",G68-U68)</f>
        <v/>
      </c>
      <c r="X68" s="27" t="str">
        <f aca="false">IF(OR(W68="",N(G68)=0),"",W68/G68)</f>
        <v/>
      </c>
      <c r="Y68" s="26" t="str">
        <f aca="false">IF(W68="","",W68-U68*Dashboard!$C$4)</f>
        <v/>
      </c>
      <c r="Z68" s="28" t="str">
        <f aca="false">IF(A68="","",IF(AND(V68&lt;&gt;"",N(V68)&gt;0),"Over estimate",IF(AND(X68&lt;&gt;"",X68&lt;Dashboard!$C$5),"Below target margin",IF(AND(D68="Complete",N(U68)=0),"No costs logged",IF(AND(D68="In progress",N(U68)&gt;0),"Costs so far","")))))</f>
        <v/>
      </c>
    </row>
    <row r="69" customFormat="false" ht="15" hidden="false" customHeight="false" outlineLevel="0" collapsed="false">
      <c r="A69" s="23"/>
      <c r="B69" s="23"/>
      <c r="C69" s="23"/>
      <c r="D69" s="23"/>
      <c r="E69" s="24"/>
      <c r="F69" s="24"/>
      <c r="G69" s="25"/>
      <c r="H69" s="25"/>
      <c r="I69" s="25"/>
      <c r="J69" s="25"/>
      <c r="K69" s="25"/>
      <c r="L69" s="25"/>
      <c r="M69" s="26" t="str">
        <f aca="false">IF(A69="","",SUM(H69:L69))</f>
        <v/>
      </c>
      <c r="N69" s="26" t="str">
        <f aca="false">IF(OR(A69="",G69=""),"",G69-M69)</f>
        <v/>
      </c>
      <c r="O69" s="27" t="str">
        <f aca="false">IF(OR(N69="",N(G69)=0),"",N69/G69)</f>
        <v/>
      </c>
      <c r="P69" s="26" t="str">
        <f aca="false">IF(A69="","",SUMIFS(Costs!$G$2:$G$3001,Costs!$B$2:$B$3001,$A69,Costs!$C$2:$C$3001,"Labour"))</f>
        <v/>
      </c>
      <c r="Q69" s="26" t="str">
        <f aca="false">IF(A69="","",SUMIFS(Costs!$G$2:$G$3001,Costs!$B$2:$B$3001,$A69,Costs!$C$2:$C$3001,"Materials"))</f>
        <v/>
      </c>
      <c r="R69" s="26" t="str">
        <f aca="false">IF(A69="","",SUMIFS(Costs!$G$2:$G$3001,Costs!$B$2:$B$3001,$A69,Costs!$C$2:$C$3001,"Subcontractors"))</f>
        <v/>
      </c>
      <c r="S69" s="26" t="str">
        <f aca="false">IF(A69="","",SUMIFS(Costs!$G$2:$G$3001,Costs!$B$2:$B$3001,$A69,Costs!$C$2:$C$3001,"Equipment"))</f>
        <v/>
      </c>
      <c r="T69" s="26" t="str">
        <f aca="false">IF(A69="","",SUMIFS(Costs!$G$2:$G$3001,Costs!$B$2:$B$3001,$A69,Costs!$C$2:$C$3001,"Other"))</f>
        <v/>
      </c>
      <c r="U69" s="26" t="str">
        <f aca="false">IF(A69="","",SUM(P69:T69))</f>
        <v/>
      </c>
      <c r="V69" s="26" t="str">
        <f aca="false">IF(OR(A69="",N(U69)=0),"",U69-M69)</f>
        <v/>
      </c>
      <c r="W69" s="26" t="str">
        <f aca="false">IF(OR(A69="",G69="",N(U69)=0),"",G69-U69)</f>
        <v/>
      </c>
      <c r="X69" s="27" t="str">
        <f aca="false">IF(OR(W69="",N(G69)=0),"",W69/G69)</f>
        <v/>
      </c>
      <c r="Y69" s="26" t="str">
        <f aca="false">IF(W69="","",W69-U69*Dashboard!$C$4)</f>
        <v/>
      </c>
      <c r="Z69" s="28" t="str">
        <f aca="false">IF(A69="","",IF(AND(V69&lt;&gt;"",N(V69)&gt;0),"Over estimate",IF(AND(X69&lt;&gt;"",X69&lt;Dashboard!$C$5),"Below target margin",IF(AND(D69="Complete",N(U69)=0),"No costs logged",IF(AND(D69="In progress",N(U69)&gt;0),"Costs so far","")))))</f>
        <v/>
      </c>
    </row>
    <row r="70" customFormat="false" ht="15" hidden="false" customHeight="false" outlineLevel="0" collapsed="false">
      <c r="A70" s="23"/>
      <c r="B70" s="23"/>
      <c r="C70" s="23"/>
      <c r="D70" s="23"/>
      <c r="E70" s="24"/>
      <c r="F70" s="24"/>
      <c r="G70" s="25"/>
      <c r="H70" s="25"/>
      <c r="I70" s="25"/>
      <c r="J70" s="25"/>
      <c r="K70" s="25"/>
      <c r="L70" s="25"/>
      <c r="M70" s="26" t="str">
        <f aca="false">IF(A70="","",SUM(H70:L70))</f>
        <v/>
      </c>
      <c r="N70" s="26" t="str">
        <f aca="false">IF(OR(A70="",G70=""),"",G70-M70)</f>
        <v/>
      </c>
      <c r="O70" s="27" t="str">
        <f aca="false">IF(OR(N70="",N(G70)=0),"",N70/G70)</f>
        <v/>
      </c>
      <c r="P70" s="26" t="str">
        <f aca="false">IF(A70="","",SUMIFS(Costs!$G$2:$G$3001,Costs!$B$2:$B$3001,$A70,Costs!$C$2:$C$3001,"Labour"))</f>
        <v/>
      </c>
      <c r="Q70" s="26" t="str">
        <f aca="false">IF(A70="","",SUMIFS(Costs!$G$2:$G$3001,Costs!$B$2:$B$3001,$A70,Costs!$C$2:$C$3001,"Materials"))</f>
        <v/>
      </c>
      <c r="R70" s="26" t="str">
        <f aca="false">IF(A70="","",SUMIFS(Costs!$G$2:$G$3001,Costs!$B$2:$B$3001,$A70,Costs!$C$2:$C$3001,"Subcontractors"))</f>
        <v/>
      </c>
      <c r="S70" s="26" t="str">
        <f aca="false">IF(A70="","",SUMIFS(Costs!$G$2:$G$3001,Costs!$B$2:$B$3001,$A70,Costs!$C$2:$C$3001,"Equipment"))</f>
        <v/>
      </c>
      <c r="T70" s="26" t="str">
        <f aca="false">IF(A70="","",SUMIFS(Costs!$G$2:$G$3001,Costs!$B$2:$B$3001,$A70,Costs!$C$2:$C$3001,"Other"))</f>
        <v/>
      </c>
      <c r="U70" s="26" t="str">
        <f aca="false">IF(A70="","",SUM(P70:T70))</f>
        <v/>
      </c>
      <c r="V70" s="26" t="str">
        <f aca="false">IF(OR(A70="",N(U70)=0),"",U70-M70)</f>
        <v/>
      </c>
      <c r="W70" s="26" t="str">
        <f aca="false">IF(OR(A70="",G70="",N(U70)=0),"",G70-U70)</f>
        <v/>
      </c>
      <c r="X70" s="27" t="str">
        <f aca="false">IF(OR(W70="",N(G70)=0),"",W70/G70)</f>
        <v/>
      </c>
      <c r="Y70" s="26" t="str">
        <f aca="false">IF(W70="","",W70-U70*Dashboard!$C$4)</f>
        <v/>
      </c>
      <c r="Z70" s="28" t="str">
        <f aca="false">IF(A70="","",IF(AND(V70&lt;&gt;"",N(V70)&gt;0),"Over estimate",IF(AND(X70&lt;&gt;"",X70&lt;Dashboard!$C$5),"Below target margin",IF(AND(D70="Complete",N(U70)=0),"No costs logged",IF(AND(D70="In progress",N(U70)&gt;0),"Costs so far","")))))</f>
        <v/>
      </c>
    </row>
    <row r="71" customFormat="false" ht="15" hidden="false" customHeight="false" outlineLevel="0" collapsed="false">
      <c r="A71" s="23"/>
      <c r="B71" s="23"/>
      <c r="C71" s="23"/>
      <c r="D71" s="23"/>
      <c r="E71" s="24"/>
      <c r="F71" s="24"/>
      <c r="G71" s="25"/>
      <c r="H71" s="25"/>
      <c r="I71" s="25"/>
      <c r="J71" s="25"/>
      <c r="K71" s="25"/>
      <c r="L71" s="25"/>
      <c r="M71" s="26" t="str">
        <f aca="false">IF(A71="","",SUM(H71:L71))</f>
        <v/>
      </c>
      <c r="N71" s="26" t="str">
        <f aca="false">IF(OR(A71="",G71=""),"",G71-M71)</f>
        <v/>
      </c>
      <c r="O71" s="27" t="str">
        <f aca="false">IF(OR(N71="",N(G71)=0),"",N71/G71)</f>
        <v/>
      </c>
      <c r="P71" s="26" t="str">
        <f aca="false">IF(A71="","",SUMIFS(Costs!$G$2:$G$3001,Costs!$B$2:$B$3001,$A71,Costs!$C$2:$C$3001,"Labour"))</f>
        <v/>
      </c>
      <c r="Q71" s="26" t="str">
        <f aca="false">IF(A71="","",SUMIFS(Costs!$G$2:$G$3001,Costs!$B$2:$B$3001,$A71,Costs!$C$2:$C$3001,"Materials"))</f>
        <v/>
      </c>
      <c r="R71" s="26" t="str">
        <f aca="false">IF(A71="","",SUMIFS(Costs!$G$2:$G$3001,Costs!$B$2:$B$3001,$A71,Costs!$C$2:$C$3001,"Subcontractors"))</f>
        <v/>
      </c>
      <c r="S71" s="26" t="str">
        <f aca="false">IF(A71="","",SUMIFS(Costs!$G$2:$G$3001,Costs!$B$2:$B$3001,$A71,Costs!$C$2:$C$3001,"Equipment"))</f>
        <v/>
      </c>
      <c r="T71" s="26" t="str">
        <f aca="false">IF(A71="","",SUMIFS(Costs!$G$2:$G$3001,Costs!$B$2:$B$3001,$A71,Costs!$C$2:$C$3001,"Other"))</f>
        <v/>
      </c>
      <c r="U71" s="26" t="str">
        <f aca="false">IF(A71="","",SUM(P71:T71))</f>
        <v/>
      </c>
      <c r="V71" s="26" t="str">
        <f aca="false">IF(OR(A71="",N(U71)=0),"",U71-M71)</f>
        <v/>
      </c>
      <c r="W71" s="26" t="str">
        <f aca="false">IF(OR(A71="",G71="",N(U71)=0),"",G71-U71)</f>
        <v/>
      </c>
      <c r="X71" s="27" t="str">
        <f aca="false">IF(OR(W71="",N(G71)=0),"",W71/G71)</f>
        <v/>
      </c>
      <c r="Y71" s="26" t="str">
        <f aca="false">IF(W71="","",W71-U71*Dashboard!$C$4)</f>
        <v/>
      </c>
      <c r="Z71" s="28" t="str">
        <f aca="false">IF(A71="","",IF(AND(V71&lt;&gt;"",N(V71)&gt;0),"Over estimate",IF(AND(X71&lt;&gt;"",X71&lt;Dashboard!$C$5),"Below target margin",IF(AND(D71="Complete",N(U71)=0),"No costs logged",IF(AND(D71="In progress",N(U71)&gt;0),"Costs so far","")))))</f>
        <v/>
      </c>
    </row>
    <row r="72" customFormat="false" ht="15" hidden="false" customHeight="false" outlineLevel="0" collapsed="false">
      <c r="A72" s="23"/>
      <c r="B72" s="23"/>
      <c r="C72" s="23"/>
      <c r="D72" s="23"/>
      <c r="E72" s="24"/>
      <c r="F72" s="24"/>
      <c r="G72" s="25"/>
      <c r="H72" s="25"/>
      <c r="I72" s="25"/>
      <c r="J72" s="25"/>
      <c r="K72" s="25"/>
      <c r="L72" s="25"/>
      <c r="M72" s="26" t="str">
        <f aca="false">IF(A72="","",SUM(H72:L72))</f>
        <v/>
      </c>
      <c r="N72" s="26" t="str">
        <f aca="false">IF(OR(A72="",G72=""),"",G72-M72)</f>
        <v/>
      </c>
      <c r="O72" s="27" t="str">
        <f aca="false">IF(OR(N72="",N(G72)=0),"",N72/G72)</f>
        <v/>
      </c>
      <c r="P72" s="26" t="str">
        <f aca="false">IF(A72="","",SUMIFS(Costs!$G$2:$G$3001,Costs!$B$2:$B$3001,$A72,Costs!$C$2:$C$3001,"Labour"))</f>
        <v/>
      </c>
      <c r="Q72" s="26" t="str">
        <f aca="false">IF(A72="","",SUMIFS(Costs!$G$2:$G$3001,Costs!$B$2:$B$3001,$A72,Costs!$C$2:$C$3001,"Materials"))</f>
        <v/>
      </c>
      <c r="R72" s="26" t="str">
        <f aca="false">IF(A72="","",SUMIFS(Costs!$G$2:$G$3001,Costs!$B$2:$B$3001,$A72,Costs!$C$2:$C$3001,"Subcontractors"))</f>
        <v/>
      </c>
      <c r="S72" s="26" t="str">
        <f aca="false">IF(A72="","",SUMIFS(Costs!$G$2:$G$3001,Costs!$B$2:$B$3001,$A72,Costs!$C$2:$C$3001,"Equipment"))</f>
        <v/>
      </c>
      <c r="T72" s="26" t="str">
        <f aca="false">IF(A72="","",SUMIFS(Costs!$G$2:$G$3001,Costs!$B$2:$B$3001,$A72,Costs!$C$2:$C$3001,"Other"))</f>
        <v/>
      </c>
      <c r="U72" s="26" t="str">
        <f aca="false">IF(A72="","",SUM(P72:T72))</f>
        <v/>
      </c>
      <c r="V72" s="26" t="str">
        <f aca="false">IF(OR(A72="",N(U72)=0),"",U72-M72)</f>
        <v/>
      </c>
      <c r="W72" s="26" t="str">
        <f aca="false">IF(OR(A72="",G72="",N(U72)=0),"",G72-U72)</f>
        <v/>
      </c>
      <c r="X72" s="27" t="str">
        <f aca="false">IF(OR(W72="",N(G72)=0),"",W72/G72)</f>
        <v/>
      </c>
      <c r="Y72" s="26" t="str">
        <f aca="false">IF(W72="","",W72-U72*Dashboard!$C$4)</f>
        <v/>
      </c>
      <c r="Z72" s="28" t="str">
        <f aca="false">IF(A72="","",IF(AND(V72&lt;&gt;"",N(V72)&gt;0),"Over estimate",IF(AND(X72&lt;&gt;"",X72&lt;Dashboard!$C$5),"Below target margin",IF(AND(D72="Complete",N(U72)=0),"No costs logged",IF(AND(D72="In progress",N(U72)&gt;0),"Costs so far","")))))</f>
        <v/>
      </c>
    </row>
    <row r="73" customFormat="false" ht="15" hidden="false" customHeight="false" outlineLevel="0" collapsed="false">
      <c r="A73" s="23"/>
      <c r="B73" s="23"/>
      <c r="C73" s="23"/>
      <c r="D73" s="23"/>
      <c r="E73" s="24"/>
      <c r="F73" s="24"/>
      <c r="G73" s="25"/>
      <c r="H73" s="25"/>
      <c r="I73" s="25"/>
      <c r="J73" s="25"/>
      <c r="K73" s="25"/>
      <c r="L73" s="25"/>
      <c r="M73" s="26" t="str">
        <f aca="false">IF(A73="","",SUM(H73:L73))</f>
        <v/>
      </c>
      <c r="N73" s="26" t="str">
        <f aca="false">IF(OR(A73="",G73=""),"",G73-M73)</f>
        <v/>
      </c>
      <c r="O73" s="27" t="str">
        <f aca="false">IF(OR(N73="",N(G73)=0),"",N73/G73)</f>
        <v/>
      </c>
      <c r="P73" s="26" t="str">
        <f aca="false">IF(A73="","",SUMIFS(Costs!$G$2:$G$3001,Costs!$B$2:$B$3001,$A73,Costs!$C$2:$C$3001,"Labour"))</f>
        <v/>
      </c>
      <c r="Q73" s="26" t="str">
        <f aca="false">IF(A73="","",SUMIFS(Costs!$G$2:$G$3001,Costs!$B$2:$B$3001,$A73,Costs!$C$2:$C$3001,"Materials"))</f>
        <v/>
      </c>
      <c r="R73" s="26" t="str">
        <f aca="false">IF(A73="","",SUMIFS(Costs!$G$2:$G$3001,Costs!$B$2:$B$3001,$A73,Costs!$C$2:$C$3001,"Subcontractors"))</f>
        <v/>
      </c>
      <c r="S73" s="26" t="str">
        <f aca="false">IF(A73="","",SUMIFS(Costs!$G$2:$G$3001,Costs!$B$2:$B$3001,$A73,Costs!$C$2:$C$3001,"Equipment"))</f>
        <v/>
      </c>
      <c r="T73" s="26" t="str">
        <f aca="false">IF(A73="","",SUMIFS(Costs!$G$2:$G$3001,Costs!$B$2:$B$3001,$A73,Costs!$C$2:$C$3001,"Other"))</f>
        <v/>
      </c>
      <c r="U73" s="26" t="str">
        <f aca="false">IF(A73="","",SUM(P73:T73))</f>
        <v/>
      </c>
      <c r="V73" s="26" t="str">
        <f aca="false">IF(OR(A73="",N(U73)=0),"",U73-M73)</f>
        <v/>
      </c>
      <c r="W73" s="26" t="str">
        <f aca="false">IF(OR(A73="",G73="",N(U73)=0),"",G73-U73)</f>
        <v/>
      </c>
      <c r="X73" s="27" t="str">
        <f aca="false">IF(OR(W73="",N(G73)=0),"",W73/G73)</f>
        <v/>
      </c>
      <c r="Y73" s="26" t="str">
        <f aca="false">IF(W73="","",W73-U73*Dashboard!$C$4)</f>
        <v/>
      </c>
      <c r="Z73" s="28" t="str">
        <f aca="false">IF(A73="","",IF(AND(V73&lt;&gt;"",N(V73)&gt;0),"Over estimate",IF(AND(X73&lt;&gt;"",X73&lt;Dashboard!$C$5),"Below target margin",IF(AND(D73="Complete",N(U73)=0),"No costs logged",IF(AND(D73="In progress",N(U73)&gt;0),"Costs so far","")))))</f>
        <v/>
      </c>
    </row>
    <row r="74" customFormat="false" ht="15" hidden="false" customHeight="false" outlineLevel="0" collapsed="false">
      <c r="A74" s="23"/>
      <c r="B74" s="23"/>
      <c r="C74" s="23"/>
      <c r="D74" s="23"/>
      <c r="E74" s="24"/>
      <c r="F74" s="24"/>
      <c r="G74" s="25"/>
      <c r="H74" s="25"/>
      <c r="I74" s="25"/>
      <c r="J74" s="25"/>
      <c r="K74" s="25"/>
      <c r="L74" s="25"/>
      <c r="M74" s="26" t="str">
        <f aca="false">IF(A74="","",SUM(H74:L74))</f>
        <v/>
      </c>
      <c r="N74" s="26" t="str">
        <f aca="false">IF(OR(A74="",G74=""),"",G74-M74)</f>
        <v/>
      </c>
      <c r="O74" s="27" t="str">
        <f aca="false">IF(OR(N74="",N(G74)=0),"",N74/G74)</f>
        <v/>
      </c>
      <c r="P74" s="26" t="str">
        <f aca="false">IF(A74="","",SUMIFS(Costs!$G$2:$G$3001,Costs!$B$2:$B$3001,$A74,Costs!$C$2:$C$3001,"Labour"))</f>
        <v/>
      </c>
      <c r="Q74" s="26" t="str">
        <f aca="false">IF(A74="","",SUMIFS(Costs!$G$2:$G$3001,Costs!$B$2:$B$3001,$A74,Costs!$C$2:$C$3001,"Materials"))</f>
        <v/>
      </c>
      <c r="R74" s="26" t="str">
        <f aca="false">IF(A74="","",SUMIFS(Costs!$G$2:$G$3001,Costs!$B$2:$B$3001,$A74,Costs!$C$2:$C$3001,"Subcontractors"))</f>
        <v/>
      </c>
      <c r="S74" s="26" t="str">
        <f aca="false">IF(A74="","",SUMIFS(Costs!$G$2:$G$3001,Costs!$B$2:$B$3001,$A74,Costs!$C$2:$C$3001,"Equipment"))</f>
        <v/>
      </c>
      <c r="T74" s="26" t="str">
        <f aca="false">IF(A74="","",SUMIFS(Costs!$G$2:$G$3001,Costs!$B$2:$B$3001,$A74,Costs!$C$2:$C$3001,"Other"))</f>
        <v/>
      </c>
      <c r="U74" s="26" t="str">
        <f aca="false">IF(A74="","",SUM(P74:T74))</f>
        <v/>
      </c>
      <c r="V74" s="26" t="str">
        <f aca="false">IF(OR(A74="",N(U74)=0),"",U74-M74)</f>
        <v/>
      </c>
      <c r="W74" s="26" t="str">
        <f aca="false">IF(OR(A74="",G74="",N(U74)=0),"",G74-U74)</f>
        <v/>
      </c>
      <c r="X74" s="27" t="str">
        <f aca="false">IF(OR(W74="",N(G74)=0),"",W74/G74)</f>
        <v/>
      </c>
      <c r="Y74" s="26" t="str">
        <f aca="false">IF(W74="","",W74-U74*Dashboard!$C$4)</f>
        <v/>
      </c>
      <c r="Z74" s="28" t="str">
        <f aca="false">IF(A74="","",IF(AND(V74&lt;&gt;"",N(V74)&gt;0),"Over estimate",IF(AND(X74&lt;&gt;"",X74&lt;Dashboard!$C$5),"Below target margin",IF(AND(D74="Complete",N(U74)=0),"No costs logged",IF(AND(D74="In progress",N(U74)&gt;0),"Costs so far","")))))</f>
        <v/>
      </c>
    </row>
    <row r="75" customFormat="false" ht="15" hidden="false" customHeight="false" outlineLevel="0" collapsed="false">
      <c r="A75" s="23"/>
      <c r="B75" s="23"/>
      <c r="C75" s="23"/>
      <c r="D75" s="23"/>
      <c r="E75" s="24"/>
      <c r="F75" s="24"/>
      <c r="G75" s="25"/>
      <c r="H75" s="25"/>
      <c r="I75" s="25"/>
      <c r="J75" s="25"/>
      <c r="K75" s="25"/>
      <c r="L75" s="25"/>
      <c r="M75" s="26" t="str">
        <f aca="false">IF(A75="","",SUM(H75:L75))</f>
        <v/>
      </c>
      <c r="N75" s="26" t="str">
        <f aca="false">IF(OR(A75="",G75=""),"",G75-M75)</f>
        <v/>
      </c>
      <c r="O75" s="27" t="str">
        <f aca="false">IF(OR(N75="",N(G75)=0),"",N75/G75)</f>
        <v/>
      </c>
      <c r="P75" s="26" t="str">
        <f aca="false">IF(A75="","",SUMIFS(Costs!$G$2:$G$3001,Costs!$B$2:$B$3001,$A75,Costs!$C$2:$C$3001,"Labour"))</f>
        <v/>
      </c>
      <c r="Q75" s="26" t="str">
        <f aca="false">IF(A75="","",SUMIFS(Costs!$G$2:$G$3001,Costs!$B$2:$B$3001,$A75,Costs!$C$2:$C$3001,"Materials"))</f>
        <v/>
      </c>
      <c r="R75" s="26" t="str">
        <f aca="false">IF(A75="","",SUMIFS(Costs!$G$2:$G$3001,Costs!$B$2:$B$3001,$A75,Costs!$C$2:$C$3001,"Subcontractors"))</f>
        <v/>
      </c>
      <c r="S75" s="26" t="str">
        <f aca="false">IF(A75="","",SUMIFS(Costs!$G$2:$G$3001,Costs!$B$2:$B$3001,$A75,Costs!$C$2:$C$3001,"Equipment"))</f>
        <v/>
      </c>
      <c r="T75" s="26" t="str">
        <f aca="false">IF(A75="","",SUMIFS(Costs!$G$2:$G$3001,Costs!$B$2:$B$3001,$A75,Costs!$C$2:$C$3001,"Other"))</f>
        <v/>
      </c>
      <c r="U75" s="26" t="str">
        <f aca="false">IF(A75="","",SUM(P75:T75))</f>
        <v/>
      </c>
      <c r="V75" s="26" t="str">
        <f aca="false">IF(OR(A75="",N(U75)=0),"",U75-M75)</f>
        <v/>
      </c>
      <c r="W75" s="26" t="str">
        <f aca="false">IF(OR(A75="",G75="",N(U75)=0),"",G75-U75)</f>
        <v/>
      </c>
      <c r="X75" s="27" t="str">
        <f aca="false">IF(OR(W75="",N(G75)=0),"",W75/G75)</f>
        <v/>
      </c>
      <c r="Y75" s="26" t="str">
        <f aca="false">IF(W75="","",W75-U75*Dashboard!$C$4)</f>
        <v/>
      </c>
      <c r="Z75" s="28" t="str">
        <f aca="false">IF(A75="","",IF(AND(V75&lt;&gt;"",N(V75)&gt;0),"Over estimate",IF(AND(X75&lt;&gt;"",X75&lt;Dashboard!$C$5),"Below target margin",IF(AND(D75="Complete",N(U75)=0),"No costs logged",IF(AND(D75="In progress",N(U75)&gt;0),"Costs so far","")))))</f>
        <v/>
      </c>
    </row>
    <row r="76" customFormat="false" ht="15" hidden="false" customHeight="false" outlineLevel="0" collapsed="false">
      <c r="A76" s="23"/>
      <c r="B76" s="23"/>
      <c r="C76" s="23"/>
      <c r="D76" s="23"/>
      <c r="E76" s="24"/>
      <c r="F76" s="24"/>
      <c r="G76" s="25"/>
      <c r="H76" s="25"/>
      <c r="I76" s="25"/>
      <c r="J76" s="25"/>
      <c r="K76" s="25"/>
      <c r="L76" s="25"/>
      <c r="M76" s="26" t="str">
        <f aca="false">IF(A76="","",SUM(H76:L76))</f>
        <v/>
      </c>
      <c r="N76" s="26" t="str">
        <f aca="false">IF(OR(A76="",G76=""),"",G76-M76)</f>
        <v/>
      </c>
      <c r="O76" s="27" t="str">
        <f aca="false">IF(OR(N76="",N(G76)=0),"",N76/G76)</f>
        <v/>
      </c>
      <c r="P76" s="26" t="str">
        <f aca="false">IF(A76="","",SUMIFS(Costs!$G$2:$G$3001,Costs!$B$2:$B$3001,$A76,Costs!$C$2:$C$3001,"Labour"))</f>
        <v/>
      </c>
      <c r="Q76" s="26" t="str">
        <f aca="false">IF(A76="","",SUMIFS(Costs!$G$2:$G$3001,Costs!$B$2:$B$3001,$A76,Costs!$C$2:$C$3001,"Materials"))</f>
        <v/>
      </c>
      <c r="R76" s="26" t="str">
        <f aca="false">IF(A76="","",SUMIFS(Costs!$G$2:$G$3001,Costs!$B$2:$B$3001,$A76,Costs!$C$2:$C$3001,"Subcontractors"))</f>
        <v/>
      </c>
      <c r="S76" s="26" t="str">
        <f aca="false">IF(A76="","",SUMIFS(Costs!$G$2:$G$3001,Costs!$B$2:$B$3001,$A76,Costs!$C$2:$C$3001,"Equipment"))</f>
        <v/>
      </c>
      <c r="T76" s="26" t="str">
        <f aca="false">IF(A76="","",SUMIFS(Costs!$G$2:$G$3001,Costs!$B$2:$B$3001,$A76,Costs!$C$2:$C$3001,"Other"))</f>
        <v/>
      </c>
      <c r="U76" s="26" t="str">
        <f aca="false">IF(A76="","",SUM(P76:T76))</f>
        <v/>
      </c>
      <c r="V76" s="26" t="str">
        <f aca="false">IF(OR(A76="",N(U76)=0),"",U76-M76)</f>
        <v/>
      </c>
      <c r="W76" s="26" t="str">
        <f aca="false">IF(OR(A76="",G76="",N(U76)=0),"",G76-U76)</f>
        <v/>
      </c>
      <c r="X76" s="27" t="str">
        <f aca="false">IF(OR(W76="",N(G76)=0),"",W76/G76)</f>
        <v/>
      </c>
      <c r="Y76" s="26" t="str">
        <f aca="false">IF(W76="","",W76-U76*Dashboard!$C$4)</f>
        <v/>
      </c>
      <c r="Z76" s="28" t="str">
        <f aca="false">IF(A76="","",IF(AND(V76&lt;&gt;"",N(V76)&gt;0),"Over estimate",IF(AND(X76&lt;&gt;"",X76&lt;Dashboard!$C$5),"Below target margin",IF(AND(D76="Complete",N(U76)=0),"No costs logged",IF(AND(D76="In progress",N(U76)&gt;0),"Costs so far","")))))</f>
        <v/>
      </c>
    </row>
    <row r="77" customFormat="false" ht="15" hidden="false" customHeight="false" outlineLevel="0" collapsed="false">
      <c r="A77" s="23"/>
      <c r="B77" s="23"/>
      <c r="C77" s="23"/>
      <c r="D77" s="23"/>
      <c r="E77" s="24"/>
      <c r="F77" s="24"/>
      <c r="G77" s="25"/>
      <c r="H77" s="25"/>
      <c r="I77" s="25"/>
      <c r="J77" s="25"/>
      <c r="K77" s="25"/>
      <c r="L77" s="25"/>
      <c r="M77" s="26" t="str">
        <f aca="false">IF(A77="","",SUM(H77:L77))</f>
        <v/>
      </c>
      <c r="N77" s="26" t="str">
        <f aca="false">IF(OR(A77="",G77=""),"",G77-M77)</f>
        <v/>
      </c>
      <c r="O77" s="27" t="str">
        <f aca="false">IF(OR(N77="",N(G77)=0),"",N77/G77)</f>
        <v/>
      </c>
      <c r="P77" s="26" t="str">
        <f aca="false">IF(A77="","",SUMIFS(Costs!$G$2:$G$3001,Costs!$B$2:$B$3001,$A77,Costs!$C$2:$C$3001,"Labour"))</f>
        <v/>
      </c>
      <c r="Q77" s="26" t="str">
        <f aca="false">IF(A77="","",SUMIFS(Costs!$G$2:$G$3001,Costs!$B$2:$B$3001,$A77,Costs!$C$2:$C$3001,"Materials"))</f>
        <v/>
      </c>
      <c r="R77" s="26" t="str">
        <f aca="false">IF(A77="","",SUMIFS(Costs!$G$2:$G$3001,Costs!$B$2:$B$3001,$A77,Costs!$C$2:$C$3001,"Subcontractors"))</f>
        <v/>
      </c>
      <c r="S77" s="26" t="str">
        <f aca="false">IF(A77="","",SUMIFS(Costs!$G$2:$G$3001,Costs!$B$2:$B$3001,$A77,Costs!$C$2:$C$3001,"Equipment"))</f>
        <v/>
      </c>
      <c r="T77" s="26" t="str">
        <f aca="false">IF(A77="","",SUMIFS(Costs!$G$2:$G$3001,Costs!$B$2:$B$3001,$A77,Costs!$C$2:$C$3001,"Other"))</f>
        <v/>
      </c>
      <c r="U77" s="26" t="str">
        <f aca="false">IF(A77="","",SUM(P77:T77))</f>
        <v/>
      </c>
      <c r="V77" s="26" t="str">
        <f aca="false">IF(OR(A77="",N(U77)=0),"",U77-M77)</f>
        <v/>
      </c>
      <c r="W77" s="26" t="str">
        <f aca="false">IF(OR(A77="",G77="",N(U77)=0),"",G77-U77)</f>
        <v/>
      </c>
      <c r="X77" s="27" t="str">
        <f aca="false">IF(OR(W77="",N(G77)=0),"",W77/G77)</f>
        <v/>
      </c>
      <c r="Y77" s="26" t="str">
        <f aca="false">IF(W77="","",W77-U77*Dashboard!$C$4)</f>
        <v/>
      </c>
      <c r="Z77" s="28" t="str">
        <f aca="false">IF(A77="","",IF(AND(V77&lt;&gt;"",N(V77)&gt;0),"Over estimate",IF(AND(X77&lt;&gt;"",X77&lt;Dashboard!$C$5),"Below target margin",IF(AND(D77="Complete",N(U77)=0),"No costs logged",IF(AND(D77="In progress",N(U77)&gt;0),"Costs so far","")))))</f>
        <v/>
      </c>
    </row>
    <row r="78" customFormat="false" ht="15" hidden="false" customHeight="false" outlineLevel="0" collapsed="false">
      <c r="A78" s="23"/>
      <c r="B78" s="23"/>
      <c r="C78" s="23"/>
      <c r="D78" s="23"/>
      <c r="E78" s="24"/>
      <c r="F78" s="24"/>
      <c r="G78" s="25"/>
      <c r="H78" s="25"/>
      <c r="I78" s="25"/>
      <c r="J78" s="25"/>
      <c r="K78" s="25"/>
      <c r="L78" s="25"/>
      <c r="M78" s="26" t="str">
        <f aca="false">IF(A78="","",SUM(H78:L78))</f>
        <v/>
      </c>
      <c r="N78" s="26" t="str">
        <f aca="false">IF(OR(A78="",G78=""),"",G78-M78)</f>
        <v/>
      </c>
      <c r="O78" s="27" t="str">
        <f aca="false">IF(OR(N78="",N(G78)=0),"",N78/G78)</f>
        <v/>
      </c>
      <c r="P78" s="26" t="str">
        <f aca="false">IF(A78="","",SUMIFS(Costs!$G$2:$G$3001,Costs!$B$2:$B$3001,$A78,Costs!$C$2:$C$3001,"Labour"))</f>
        <v/>
      </c>
      <c r="Q78" s="26" t="str">
        <f aca="false">IF(A78="","",SUMIFS(Costs!$G$2:$G$3001,Costs!$B$2:$B$3001,$A78,Costs!$C$2:$C$3001,"Materials"))</f>
        <v/>
      </c>
      <c r="R78" s="26" t="str">
        <f aca="false">IF(A78="","",SUMIFS(Costs!$G$2:$G$3001,Costs!$B$2:$B$3001,$A78,Costs!$C$2:$C$3001,"Subcontractors"))</f>
        <v/>
      </c>
      <c r="S78" s="26" t="str">
        <f aca="false">IF(A78="","",SUMIFS(Costs!$G$2:$G$3001,Costs!$B$2:$B$3001,$A78,Costs!$C$2:$C$3001,"Equipment"))</f>
        <v/>
      </c>
      <c r="T78" s="26" t="str">
        <f aca="false">IF(A78="","",SUMIFS(Costs!$G$2:$G$3001,Costs!$B$2:$B$3001,$A78,Costs!$C$2:$C$3001,"Other"))</f>
        <v/>
      </c>
      <c r="U78" s="26" t="str">
        <f aca="false">IF(A78="","",SUM(P78:T78))</f>
        <v/>
      </c>
      <c r="V78" s="26" t="str">
        <f aca="false">IF(OR(A78="",N(U78)=0),"",U78-M78)</f>
        <v/>
      </c>
      <c r="W78" s="26" t="str">
        <f aca="false">IF(OR(A78="",G78="",N(U78)=0),"",G78-U78)</f>
        <v/>
      </c>
      <c r="X78" s="27" t="str">
        <f aca="false">IF(OR(W78="",N(G78)=0),"",W78/G78)</f>
        <v/>
      </c>
      <c r="Y78" s="26" t="str">
        <f aca="false">IF(W78="","",W78-U78*Dashboard!$C$4)</f>
        <v/>
      </c>
      <c r="Z78" s="28" t="str">
        <f aca="false">IF(A78="","",IF(AND(V78&lt;&gt;"",N(V78)&gt;0),"Over estimate",IF(AND(X78&lt;&gt;"",X78&lt;Dashboard!$C$5),"Below target margin",IF(AND(D78="Complete",N(U78)=0),"No costs logged",IF(AND(D78="In progress",N(U78)&gt;0),"Costs so far","")))))</f>
        <v/>
      </c>
    </row>
    <row r="79" customFormat="false" ht="15" hidden="false" customHeight="false" outlineLevel="0" collapsed="false">
      <c r="A79" s="23"/>
      <c r="B79" s="23"/>
      <c r="C79" s="23"/>
      <c r="D79" s="23"/>
      <c r="E79" s="24"/>
      <c r="F79" s="24"/>
      <c r="G79" s="25"/>
      <c r="H79" s="25"/>
      <c r="I79" s="25"/>
      <c r="J79" s="25"/>
      <c r="K79" s="25"/>
      <c r="L79" s="25"/>
      <c r="M79" s="26" t="str">
        <f aca="false">IF(A79="","",SUM(H79:L79))</f>
        <v/>
      </c>
      <c r="N79" s="26" t="str">
        <f aca="false">IF(OR(A79="",G79=""),"",G79-M79)</f>
        <v/>
      </c>
      <c r="O79" s="27" t="str">
        <f aca="false">IF(OR(N79="",N(G79)=0),"",N79/G79)</f>
        <v/>
      </c>
      <c r="P79" s="26" t="str">
        <f aca="false">IF(A79="","",SUMIFS(Costs!$G$2:$G$3001,Costs!$B$2:$B$3001,$A79,Costs!$C$2:$C$3001,"Labour"))</f>
        <v/>
      </c>
      <c r="Q79" s="26" t="str">
        <f aca="false">IF(A79="","",SUMIFS(Costs!$G$2:$G$3001,Costs!$B$2:$B$3001,$A79,Costs!$C$2:$C$3001,"Materials"))</f>
        <v/>
      </c>
      <c r="R79" s="26" t="str">
        <f aca="false">IF(A79="","",SUMIFS(Costs!$G$2:$G$3001,Costs!$B$2:$B$3001,$A79,Costs!$C$2:$C$3001,"Subcontractors"))</f>
        <v/>
      </c>
      <c r="S79" s="26" t="str">
        <f aca="false">IF(A79="","",SUMIFS(Costs!$G$2:$G$3001,Costs!$B$2:$B$3001,$A79,Costs!$C$2:$C$3001,"Equipment"))</f>
        <v/>
      </c>
      <c r="T79" s="26" t="str">
        <f aca="false">IF(A79="","",SUMIFS(Costs!$G$2:$G$3001,Costs!$B$2:$B$3001,$A79,Costs!$C$2:$C$3001,"Other"))</f>
        <v/>
      </c>
      <c r="U79" s="26" t="str">
        <f aca="false">IF(A79="","",SUM(P79:T79))</f>
        <v/>
      </c>
      <c r="V79" s="26" t="str">
        <f aca="false">IF(OR(A79="",N(U79)=0),"",U79-M79)</f>
        <v/>
      </c>
      <c r="W79" s="26" t="str">
        <f aca="false">IF(OR(A79="",G79="",N(U79)=0),"",G79-U79)</f>
        <v/>
      </c>
      <c r="X79" s="27" t="str">
        <f aca="false">IF(OR(W79="",N(G79)=0),"",W79/G79)</f>
        <v/>
      </c>
      <c r="Y79" s="26" t="str">
        <f aca="false">IF(W79="","",W79-U79*Dashboard!$C$4)</f>
        <v/>
      </c>
      <c r="Z79" s="28" t="str">
        <f aca="false">IF(A79="","",IF(AND(V79&lt;&gt;"",N(V79)&gt;0),"Over estimate",IF(AND(X79&lt;&gt;"",X79&lt;Dashboard!$C$5),"Below target margin",IF(AND(D79="Complete",N(U79)=0),"No costs logged",IF(AND(D79="In progress",N(U79)&gt;0),"Costs so far","")))))</f>
        <v/>
      </c>
    </row>
    <row r="80" customFormat="false" ht="15" hidden="false" customHeight="false" outlineLevel="0" collapsed="false">
      <c r="A80" s="23"/>
      <c r="B80" s="23"/>
      <c r="C80" s="23"/>
      <c r="D80" s="23"/>
      <c r="E80" s="24"/>
      <c r="F80" s="24"/>
      <c r="G80" s="25"/>
      <c r="H80" s="25"/>
      <c r="I80" s="25"/>
      <c r="J80" s="25"/>
      <c r="K80" s="25"/>
      <c r="L80" s="25"/>
      <c r="M80" s="26" t="str">
        <f aca="false">IF(A80="","",SUM(H80:L80))</f>
        <v/>
      </c>
      <c r="N80" s="26" t="str">
        <f aca="false">IF(OR(A80="",G80=""),"",G80-M80)</f>
        <v/>
      </c>
      <c r="O80" s="27" t="str">
        <f aca="false">IF(OR(N80="",N(G80)=0),"",N80/G80)</f>
        <v/>
      </c>
      <c r="P80" s="26" t="str">
        <f aca="false">IF(A80="","",SUMIFS(Costs!$G$2:$G$3001,Costs!$B$2:$B$3001,$A80,Costs!$C$2:$C$3001,"Labour"))</f>
        <v/>
      </c>
      <c r="Q80" s="26" t="str">
        <f aca="false">IF(A80="","",SUMIFS(Costs!$G$2:$G$3001,Costs!$B$2:$B$3001,$A80,Costs!$C$2:$C$3001,"Materials"))</f>
        <v/>
      </c>
      <c r="R80" s="26" t="str">
        <f aca="false">IF(A80="","",SUMIFS(Costs!$G$2:$G$3001,Costs!$B$2:$B$3001,$A80,Costs!$C$2:$C$3001,"Subcontractors"))</f>
        <v/>
      </c>
      <c r="S80" s="26" t="str">
        <f aca="false">IF(A80="","",SUMIFS(Costs!$G$2:$G$3001,Costs!$B$2:$B$3001,$A80,Costs!$C$2:$C$3001,"Equipment"))</f>
        <v/>
      </c>
      <c r="T80" s="26" t="str">
        <f aca="false">IF(A80="","",SUMIFS(Costs!$G$2:$G$3001,Costs!$B$2:$B$3001,$A80,Costs!$C$2:$C$3001,"Other"))</f>
        <v/>
      </c>
      <c r="U80" s="26" t="str">
        <f aca="false">IF(A80="","",SUM(P80:T80))</f>
        <v/>
      </c>
      <c r="V80" s="26" t="str">
        <f aca="false">IF(OR(A80="",N(U80)=0),"",U80-M80)</f>
        <v/>
      </c>
      <c r="W80" s="26" t="str">
        <f aca="false">IF(OR(A80="",G80="",N(U80)=0),"",G80-U80)</f>
        <v/>
      </c>
      <c r="X80" s="27" t="str">
        <f aca="false">IF(OR(W80="",N(G80)=0),"",W80/G80)</f>
        <v/>
      </c>
      <c r="Y80" s="26" t="str">
        <f aca="false">IF(W80="","",W80-U80*Dashboard!$C$4)</f>
        <v/>
      </c>
      <c r="Z80" s="28" t="str">
        <f aca="false">IF(A80="","",IF(AND(V80&lt;&gt;"",N(V80)&gt;0),"Over estimate",IF(AND(X80&lt;&gt;"",X80&lt;Dashboard!$C$5),"Below target margin",IF(AND(D80="Complete",N(U80)=0),"No costs logged",IF(AND(D80="In progress",N(U80)&gt;0),"Costs so far","")))))</f>
        <v/>
      </c>
    </row>
    <row r="81" customFormat="false" ht="15" hidden="false" customHeight="false" outlineLevel="0" collapsed="false">
      <c r="A81" s="23"/>
      <c r="B81" s="23"/>
      <c r="C81" s="23"/>
      <c r="D81" s="23"/>
      <c r="E81" s="24"/>
      <c r="F81" s="24"/>
      <c r="G81" s="25"/>
      <c r="H81" s="25"/>
      <c r="I81" s="25"/>
      <c r="J81" s="25"/>
      <c r="K81" s="25"/>
      <c r="L81" s="25"/>
      <c r="M81" s="26" t="str">
        <f aca="false">IF(A81="","",SUM(H81:L81))</f>
        <v/>
      </c>
      <c r="N81" s="26" t="str">
        <f aca="false">IF(OR(A81="",G81=""),"",G81-M81)</f>
        <v/>
      </c>
      <c r="O81" s="27" t="str">
        <f aca="false">IF(OR(N81="",N(G81)=0),"",N81/G81)</f>
        <v/>
      </c>
      <c r="P81" s="26" t="str">
        <f aca="false">IF(A81="","",SUMIFS(Costs!$G$2:$G$3001,Costs!$B$2:$B$3001,$A81,Costs!$C$2:$C$3001,"Labour"))</f>
        <v/>
      </c>
      <c r="Q81" s="26" t="str">
        <f aca="false">IF(A81="","",SUMIFS(Costs!$G$2:$G$3001,Costs!$B$2:$B$3001,$A81,Costs!$C$2:$C$3001,"Materials"))</f>
        <v/>
      </c>
      <c r="R81" s="26" t="str">
        <f aca="false">IF(A81="","",SUMIFS(Costs!$G$2:$G$3001,Costs!$B$2:$B$3001,$A81,Costs!$C$2:$C$3001,"Subcontractors"))</f>
        <v/>
      </c>
      <c r="S81" s="26" t="str">
        <f aca="false">IF(A81="","",SUMIFS(Costs!$G$2:$G$3001,Costs!$B$2:$B$3001,$A81,Costs!$C$2:$C$3001,"Equipment"))</f>
        <v/>
      </c>
      <c r="T81" s="26" t="str">
        <f aca="false">IF(A81="","",SUMIFS(Costs!$G$2:$G$3001,Costs!$B$2:$B$3001,$A81,Costs!$C$2:$C$3001,"Other"))</f>
        <v/>
      </c>
      <c r="U81" s="26" t="str">
        <f aca="false">IF(A81="","",SUM(P81:T81))</f>
        <v/>
      </c>
      <c r="V81" s="26" t="str">
        <f aca="false">IF(OR(A81="",N(U81)=0),"",U81-M81)</f>
        <v/>
      </c>
      <c r="W81" s="26" t="str">
        <f aca="false">IF(OR(A81="",G81="",N(U81)=0),"",G81-U81)</f>
        <v/>
      </c>
      <c r="X81" s="27" t="str">
        <f aca="false">IF(OR(W81="",N(G81)=0),"",W81/G81)</f>
        <v/>
      </c>
      <c r="Y81" s="26" t="str">
        <f aca="false">IF(W81="","",W81-U81*Dashboard!$C$4)</f>
        <v/>
      </c>
      <c r="Z81" s="28" t="str">
        <f aca="false">IF(A81="","",IF(AND(V81&lt;&gt;"",N(V81)&gt;0),"Over estimate",IF(AND(X81&lt;&gt;"",X81&lt;Dashboard!$C$5),"Below target margin",IF(AND(D81="Complete",N(U81)=0),"No costs logged",IF(AND(D81="In progress",N(U81)&gt;0),"Costs so far","")))))</f>
        <v/>
      </c>
    </row>
    <row r="82" customFormat="false" ht="15" hidden="false" customHeight="false" outlineLevel="0" collapsed="false">
      <c r="A82" s="23"/>
      <c r="B82" s="23"/>
      <c r="C82" s="23"/>
      <c r="D82" s="23"/>
      <c r="E82" s="24"/>
      <c r="F82" s="24"/>
      <c r="G82" s="25"/>
      <c r="H82" s="25"/>
      <c r="I82" s="25"/>
      <c r="J82" s="25"/>
      <c r="K82" s="25"/>
      <c r="L82" s="25"/>
      <c r="M82" s="26" t="str">
        <f aca="false">IF(A82="","",SUM(H82:L82))</f>
        <v/>
      </c>
      <c r="N82" s="26" t="str">
        <f aca="false">IF(OR(A82="",G82=""),"",G82-M82)</f>
        <v/>
      </c>
      <c r="O82" s="27" t="str">
        <f aca="false">IF(OR(N82="",N(G82)=0),"",N82/G82)</f>
        <v/>
      </c>
      <c r="P82" s="26" t="str">
        <f aca="false">IF(A82="","",SUMIFS(Costs!$G$2:$G$3001,Costs!$B$2:$B$3001,$A82,Costs!$C$2:$C$3001,"Labour"))</f>
        <v/>
      </c>
      <c r="Q82" s="26" t="str">
        <f aca="false">IF(A82="","",SUMIFS(Costs!$G$2:$G$3001,Costs!$B$2:$B$3001,$A82,Costs!$C$2:$C$3001,"Materials"))</f>
        <v/>
      </c>
      <c r="R82" s="26" t="str">
        <f aca="false">IF(A82="","",SUMIFS(Costs!$G$2:$G$3001,Costs!$B$2:$B$3001,$A82,Costs!$C$2:$C$3001,"Subcontractors"))</f>
        <v/>
      </c>
      <c r="S82" s="26" t="str">
        <f aca="false">IF(A82="","",SUMIFS(Costs!$G$2:$G$3001,Costs!$B$2:$B$3001,$A82,Costs!$C$2:$C$3001,"Equipment"))</f>
        <v/>
      </c>
      <c r="T82" s="26" t="str">
        <f aca="false">IF(A82="","",SUMIFS(Costs!$G$2:$G$3001,Costs!$B$2:$B$3001,$A82,Costs!$C$2:$C$3001,"Other"))</f>
        <v/>
      </c>
      <c r="U82" s="26" t="str">
        <f aca="false">IF(A82="","",SUM(P82:T82))</f>
        <v/>
      </c>
      <c r="V82" s="26" t="str">
        <f aca="false">IF(OR(A82="",N(U82)=0),"",U82-M82)</f>
        <v/>
      </c>
      <c r="W82" s="26" t="str">
        <f aca="false">IF(OR(A82="",G82="",N(U82)=0),"",G82-U82)</f>
        <v/>
      </c>
      <c r="X82" s="27" t="str">
        <f aca="false">IF(OR(W82="",N(G82)=0),"",W82/G82)</f>
        <v/>
      </c>
      <c r="Y82" s="26" t="str">
        <f aca="false">IF(W82="","",W82-U82*Dashboard!$C$4)</f>
        <v/>
      </c>
      <c r="Z82" s="28" t="str">
        <f aca="false">IF(A82="","",IF(AND(V82&lt;&gt;"",N(V82)&gt;0),"Over estimate",IF(AND(X82&lt;&gt;"",X82&lt;Dashboard!$C$5),"Below target margin",IF(AND(D82="Complete",N(U82)=0),"No costs logged",IF(AND(D82="In progress",N(U82)&gt;0),"Costs so far","")))))</f>
        <v/>
      </c>
    </row>
    <row r="83" customFormat="false" ht="15" hidden="false" customHeight="false" outlineLevel="0" collapsed="false">
      <c r="A83" s="23"/>
      <c r="B83" s="23"/>
      <c r="C83" s="23"/>
      <c r="D83" s="23"/>
      <c r="E83" s="24"/>
      <c r="F83" s="24"/>
      <c r="G83" s="25"/>
      <c r="H83" s="25"/>
      <c r="I83" s="25"/>
      <c r="J83" s="25"/>
      <c r="K83" s="25"/>
      <c r="L83" s="25"/>
      <c r="M83" s="26" t="str">
        <f aca="false">IF(A83="","",SUM(H83:L83))</f>
        <v/>
      </c>
      <c r="N83" s="26" t="str">
        <f aca="false">IF(OR(A83="",G83=""),"",G83-M83)</f>
        <v/>
      </c>
      <c r="O83" s="27" t="str">
        <f aca="false">IF(OR(N83="",N(G83)=0),"",N83/G83)</f>
        <v/>
      </c>
      <c r="P83" s="26" t="str">
        <f aca="false">IF(A83="","",SUMIFS(Costs!$G$2:$G$3001,Costs!$B$2:$B$3001,$A83,Costs!$C$2:$C$3001,"Labour"))</f>
        <v/>
      </c>
      <c r="Q83" s="26" t="str">
        <f aca="false">IF(A83="","",SUMIFS(Costs!$G$2:$G$3001,Costs!$B$2:$B$3001,$A83,Costs!$C$2:$C$3001,"Materials"))</f>
        <v/>
      </c>
      <c r="R83" s="26" t="str">
        <f aca="false">IF(A83="","",SUMIFS(Costs!$G$2:$G$3001,Costs!$B$2:$B$3001,$A83,Costs!$C$2:$C$3001,"Subcontractors"))</f>
        <v/>
      </c>
      <c r="S83" s="26" t="str">
        <f aca="false">IF(A83="","",SUMIFS(Costs!$G$2:$G$3001,Costs!$B$2:$B$3001,$A83,Costs!$C$2:$C$3001,"Equipment"))</f>
        <v/>
      </c>
      <c r="T83" s="26" t="str">
        <f aca="false">IF(A83="","",SUMIFS(Costs!$G$2:$G$3001,Costs!$B$2:$B$3001,$A83,Costs!$C$2:$C$3001,"Other"))</f>
        <v/>
      </c>
      <c r="U83" s="26" t="str">
        <f aca="false">IF(A83="","",SUM(P83:T83))</f>
        <v/>
      </c>
      <c r="V83" s="26" t="str">
        <f aca="false">IF(OR(A83="",N(U83)=0),"",U83-M83)</f>
        <v/>
      </c>
      <c r="W83" s="26" t="str">
        <f aca="false">IF(OR(A83="",G83="",N(U83)=0),"",G83-U83)</f>
        <v/>
      </c>
      <c r="X83" s="27" t="str">
        <f aca="false">IF(OR(W83="",N(G83)=0),"",W83/G83)</f>
        <v/>
      </c>
      <c r="Y83" s="26" t="str">
        <f aca="false">IF(W83="","",W83-U83*Dashboard!$C$4)</f>
        <v/>
      </c>
      <c r="Z83" s="28" t="str">
        <f aca="false">IF(A83="","",IF(AND(V83&lt;&gt;"",N(V83)&gt;0),"Over estimate",IF(AND(X83&lt;&gt;"",X83&lt;Dashboard!$C$5),"Below target margin",IF(AND(D83="Complete",N(U83)=0),"No costs logged",IF(AND(D83="In progress",N(U83)&gt;0),"Costs so far","")))))</f>
        <v/>
      </c>
    </row>
    <row r="84" customFormat="false" ht="15" hidden="false" customHeight="false" outlineLevel="0" collapsed="false">
      <c r="A84" s="23"/>
      <c r="B84" s="23"/>
      <c r="C84" s="23"/>
      <c r="D84" s="23"/>
      <c r="E84" s="24"/>
      <c r="F84" s="24"/>
      <c r="G84" s="25"/>
      <c r="H84" s="25"/>
      <c r="I84" s="25"/>
      <c r="J84" s="25"/>
      <c r="K84" s="25"/>
      <c r="L84" s="25"/>
      <c r="M84" s="26" t="str">
        <f aca="false">IF(A84="","",SUM(H84:L84))</f>
        <v/>
      </c>
      <c r="N84" s="26" t="str">
        <f aca="false">IF(OR(A84="",G84=""),"",G84-M84)</f>
        <v/>
      </c>
      <c r="O84" s="27" t="str">
        <f aca="false">IF(OR(N84="",N(G84)=0),"",N84/G84)</f>
        <v/>
      </c>
      <c r="P84" s="26" t="str">
        <f aca="false">IF(A84="","",SUMIFS(Costs!$G$2:$G$3001,Costs!$B$2:$B$3001,$A84,Costs!$C$2:$C$3001,"Labour"))</f>
        <v/>
      </c>
      <c r="Q84" s="26" t="str">
        <f aca="false">IF(A84="","",SUMIFS(Costs!$G$2:$G$3001,Costs!$B$2:$B$3001,$A84,Costs!$C$2:$C$3001,"Materials"))</f>
        <v/>
      </c>
      <c r="R84" s="26" t="str">
        <f aca="false">IF(A84="","",SUMIFS(Costs!$G$2:$G$3001,Costs!$B$2:$B$3001,$A84,Costs!$C$2:$C$3001,"Subcontractors"))</f>
        <v/>
      </c>
      <c r="S84" s="26" t="str">
        <f aca="false">IF(A84="","",SUMIFS(Costs!$G$2:$G$3001,Costs!$B$2:$B$3001,$A84,Costs!$C$2:$C$3001,"Equipment"))</f>
        <v/>
      </c>
      <c r="T84" s="26" t="str">
        <f aca="false">IF(A84="","",SUMIFS(Costs!$G$2:$G$3001,Costs!$B$2:$B$3001,$A84,Costs!$C$2:$C$3001,"Other"))</f>
        <v/>
      </c>
      <c r="U84" s="26" t="str">
        <f aca="false">IF(A84="","",SUM(P84:T84))</f>
        <v/>
      </c>
      <c r="V84" s="26" t="str">
        <f aca="false">IF(OR(A84="",N(U84)=0),"",U84-M84)</f>
        <v/>
      </c>
      <c r="W84" s="26" t="str">
        <f aca="false">IF(OR(A84="",G84="",N(U84)=0),"",G84-U84)</f>
        <v/>
      </c>
      <c r="X84" s="27" t="str">
        <f aca="false">IF(OR(W84="",N(G84)=0),"",W84/G84)</f>
        <v/>
      </c>
      <c r="Y84" s="26" t="str">
        <f aca="false">IF(W84="","",W84-U84*Dashboard!$C$4)</f>
        <v/>
      </c>
      <c r="Z84" s="28" t="str">
        <f aca="false">IF(A84="","",IF(AND(V84&lt;&gt;"",N(V84)&gt;0),"Over estimate",IF(AND(X84&lt;&gt;"",X84&lt;Dashboard!$C$5),"Below target margin",IF(AND(D84="Complete",N(U84)=0),"No costs logged",IF(AND(D84="In progress",N(U84)&gt;0),"Costs so far","")))))</f>
        <v/>
      </c>
    </row>
    <row r="85" customFormat="false" ht="15" hidden="false" customHeight="false" outlineLevel="0" collapsed="false">
      <c r="A85" s="23"/>
      <c r="B85" s="23"/>
      <c r="C85" s="23"/>
      <c r="D85" s="23"/>
      <c r="E85" s="24"/>
      <c r="F85" s="24"/>
      <c r="G85" s="25"/>
      <c r="H85" s="25"/>
      <c r="I85" s="25"/>
      <c r="J85" s="25"/>
      <c r="K85" s="25"/>
      <c r="L85" s="25"/>
      <c r="M85" s="26" t="str">
        <f aca="false">IF(A85="","",SUM(H85:L85))</f>
        <v/>
      </c>
      <c r="N85" s="26" t="str">
        <f aca="false">IF(OR(A85="",G85=""),"",G85-M85)</f>
        <v/>
      </c>
      <c r="O85" s="27" t="str">
        <f aca="false">IF(OR(N85="",N(G85)=0),"",N85/G85)</f>
        <v/>
      </c>
      <c r="P85" s="26" t="str">
        <f aca="false">IF(A85="","",SUMIFS(Costs!$G$2:$G$3001,Costs!$B$2:$B$3001,$A85,Costs!$C$2:$C$3001,"Labour"))</f>
        <v/>
      </c>
      <c r="Q85" s="26" t="str">
        <f aca="false">IF(A85="","",SUMIFS(Costs!$G$2:$G$3001,Costs!$B$2:$B$3001,$A85,Costs!$C$2:$C$3001,"Materials"))</f>
        <v/>
      </c>
      <c r="R85" s="26" t="str">
        <f aca="false">IF(A85="","",SUMIFS(Costs!$G$2:$G$3001,Costs!$B$2:$B$3001,$A85,Costs!$C$2:$C$3001,"Subcontractors"))</f>
        <v/>
      </c>
      <c r="S85" s="26" t="str">
        <f aca="false">IF(A85="","",SUMIFS(Costs!$G$2:$G$3001,Costs!$B$2:$B$3001,$A85,Costs!$C$2:$C$3001,"Equipment"))</f>
        <v/>
      </c>
      <c r="T85" s="26" t="str">
        <f aca="false">IF(A85="","",SUMIFS(Costs!$G$2:$G$3001,Costs!$B$2:$B$3001,$A85,Costs!$C$2:$C$3001,"Other"))</f>
        <v/>
      </c>
      <c r="U85" s="26" t="str">
        <f aca="false">IF(A85="","",SUM(P85:T85))</f>
        <v/>
      </c>
      <c r="V85" s="26" t="str">
        <f aca="false">IF(OR(A85="",N(U85)=0),"",U85-M85)</f>
        <v/>
      </c>
      <c r="W85" s="26" t="str">
        <f aca="false">IF(OR(A85="",G85="",N(U85)=0),"",G85-U85)</f>
        <v/>
      </c>
      <c r="X85" s="27" t="str">
        <f aca="false">IF(OR(W85="",N(G85)=0),"",W85/G85)</f>
        <v/>
      </c>
      <c r="Y85" s="26" t="str">
        <f aca="false">IF(W85="","",W85-U85*Dashboard!$C$4)</f>
        <v/>
      </c>
      <c r="Z85" s="28" t="str">
        <f aca="false">IF(A85="","",IF(AND(V85&lt;&gt;"",N(V85)&gt;0),"Over estimate",IF(AND(X85&lt;&gt;"",X85&lt;Dashboard!$C$5),"Below target margin",IF(AND(D85="Complete",N(U85)=0),"No costs logged",IF(AND(D85="In progress",N(U85)&gt;0),"Costs so far","")))))</f>
        <v/>
      </c>
    </row>
    <row r="86" customFormat="false" ht="15" hidden="false" customHeight="false" outlineLevel="0" collapsed="false">
      <c r="A86" s="23"/>
      <c r="B86" s="23"/>
      <c r="C86" s="23"/>
      <c r="D86" s="23"/>
      <c r="E86" s="24"/>
      <c r="F86" s="24"/>
      <c r="G86" s="25"/>
      <c r="H86" s="25"/>
      <c r="I86" s="25"/>
      <c r="J86" s="25"/>
      <c r="K86" s="25"/>
      <c r="L86" s="25"/>
      <c r="M86" s="26" t="str">
        <f aca="false">IF(A86="","",SUM(H86:L86))</f>
        <v/>
      </c>
      <c r="N86" s="26" t="str">
        <f aca="false">IF(OR(A86="",G86=""),"",G86-M86)</f>
        <v/>
      </c>
      <c r="O86" s="27" t="str">
        <f aca="false">IF(OR(N86="",N(G86)=0),"",N86/G86)</f>
        <v/>
      </c>
      <c r="P86" s="26" t="str">
        <f aca="false">IF(A86="","",SUMIFS(Costs!$G$2:$G$3001,Costs!$B$2:$B$3001,$A86,Costs!$C$2:$C$3001,"Labour"))</f>
        <v/>
      </c>
      <c r="Q86" s="26" t="str">
        <f aca="false">IF(A86="","",SUMIFS(Costs!$G$2:$G$3001,Costs!$B$2:$B$3001,$A86,Costs!$C$2:$C$3001,"Materials"))</f>
        <v/>
      </c>
      <c r="R86" s="26" t="str">
        <f aca="false">IF(A86="","",SUMIFS(Costs!$G$2:$G$3001,Costs!$B$2:$B$3001,$A86,Costs!$C$2:$C$3001,"Subcontractors"))</f>
        <v/>
      </c>
      <c r="S86" s="26" t="str">
        <f aca="false">IF(A86="","",SUMIFS(Costs!$G$2:$G$3001,Costs!$B$2:$B$3001,$A86,Costs!$C$2:$C$3001,"Equipment"))</f>
        <v/>
      </c>
      <c r="T86" s="26" t="str">
        <f aca="false">IF(A86="","",SUMIFS(Costs!$G$2:$G$3001,Costs!$B$2:$B$3001,$A86,Costs!$C$2:$C$3001,"Other"))</f>
        <v/>
      </c>
      <c r="U86" s="26" t="str">
        <f aca="false">IF(A86="","",SUM(P86:T86))</f>
        <v/>
      </c>
      <c r="V86" s="26" t="str">
        <f aca="false">IF(OR(A86="",N(U86)=0),"",U86-M86)</f>
        <v/>
      </c>
      <c r="W86" s="26" t="str">
        <f aca="false">IF(OR(A86="",G86="",N(U86)=0),"",G86-U86)</f>
        <v/>
      </c>
      <c r="X86" s="27" t="str">
        <f aca="false">IF(OR(W86="",N(G86)=0),"",W86/G86)</f>
        <v/>
      </c>
      <c r="Y86" s="26" t="str">
        <f aca="false">IF(W86="","",W86-U86*Dashboard!$C$4)</f>
        <v/>
      </c>
      <c r="Z86" s="28" t="str">
        <f aca="false">IF(A86="","",IF(AND(V86&lt;&gt;"",N(V86)&gt;0),"Over estimate",IF(AND(X86&lt;&gt;"",X86&lt;Dashboard!$C$5),"Below target margin",IF(AND(D86="Complete",N(U86)=0),"No costs logged",IF(AND(D86="In progress",N(U86)&gt;0),"Costs so far","")))))</f>
        <v/>
      </c>
    </row>
    <row r="87" customFormat="false" ht="15" hidden="false" customHeight="false" outlineLevel="0" collapsed="false">
      <c r="A87" s="23"/>
      <c r="B87" s="23"/>
      <c r="C87" s="23"/>
      <c r="D87" s="23"/>
      <c r="E87" s="24"/>
      <c r="F87" s="24"/>
      <c r="G87" s="25"/>
      <c r="H87" s="25"/>
      <c r="I87" s="25"/>
      <c r="J87" s="25"/>
      <c r="K87" s="25"/>
      <c r="L87" s="25"/>
      <c r="M87" s="26" t="str">
        <f aca="false">IF(A87="","",SUM(H87:L87))</f>
        <v/>
      </c>
      <c r="N87" s="26" t="str">
        <f aca="false">IF(OR(A87="",G87=""),"",G87-M87)</f>
        <v/>
      </c>
      <c r="O87" s="27" t="str">
        <f aca="false">IF(OR(N87="",N(G87)=0),"",N87/G87)</f>
        <v/>
      </c>
      <c r="P87" s="26" t="str">
        <f aca="false">IF(A87="","",SUMIFS(Costs!$G$2:$G$3001,Costs!$B$2:$B$3001,$A87,Costs!$C$2:$C$3001,"Labour"))</f>
        <v/>
      </c>
      <c r="Q87" s="26" t="str">
        <f aca="false">IF(A87="","",SUMIFS(Costs!$G$2:$G$3001,Costs!$B$2:$B$3001,$A87,Costs!$C$2:$C$3001,"Materials"))</f>
        <v/>
      </c>
      <c r="R87" s="26" t="str">
        <f aca="false">IF(A87="","",SUMIFS(Costs!$G$2:$G$3001,Costs!$B$2:$B$3001,$A87,Costs!$C$2:$C$3001,"Subcontractors"))</f>
        <v/>
      </c>
      <c r="S87" s="26" t="str">
        <f aca="false">IF(A87="","",SUMIFS(Costs!$G$2:$G$3001,Costs!$B$2:$B$3001,$A87,Costs!$C$2:$C$3001,"Equipment"))</f>
        <v/>
      </c>
      <c r="T87" s="26" t="str">
        <f aca="false">IF(A87="","",SUMIFS(Costs!$G$2:$G$3001,Costs!$B$2:$B$3001,$A87,Costs!$C$2:$C$3001,"Other"))</f>
        <v/>
      </c>
      <c r="U87" s="26" t="str">
        <f aca="false">IF(A87="","",SUM(P87:T87))</f>
        <v/>
      </c>
      <c r="V87" s="26" t="str">
        <f aca="false">IF(OR(A87="",N(U87)=0),"",U87-M87)</f>
        <v/>
      </c>
      <c r="W87" s="26" t="str">
        <f aca="false">IF(OR(A87="",G87="",N(U87)=0),"",G87-U87)</f>
        <v/>
      </c>
      <c r="X87" s="27" t="str">
        <f aca="false">IF(OR(W87="",N(G87)=0),"",W87/G87)</f>
        <v/>
      </c>
      <c r="Y87" s="26" t="str">
        <f aca="false">IF(W87="","",W87-U87*Dashboard!$C$4)</f>
        <v/>
      </c>
      <c r="Z87" s="28" t="str">
        <f aca="false">IF(A87="","",IF(AND(V87&lt;&gt;"",N(V87)&gt;0),"Over estimate",IF(AND(X87&lt;&gt;"",X87&lt;Dashboard!$C$5),"Below target margin",IF(AND(D87="Complete",N(U87)=0),"No costs logged",IF(AND(D87="In progress",N(U87)&gt;0),"Costs so far","")))))</f>
        <v/>
      </c>
    </row>
    <row r="88" customFormat="false" ht="15" hidden="false" customHeight="false" outlineLevel="0" collapsed="false">
      <c r="A88" s="23"/>
      <c r="B88" s="23"/>
      <c r="C88" s="23"/>
      <c r="D88" s="23"/>
      <c r="E88" s="24"/>
      <c r="F88" s="24"/>
      <c r="G88" s="25"/>
      <c r="H88" s="25"/>
      <c r="I88" s="25"/>
      <c r="J88" s="25"/>
      <c r="K88" s="25"/>
      <c r="L88" s="25"/>
      <c r="M88" s="26" t="str">
        <f aca="false">IF(A88="","",SUM(H88:L88))</f>
        <v/>
      </c>
      <c r="N88" s="26" t="str">
        <f aca="false">IF(OR(A88="",G88=""),"",G88-M88)</f>
        <v/>
      </c>
      <c r="O88" s="27" t="str">
        <f aca="false">IF(OR(N88="",N(G88)=0),"",N88/G88)</f>
        <v/>
      </c>
      <c r="P88" s="26" t="str">
        <f aca="false">IF(A88="","",SUMIFS(Costs!$G$2:$G$3001,Costs!$B$2:$B$3001,$A88,Costs!$C$2:$C$3001,"Labour"))</f>
        <v/>
      </c>
      <c r="Q88" s="26" t="str">
        <f aca="false">IF(A88="","",SUMIFS(Costs!$G$2:$G$3001,Costs!$B$2:$B$3001,$A88,Costs!$C$2:$C$3001,"Materials"))</f>
        <v/>
      </c>
      <c r="R88" s="26" t="str">
        <f aca="false">IF(A88="","",SUMIFS(Costs!$G$2:$G$3001,Costs!$B$2:$B$3001,$A88,Costs!$C$2:$C$3001,"Subcontractors"))</f>
        <v/>
      </c>
      <c r="S88" s="26" t="str">
        <f aca="false">IF(A88="","",SUMIFS(Costs!$G$2:$G$3001,Costs!$B$2:$B$3001,$A88,Costs!$C$2:$C$3001,"Equipment"))</f>
        <v/>
      </c>
      <c r="T88" s="26" t="str">
        <f aca="false">IF(A88="","",SUMIFS(Costs!$G$2:$G$3001,Costs!$B$2:$B$3001,$A88,Costs!$C$2:$C$3001,"Other"))</f>
        <v/>
      </c>
      <c r="U88" s="26" t="str">
        <f aca="false">IF(A88="","",SUM(P88:T88))</f>
        <v/>
      </c>
      <c r="V88" s="26" t="str">
        <f aca="false">IF(OR(A88="",N(U88)=0),"",U88-M88)</f>
        <v/>
      </c>
      <c r="W88" s="26" t="str">
        <f aca="false">IF(OR(A88="",G88="",N(U88)=0),"",G88-U88)</f>
        <v/>
      </c>
      <c r="X88" s="27" t="str">
        <f aca="false">IF(OR(W88="",N(G88)=0),"",W88/G88)</f>
        <v/>
      </c>
      <c r="Y88" s="26" t="str">
        <f aca="false">IF(W88="","",W88-U88*Dashboard!$C$4)</f>
        <v/>
      </c>
      <c r="Z88" s="28" t="str">
        <f aca="false">IF(A88="","",IF(AND(V88&lt;&gt;"",N(V88)&gt;0),"Over estimate",IF(AND(X88&lt;&gt;"",X88&lt;Dashboard!$C$5),"Below target margin",IF(AND(D88="Complete",N(U88)=0),"No costs logged",IF(AND(D88="In progress",N(U88)&gt;0),"Costs so far","")))))</f>
        <v/>
      </c>
    </row>
    <row r="89" customFormat="false" ht="15" hidden="false" customHeight="false" outlineLevel="0" collapsed="false">
      <c r="A89" s="23"/>
      <c r="B89" s="23"/>
      <c r="C89" s="23"/>
      <c r="D89" s="23"/>
      <c r="E89" s="24"/>
      <c r="F89" s="24"/>
      <c r="G89" s="25"/>
      <c r="H89" s="25"/>
      <c r="I89" s="25"/>
      <c r="J89" s="25"/>
      <c r="K89" s="25"/>
      <c r="L89" s="25"/>
      <c r="M89" s="26" t="str">
        <f aca="false">IF(A89="","",SUM(H89:L89))</f>
        <v/>
      </c>
      <c r="N89" s="26" t="str">
        <f aca="false">IF(OR(A89="",G89=""),"",G89-M89)</f>
        <v/>
      </c>
      <c r="O89" s="27" t="str">
        <f aca="false">IF(OR(N89="",N(G89)=0),"",N89/G89)</f>
        <v/>
      </c>
      <c r="P89" s="26" t="str">
        <f aca="false">IF(A89="","",SUMIFS(Costs!$G$2:$G$3001,Costs!$B$2:$B$3001,$A89,Costs!$C$2:$C$3001,"Labour"))</f>
        <v/>
      </c>
      <c r="Q89" s="26" t="str">
        <f aca="false">IF(A89="","",SUMIFS(Costs!$G$2:$G$3001,Costs!$B$2:$B$3001,$A89,Costs!$C$2:$C$3001,"Materials"))</f>
        <v/>
      </c>
      <c r="R89" s="26" t="str">
        <f aca="false">IF(A89="","",SUMIFS(Costs!$G$2:$G$3001,Costs!$B$2:$B$3001,$A89,Costs!$C$2:$C$3001,"Subcontractors"))</f>
        <v/>
      </c>
      <c r="S89" s="26" t="str">
        <f aca="false">IF(A89="","",SUMIFS(Costs!$G$2:$G$3001,Costs!$B$2:$B$3001,$A89,Costs!$C$2:$C$3001,"Equipment"))</f>
        <v/>
      </c>
      <c r="T89" s="26" t="str">
        <f aca="false">IF(A89="","",SUMIFS(Costs!$G$2:$G$3001,Costs!$B$2:$B$3001,$A89,Costs!$C$2:$C$3001,"Other"))</f>
        <v/>
      </c>
      <c r="U89" s="26" t="str">
        <f aca="false">IF(A89="","",SUM(P89:T89))</f>
        <v/>
      </c>
      <c r="V89" s="26" t="str">
        <f aca="false">IF(OR(A89="",N(U89)=0),"",U89-M89)</f>
        <v/>
      </c>
      <c r="W89" s="26" t="str">
        <f aca="false">IF(OR(A89="",G89="",N(U89)=0),"",G89-U89)</f>
        <v/>
      </c>
      <c r="X89" s="27" t="str">
        <f aca="false">IF(OR(W89="",N(G89)=0),"",W89/G89)</f>
        <v/>
      </c>
      <c r="Y89" s="26" t="str">
        <f aca="false">IF(W89="","",W89-U89*Dashboard!$C$4)</f>
        <v/>
      </c>
      <c r="Z89" s="28" t="str">
        <f aca="false">IF(A89="","",IF(AND(V89&lt;&gt;"",N(V89)&gt;0),"Over estimate",IF(AND(X89&lt;&gt;"",X89&lt;Dashboard!$C$5),"Below target margin",IF(AND(D89="Complete",N(U89)=0),"No costs logged",IF(AND(D89="In progress",N(U89)&gt;0),"Costs so far","")))))</f>
        <v/>
      </c>
    </row>
    <row r="90" customFormat="false" ht="15" hidden="false" customHeight="false" outlineLevel="0" collapsed="false">
      <c r="A90" s="23"/>
      <c r="B90" s="23"/>
      <c r="C90" s="23"/>
      <c r="D90" s="23"/>
      <c r="E90" s="24"/>
      <c r="F90" s="24"/>
      <c r="G90" s="25"/>
      <c r="H90" s="25"/>
      <c r="I90" s="25"/>
      <c r="J90" s="25"/>
      <c r="K90" s="25"/>
      <c r="L90" s="25"/>
      <c r="M90" s="26" t="str">
        <f aca="false">IF(A90="","",SUM(H90:L90))</f>
        <v/>
      </c>
      <c r="N90" s="26" t="str">
        <f aca="false">IF(OR(A90="",G90=""),"",G90-M90)</f>
        <v/>
      </c>
      <c r="O90" s="27" t="str">
        <f aca="false">IF(OR(N90="",N(G90)=0),"",N90/G90)</f>
        <v/>
      </c>
      <c r="P90" s="26" t="str">
        <f aca="false">IF(A90="","",SUMIFS(Costs!$G$2:$G$3001,Costs!$B$2:$B$3001,$A90,Costs!$C$2:$C$3001,"Labour"))</f>
        <v/>
      </c>
      <c r="Q90" s="26" t="str">
        <f aca="false">IF(A90="","",SUMIFS(Costs!$G$2:$G$3001,Costs!$B$2:$B$3001,$A90,Costs!$C$2:$C$3001,"Materials"))</f>
        <v/>
      </c>
      <c r="R90" s="26" t="str">
        <f aca="false">IF(A90="","",SUMIFS(Costs!$G$2:$G$3001,Costs!$B$2:$B$3001,$A90,Costs!$C$2:$C$3001,"Subcontractors"))</f>
        <v/>
      </c>
      <c r="S90" s="26" t="str">
        <f aca="false">IF(A90="","",SUMIFS(Costs!$G$2:$G$3001,Costs!$B$2:$B$3001,$A90,Costs!$C$2:$C$3001,"Equipment"))</f>
        <v/>
      </c>
      <c r="T90" s="26" t="str">
        <f aca="false">IF(A90="","",SUMIFS(Costs!$G$2:$G$3001,Costs!$B$2:$B$3001,$A90,Costs!$C$2:$C$3001,"Other"))</f>
        <v/>
      </c>
      <c r="U90" s="26" t="str">
        <f aca="false">IF(A90="","",SUM(P90:T90))</f>
        <v/>
      </c>
      <c r="V90" s="26" t="str">
        <f aca="false">IF(OR(A90="",N(U90)=0),"",U90-M90)</f>
        <v/>
      </c>
      <c r="W90" s="26" t="str">
        <f aca="false">IF(OR(A90="",G90="",N(U90)=0),"",G90-U90)</f>
        <v/>
      </c>
      <c r="X90" s="27" t="str">
        <f aca="false">IF(OR(W90="",N(G90)=0),"",W90/G90)</f>
        <v/>
      </c>
      <c r="Y90" s="26" t="str">
        <f aca="false">IF(W90="","",W90-U90*Dashboard!$C$4)</f>
        <v/>
      </c>
      <c r="Z90" s="28" t="str">
        <f aca="false">IF(A90="","",IF(AND(V90&lt;&gt;"",N(V90)&gt;0),"Over estimate",IF(AND(X90&lt;&gt;"",X90&lt;Dashboard!$C$5),"Below target margin",IF(AND(D90="Complete",N(U90)=0),"No costs logged",IF(AND(D90="In progress",N(U90)&gt;0),"Costs so far","")))))</f>
        <v/>
      </c>
    </row>
    <row r="91" customFormat="false" ht="15" hidden="false" customHeight="false" outlineLevel="0" collapsed="false">
      <c r="A91" s="23"/>
      <c r="B91" s="23"/>
      <c r="C91" s="23"/>
      <c r="D91" s="23"/>
      <c r="E91" s="24"/>
      <c r="F91" s="24"/>
      <c r="G91" s="25"/>
      <c r="H91" s="25"/>
      <c r="I91" s="25"/>
      <c r="J91" s="25"/>
      <c r="K91" s="25"/>
      <c r="L91" s="25"/>
      <c r="M91" s="26" t="str">
        <f aca="false">IF(A91="","",SUM(H91:L91))</f>
        <v/>
      </c>
      <c r="N91" s="26" t="str">
        <f aca="false">IF(OR(A91="",G91=""),"",G91-M91)</f>
        <v/>
      </c>
      <c r="O91" s="27" t="str">
        <f aca="false">IF(OR(N91="",N(G91)=0),"",N91/G91)</f>
        <v/>
      </c>
      <c r="P91" s="26" t="str">
        <f aca="false">IF(A91="","",SUMIFS(Costs!$G$2:$G$3001,Costs!$B$2:$B$3001,$A91,Costs!$C$2:$C$3001,"Labour"))</f>
        <v/>
      </c>
      <c r="Q91" s="26" t="str">
        <f aca="false">IF(A91="","",SUMIFS(Costs!$G$2:$G$3001,Costs!$B$2:$B$3001,$A91,Costs!$C$2:$C$3001,"Materials"))</f>
        <v/>
      </c>
      <c r="R91" s="26" t="str">
        <f aca="false">IF(A91="","",SUMIFS(Costs!$G$2:$G$3001,Costs!$B$2:$B$3001,$A91,Costs!$C$2:$C$3001,"Subcontractors"))</f>
        <v/>
      </c>
      <c r="S91" s="26" t="str">
        <f aca="false">IF(A91="","",SUMIFS(Costs!$G$2:$G$3001,Costs!$B$2:$B$3001,$A91,Costs!$C$2:$C$3001,"Equipment"))</f>
        <v/>
      </c>
      <c r="T91" s="26" t="str">
        <f aca="false">IF(A91="","",SUMIFS(Costs!$G$2:$G$3001,Costs!$B$2:$B$3001,$A91,Costs!$C$2:$C$3001,"Other"))</f>
        <v/>
      </c>
      <c r="U91" s="26" t="str">
        <f aca="false">IF(A91="","",SUM(P91:T91))</f>
        <v/>
      </c>
      <c r="V91" s="26" t="str">
        <f aca="false">IF(OR(A91="",N(U91)=0),"",U91-M91)</f>
        <v/>
      </c>
      <c r="W91" s="26" t="str">
        <f aca="false">IF(OR(A91="",G91="",N(U91)=0),"",G91-U91)</f>
        <v/>
      </c>
      <c r="X91" s="27" t="str">
        <f aca="false">IF(OR(W91="",N(G91)=0),"",W91/G91)</f>
        <v/>
      </c>
      <c r="Y91" s="26" t="str">
        <f aca="false">IF(W91="","",W91-U91*Dashboard!$C$4)</f>
        <v/>
      </c>
      <c r="Z91" s="28" t="str">
        <f aca="false">IF(A91="","",IF(AND(V91&lt;&gt;"",N(V91)&gt;0),"Over estimate",IF(AND(X91&lt;&gt;"",X91&lt;Dashboard!$C$5),"Below target margin",IF(AND(D91="Complete",N(U91)=0),"No costs logged",IF(AND(D91="In progress",N(U91)&gt;0),"Costs so far","")))))</f>
        <v/>
      </c>
    </row>
    <row r="92" customFormat="false" ht="15" hidden="false" customHeight="false" outlineLevel="0" collapsed="false">
      <c r="A92" s="23"/>
      <c r="B92" s="23"/>
      <c r="C92" s="23"/>
      <c r="D92" s="23"/>
      <c r="E92" s="24"/>
      <c r="F92" s="24"/>
      <c r="G92" s="25"/>
      <c r="H92" s="25"/>
      <c r="I92" s="25"/>
      <c r="J92" s="25"/>
      <c r="K92" s="25"/>
      <c r="L92" s="25"/>
      <c r="M92" s="26" t="str">
        <f aca="false">IF(A92="","",SUM(H92:L92))</f>
        <v/>
      </c>
      <c r="N92" s="26" t="str">
        <f aca="false">IF(OR(A92="",G92=""),"",G92-M92)</f>
        <v/>
      </c>
      <c r="O92" s="27" t="str">
        <f aca="false">IF(OR(N92="",N(G92)=0),"",N92/G92)</f>
        <v/>
      </c>
      <c r="P92" s="26" t="str">
        <f aca="false">IF(A92="","",SUMIFS(Costs!$G$2:$G$3001,Costs!$B$2:$B$3001,$A92,Costs!$C$2:$C$3001,"Labour"))</f>
        <v/>
      </c>
      <c r="Q92" s="26" t="str">
        <f aca="false">IF(A92="","",SUMIFS(Costs!$G$2:$G$3001,Costs!$B$2:$B$3001,$A92,Costs!$C$2:$C$3001,"Materials"))</f>
        <v/>
      </c>
      <c r="R92" s="26" t="str">
        <f aca="false">IF(A92="","",SUMIFS(Costs!$G$2:$G$3001,Costs!$B$2:$B$3001,$A92,Costs!$C$2:$C$3001,"Subcontractors"))</f>
        <v/>
      </c>
      <c r="S92" s="26" t="str">
        <f aca="false">IF(A92="","",SUMIFS(Costs!$G$2:$G$3001,Costs!$B$2:$B$3001,$A92,Costs!$C$2:$C$3001,"Equipment"))</f>
        <v/>
      </c>
      <c r="T92" s="26" t="str">
        <f aca="false">IF(A92="","",SUMIFS(Costs!$G$2:$G$3001,Costs!$B$2:$B$3001,$A92,Costs!$C$2:$C$3001,"Other"))</f>
        <v/>
      </c>
      <c r="U92" s="26" t="str">
        <f aca="false">IF(A92="","",SUM(P92:T92))</f>
        <v/>
      </c>
      <c r="V92" s="26" t="str">
        <f aca="false">IF(OR(A92="",N(U92)=0),"",U92-M92)</f>
        <v/>
      </c>
      <c r="W92" s="26" t="str">
        <f aca="false">IF(OR(A92="",G92="",N(U92)=0),"",G92-U92)</f>
        <v/>
      </c>
      <c r="X92" s="27" t="str">
        <f aca="false">IF(OR(W92="",N(G92)=0),"",W92/G92)</f>
        <v/>
      </c>
      <c r="Y92" s="26" t="str">
        <f aca="false">IF(W92="","",W92-U92*Dashboard!$C$4)</f>
        <v/>
      </c>
      <c r="Z92" s="28" t="str">
        <f aca="false">IF(A92="","",IF(AND(V92&lt;&gt;"",N(V92)&gt;0),"Over estimate",IF(AND(X92&lt;&gt;"",X92&lt;Dashboard!$C$5),"Below target margin",IF(AND(D92="Complete",N(U92)=0),"No costs logged",IF(AND(D92="In progress",N(U92)&gt;0),"Costs so far","")))))</f>
        <v/>
      </c>
    </row>
    <row r="93" customFormat="false" ht="15" hidden="false" customHeight="false" outlineLevel="0" collapsed="false">
      <c r="A93" s="23"/>
      <c r="B93" s="23"/>
      <c r="C93" s="23"/>
      <c r="D93" s="23"/>
      <c r="E93" s="24"/>
      <c r="F93" s="24"/>
      <c r="G93" s="25"/>
      <c r="H93" s="25"/>
      <c r="I93" s="25"/>
      <c r="J93" s="25"/>
      <c r="K93" s="25"/>
      <c r="L93" s="25"/>
      <c r="M93" s="26" t="str">
        <f aca="false">IF(A93="","",SUM(H93:L93))</f>
        <v/>
      </c>
      <c r="N93" s="26" t="str">
        <f aca="false">IF(OR(A93="",G93=""),"",G93-M93)</f>
        <v/>
      </c>
      <c r="O93" s="27" t="str">
        <f aca="false">IF(OR(N93="",N(G93)=0),"",N93/G93)</f>
        <v/>
      </c>
      <c r="P93" s="26" t="str">
        <f aca="false">IF(A93="","",SUMIFS(Costs!$G$2:$G$3001,Costs!$B$2:$B$3001,$A93,Costs!$C$2:$C$3001,"Labour"))</f>
        <v/>
      </c>
      <c r="Q93" s="26" t="str">
        <f aca="false">IF(A93="","",SUMIFS(Costs!$G$2:$G$3001,Costs!$B$2:$B$3001,$A93,Costs!$C$2:$C$3001,"Materials"))</f>
        <v/>
      </c>
      <c r="R93" s="26" t="str">
        <f aca="false">IF(A93="","",SUMIFS(Costs!$G$2:$G$3001,Costs!$B$2:$B$3001,$A93,Costs!$C$2:$C$3001,"Subcontractors"))</f>
        <v/>
      </c>
      <c r="S93" s="26" t="str">
        <f aca="false">IF(A93="","",SUMIFS(Costs!$G$2:$G$3001,Costs!$B$2:$B$3001,$A93,Costs!$C$2:$C$3001,"Equipment"))</f>
        <v/>
      </c>
      <c r="T93" s="26" t="str">
        <f aca="false">IF(A93="","",SUMIFS(Costs!$G$2:$G$3001,Costs!$B$2:$B$3001,$A93,Costs!$C$2:$C$3001,"Other"))</f>
        <v/>
      </c>
      <c r="U93" s="26" t="str">
        <f aca="false">IF(A93="","",SUM(P93:T93))</f>
        <v/>
      </c>
      <c r="V93" s="26" t="str">
        <f aca="false">IF(OR(A93="",N(U93)=0),"",U93-M93)</f>
        <v/>
      </c>
      <c r="W93" s="26" t="str">
        <f aca="false">IF(OR(A93="",G93="",N(U93)=0),"",G93-U93)</f>
        <v/>
      </c>
      <c r="X93" s="27" t="str">
        <f aca="false">IF(OR(W93="",N(G93)=0),"",W93/G93)</f>
        <v/>
      </c>
      <c r="Y93" s="26" t="str">
        <f aca="false">IF(W93="","",W93-U93*Dashboard!$C$4)</f>
        <v/>
      </c>
      <c r="Z93" s="28" t="str">
        <f aca="false">IF(A93="","",IF(AND(V93&lt;&gt;"",N(V93)&gt;0),"Over estimate",IF(AND(X93&lt;&gt;"",X93&lt;Dashboard!$C$5),"Below target margin",IF(AND(D93="Complete",N(U93)=0),"No costs logged",IF(AND(D93="In progress",N(U93)&gt;0),"Costs so far","")))))</f>
        <v/>
      </c>
    </row>
    <row r="94" customFormat="false" ht="15" hidden="false" customHeight="false" outlineLevel="0" collapsed="false">
      <c r="A94" s="23"/>
      <c r="B94" s="23"/>
      <c r="C94" s="23"/>
      <c r="D94" s="23"/>
      <c r="E94" s="24"/>
      <c r="F94" s="24"/>
      <c r="G94" s="25"/>
      <c r="H94" s="25"/>
      <c r="I94" s="25"/>
      <c r="J94" s="25"/>
      <c r="K94" s="25"/>
      <c r="L94" s="25"/>
      <c r="M94" s="26" t="str">
        <f aca="false">IF(A94="","",SUM(H94:L94))</f>
        <v/>
      </c>
      <c r="N94" s="26" t="str">
        <f aca="false">IF(OR(A94="",G94=""),"",G94-M94)</f>
        <v/>
      </c>
      <c r="O94" s="27" t="str">
        <f aca="false">IF(OR(N94="",N(G94)=0),"",N94/G94)</f>
        <v/>
      </c>
      <c r="P94" s="26" t="str">
        <f aca="false">IF(A94="","",SUMIFS(Costs!$G$2:$G$3001,Costs!$B$2:$B$3001,$A94,Costs!$C$2:$C$3001,"Labour"))</f>
        <v/>
      </c>
      <c r="Q94" s="26" t="str">
        <f aca="false">IF(A94="","",SUMIFS(Costs!$G$2:$G$3001,Costs!$B$2:$B$3001,$A94,Costs!$C$2:$C$3001,"Materials"))</f>
        <v/>
      </c>
      <c r="R94" s="26" t="str">
        <f aca="false">IF(A94="","",SUMIFS(Costs!$G$2:$G$3001,Costs!$B$2:$B$3001,$A94,Costs!$C$2:$C$3001,"Subcontractors"))</f>
        <v/>
      </c>
      <c r="S94" s="26" t="str">
        <f aca="false">IF(A94="","",SUMIFS(Costs!$G$2:$G$3001,Costs!$B$2:$B$3001,$A94,Costs!$C$2:$C$3001,"Equipment"))</f>
        <v/>
      </c>
      <c r="T94" s="26" t="str">
        <f aca="false">IF(A94="","",SUMIFS(Costs!$G$2:$G$3001,Costs!$B$2:$B$3001,$A94,Costs!$C$2:$C$3001,"Other"))</f>
        <v/>
      </c>
      <c r="U94" s="26" t="str">
        <f aca="false">IF(A94="","",SUM(P94:T94))</f>
        <v/>
      </c>
      <c r="V94" s="26" t="str">
        <f aca="false">IF(OR(A94="",N(U94)=0),"",U94-M94)</f>
        <v/>
      </c>
      <c r="W94" s="26" t="str">
        <f aca="false">IF(OR(A94="",G94="",N(U94)=0),"",G94-U94)</f>
        <v/>
      </c>
      <c r="X94" s="27" t="str">
        <f aca="false">IF(OR(W94="",N(G94)=0),"",W94/G94)</f>
        <v/>
      </c>
      <c r="Y94" s="26" t="str">
        <f aca="false">IF(W94="","",W94-U94*Dashboard!$C$4)</f>
        <v/>
      </c>
      <c r="Z94" s="28" t="str">
        <f aca="false">IF(A94="","",IF(AND(V94&lt;&gt;"",N(V94)&gt;0),"Over estimate",IF(AND(X94&lt;&gt;"",X94&lt;Dashboard!$C$5),"Below target margin",IF(AND(D94="Complete",N(U94)=0),"No costs logged",IF(AND(D94="In progress",N(U94)&gt;0),"Costs so far","")))))</f>
        <v/>
      </c>
    </row>
    <row r="95" customFormat="false" ht="15" hidden="false" customHeight="false" outlineLevel="0" collapsed="false">
      <c r="A95" s="23"/>
      <c r="B95" s="23"/>
      <c r="C95" s="23"/>
      <c r="D95" s="23"/>
      <c r="E95" s="24"/>
      <c r="F95" s="24"/>
      <c r="G95" s="25"/>
      <c r="H95" s="25"/>
      <c r="I95" s="25"/>
      <c r="J95" s="25"/>
      <c r="K95" s="25"/>
      <c r="L95" s="25"/>
      <c r="M95" s="26" t="str">
        <f aca="false">IF(A95="","",SUM(H95:L95))</f>
        <v/>
      </c>
      <c r="N95" s="26" t="str">
        <f aca="false">IF(OR(A95="",G95=""),"",G95-M95)</f>
        <v/>
      </c>
      <c r="O95" s="27" t="str">
        <f aca="false">IF(OR(N95="",N(G95)=0),"",N95/G95)</f>
        <v/>
      </c>
      <c r="P95" s="26" t="str">
        <f aca="false">IF(A95="","",SUMIFS(Costs!$G$2:$G$3001,Costs!$B$2:$B$3001,$A95,Costs!$C$2:$C$3001,"Labour"))</f>
        <v/>
      </c>
      <c r="Q95" s="26" t="str">
        <f aca="false">IF(A95="","",SUMIFS(Costs!$G$2:$G$3001,Costs!$B$2:$B$3001,$A95,Costs!$C$2:$C$3001,"Materials"))</f>
        <v/>
      </c>
      <c r="R95" s="26" t="str">
        <f aca="false">IF(A95="","",SUMIFS(Costs!$G$2:$G$3001,Costs!$B$2:$B$3001,$A95,Costs!$C$2:$C$3001,"Subcontractors"))</f>
        <v/>
      </c>
      <c r="S95" s="26" t="str">
        <f aca="false">IF(A95="","",SUMIFS(Costs!$G$2:$G$3001,Costs!$B$2:$B$3001,$A95,Costs!$C$2:$C$3001,"Equipment"))</f>
        <v/>
      </c>
      <c r="T95" s="26" t="str">
        <f aca="false">IF(A95="","",SUMIFS(Costs!$G$2:$G$3001,Costs!$B$2:$B$3001,$A95,Costs!$C$2:$C$3001,"Other"))</f>
        <v/>
      </c>
      <c r="U95" s="26" t="str">
        <f aca="false">IF(A95="","",SUM(P95:T95))</f>
        <v/>
      </c>
      <c r="V95" s="26" t="str">
        <f aca="false">IF(OR(A95="",N(U95)=0),"",U95-M95)</f>
        <v/>
      </c>
      <c r="W95" s="26" t="str">
        <f aca="false">IF(OR(A95="",G95="",N(U95)=0),"",G95-U95)</f>
        <v/>
      </c>
      <c r="X95" s="27" t="str">
        <f aca="false">IF(OR(W95="",N(G95)=0),"",W95/G95)</f>
        <v/>
      </c>
      <c r="Y95" s="26" t="str">
        <f aca="false">IF(W95="","",W95-U95*Dashboard!$C$4)</f>
        <v/>
      </c>
      <c r="Z95" s="28" t="str">
        <f aca="false">IF(A95="","",IF(AND(V95&lt;&gt;"",N(V95)&gt;0),"Over estimate",IF(AND(X95&lt;&gt;"",X95&lt;Dashboard!$C$5),"Below target margin",IF(AND(D95="Complete",N(U95)=0),"No costs logged",IF(AND(D95="In progress",N(U95)&gt;0),"Costs so far","")))))</f>
        <v/>
      </c>
    </row>
    <row r="96" customFormat="false" ht="15" hidden="false" customHeight="false" outlineLevel="0" collapsed="false">
      <c r="A96" s="23"/>
      <c r="B96" s="23"/>
      <c r="C96" s="23"/>
      <c r="D96" s="23"/>
      <c r="E96" s="24"/>
      <c r="F96" s="24"/>
      <c r="G96" s="25"/>
      <c r="H96" s="25"/>
      <c r="I96" s="25"/>
      <c r="J96" s="25"/>
      <c r="K96" s="25"/>
      <c r="L96" s="25"/>
      <c r="M96" s="26" t="str">
        <f aca="false">IF(A96="","",SUM(H96:L96))</f>
        <v/>
      </c>
      <c r="N96" s="26" t="str">
        <f aca="false">IF(OR(A96="",G96=""),"",G96-M96)</f>
        <v/>
      </c>
      <c r="O96" s="27" t="str">
        <f aca="false">IF(OR(N96="",N(G96)=0),"",N96/G96)</f>
        <v/>
      </c>
      <c r="P96" s="26" t="str">
        <f aca="false">IF(A96="","",SUMIFS(Costs!$G$2:$G$3001,Costs!$B$2:$B$3001,$A96,Costs!$C$2:$C$3001,"Labour"))</f>
        <v/>
      </c>
      <c r="Q96" s="26" t="str">
        <f aca="false">IF(A96="","",SUMIFS(Costs!$G$2:$G$3001,Costs!$B$2:$B$3001,$A96,Costs!$C$2:$C$3001,"Materials"))</f>
        <v/>
      </c>
      <c r="R96" s="26" t="str">
        <f aca="false">IF(A96="","",SUMIFS(Costs!$G$2:$G$3001,Costs!$B$2:$B$3001,$A96,Costs!$C$2:$C$3001,"Subcontractors"))</f>
        <v/>
      </c>
      <c r="S96" s="26" t="str">
        <f aca="false">IF(A96="","",SUMIFS(Costs!$G$2:$G$3001,Costs!$B$2:$B$3001,$A96,Costs!$C$2:$C$3001,"Equipment"))</f>
        <v/>
      </c>
      <c r="T96" s="26" t="str">
        <f aca="false">IF(A96="","",SUMIFS(Costs!$G$2:$G$3001,Costs!$B$2:$B$3001,$A96,Costs!$C$2:$C$3001,"Other"))</f>
        <v/>
      </c>
      <c r="U96" s="26" t="str">
        <f aca="false">IF(A96="","",SUM(P96:T96))</f>
        <v/>
      </c>
      <c r="V96" s="26" t="str">
        <f aca="false">IF(OR(A96="",N(U96)=0),"",U96-M96)</f>
        <v/>
      </c>
      <c r="W96" s="26" t="str">
        <f aca="false">IF(OR(A96="",G96="",N(U96)=0),"",G96-U96)</f>
        <v/>
      </c>
      <c r="X96" s="27" t="str">
        <f aca="false">IF(OR(W96="",N(G96)=0),"",W96/G96)</f>
        <v/>
      </c>
      <c r="Y96" s="26" t="str">
        <f aca="false">IF(W96="","",W96-U96*Dashboard!$C$4)</f>
        <v/>
      </c>
      <c r="Z96" s="28" t="str">
        <f aca="false">IF(A96="","",IF(AND(V96&lt;&gt;"",N(V96)&gt;0),"Over estimate",IF(AND(X96&lt;&gt;"",X96&lt;Dashboard!$C$5),"Below target margin",IF(AND(D96="Complete",N(U96)=0),"No costs logged",IF(AND(D96="In progress",N(U96)&gt;0),"Costs so far","")))))</f>
        <v/>
      </c>
    </row>
    <row r="97" customFormat="false" ht="15" hidden="false" customHeight="false" outlineLevel="0" collapsed="false">
      <c r="A97" s="23"/>
      <c r="B97" s="23"/>
      <c r="C97" s="23"/>
      <c r="D97" s="23"/>
      <c r="E97" s="24"/>
      <c r="F97" s="24"/>
      <c r="G97" s="25"/>
      <c r="H97" s="25"/>
      <c r="I97" s="25"/>
      <c r="J97" s="25"/>
      <c r="K97" s="25"/>
      <c r="L97" s="25"/>
      <c r="M97" s="26" t="str">
        <f aca="false">IF(A97="","",SUM(H97:L97))</f>
        <v/>
      </c>
      <c r="N97" s="26" t="str">
        <f aca="false">IF(OR(A97="",G97=""),"",G97-M97)</f>
        <v/>
      </c>
      <c r="O97" s="27" t="str">
        <f aca="false">IF(OR(N97="",N(G97)=0),"",N97/G97)</f>
        <v/>
      </c>
      <c r="P97" s="26" t="str">
        <f aca="false">IF(A97="","",SUMIFS(Costs!$G$2:$G$3001,Costs!$B$2:$B$3001,$A97,Costs!$C$2:$C$3001,"Labour"))</f>
        <v/>
      </c>
      <c r="Q97" s="26" t="str">
        <f aca="false">IF(A97="","",SUMIFS(Costs!$G$2:$G$3001,Costs!$B$2:$B$3001,$A97,Costs!$C$2:$C$3001,"Materials"))</f>
        <v/>
      </c>
      <c r="R97" s="26" t="str">
        <f aca="false">IF(A97="","",SUMIFS(Costs!$G$2:$G$3001,Costs!$B$2:$B$3001,$A97,Costs!$C$2:$C$3001,"Subcontractors"))</f>
        <v/>
      </c>
      <c r="S97" s="26" t="str">
        <f aca="false">IF(A97="","",SUMIFS(Costs!$G$2:$G$3001,Costs!$B$2:$B$3001,$A97,Costs!$C$2:$C$3001,"Equipment"))</f>
        <v/>
      </c>
      <c r="T97" s="26" t="str">
        <f aca="false">IF(A97="","",SUMIFS(Costs!$G$2:$G$3001,Costs!$B$2:$B$3001,$A97,Costs!$C$2:$C$3001,"Other"))</f>
        <v/>
      </c>
      <c r="U97" s="26" t="str">
        <f aca="false">IF(A97="","",SUM(P97:T97))</f>
        <v/>
      </c>
      <c r="V97" s="26" t="str">
        <f aca="false">IF(OR(A97="",N(U97)=0),"",U97-M97)</f>
        <v/>
      </c>
      <c r="W97" s="26" t="str">
        <f aca="false">IF(OR(A97="",G97="",N(U97)=0),"",G97-U97)</f>
        <v/>
      </c>
      <c r="X97" s="27" t="str">
        <f aca="false">IF(OR(W97="",N(G97)=0),"",W97/G97)</f>
        <v/>
      </c>
      <c r="Y97" s="26" t="str">
        <f aca="false">IF(W97="","",W97-U97*Dashboard!$C$4)</f>
        <v/>
      </c>
      <c r="Z97" s="28" t="str">
        <f aca="false">IF(A97="","",IF(AND(V97&lt;&gt;"",N(V97)&gt;0),"Over estimate",IF(AND(X97&lt;&gt;"",X97&lt;Dashboard!$C$5),"Below target margin",IF(AND(D97="Complete",N(U97)=0),"No costs logged",IF(AND(D97="In progress",N(U97)&gt;0),"Costs so far","")))))</f>
        <v/>
      </c>
    </row>
    <row r="98" customFormat="false" ht="15" hidden="false" customHeight="false" outlineLevel="0" collapsed="false">
      <c r="A98" s="23"/>
      <c r="B98" s="23"/>
      <c r="C98" s="23"/>
      <c r="D98" s="23"/>
      <c r="E98" s="24"/>
      <c r="F98" s="24"/>
      <c r="G98" s="25"/>
      <c r="H98" s="25"/>
      <c r="I98" s="25"/>
      <c r="J98" s="25"/>
      <c r="K98" s="25"/>
      <c r="L98" s="25"/>
      <c r="M98" s="26" t="str">
        <f aca="false">IF(A98="","",SUM(H98:L98))</f>
        <v/>
      </c>
      <c r="N98" s="26" t="str">
        <f aca="false">IF(OR(A98="",G98=""),"",G98-M98)</f>
        <v/>
      </c>
      <c r="O98" s="27" t="str">
        <f aca="false">IF(OR(N98="",N(G98)=0),"",N98/G98)</f>
        <v/>
      </c>
      <c r="P98" s="26" t="str">
        <f aca="false">IF(A98="","",SUMIFS(Costs!$G$2:$G$3001,Costs!$B$2:$B$3001,$A98,Costs!$C$2:$C$3001,"Labour"))</f>
        <v/>
      </c>
      <c r="Q98" s="26" t="str">
        <f aca="false">IF(A98="","",SUMIFS(Costs!$G$2:$G$3001,Costs!$B$2:$B$3001,$A98,Costs!$C$2:$C$3001,"Materials"))</f>
        <v/>
      </c>
      <c r="R98" s="26" t="str">
        <f aca="false">IF(A98="","",SUMIFS(Costs!$G$2:$G$3001,Costs!$B$2:$B$3001,$A98,Costs!$C$2:$C$3001,"Subcontractors"))</f>
        <v/>
      </c>
      <c r="S98" s="26" t="str">
        <f aca="false">IF(A98="","",SUMIFS(Costs!$G$2:$G$3001,Costs!$B$2:$B$3001,$A98,Costs!$C$2:$C$3001,"Equipment"))</f>
        <v/>
      </c>
      <c r="T98" s="26" t="str">
        <f aca="false">IF(A98="","",SUMIFS(Costs!$G$2:$G$3001,Costs!$B$2:$B$3001,$A98,Costs!$C$2:$C$3001,"Other"))</f>
        <v/>
      </c>
      <c r="U98" s="26" t="str">
        <f aca="false">IF(A98="","",SUM(P98:T98))</f>
        <v/>
      </c>
      <c r="V98" s="26" t="str">
        <f aca="false">IF(OR(A98="",N(U98)=0),"",U98-M98)</f>
        <v/>
      </c>
      <c r="W98" s="26" t="str">
        <f aca="false">IF(OR(A98="",G98="",N(U98)=0),"",G98-U98)</f>
        <v/>
      </c>
      <c r="X98" s="27" t="str">
        <f aca="false">IF(OR(W98="",N(G98)=0),"",W98/G98)</f>
        <v/>
      </c>
      <c r="Y98" s="26" t="str">
        <f aca="false">IF(W98="","",W98-U98*Dashboard!$C$4)</f>
        <v/>
      </c>
      <c r="Z98" s="28" t="str">
        <f aca="false">IF(A98="","",IF(AND(V98&lt;&gt;"",N(V98)&gt;0),"Over estimate",IF(AND(X98&lt;&gt;"",X98&lt;Dashboard!$C$5),"Below target margin",IF(AND(D98="Complete",N(U98)=0),"No costs logged",IF(AND(D98="In progress",N(U98)&gt;0),"Costs so far","")))))</f>
        <v/>
      </c>
    </row>
    <row r="99" customFormat="false" ht="15" hidden="false" customHeight="false" outlineLevel="0" collapsed="false">
      <c r="A99" s="23"/>
      <c r="B99" s="23"/>
      <c r="C99" s="23"/>
      <c r="D99" s="23"/>
      <c r="E99" s="24"/>
      <c r="F99" s="24"/>
      <c r="G99" s="25"/>
      <c r="H99" s="25"/>
      <c r="I99" s="25"/>
      <c r="J99" s="25"/>
      <c r="K99" s="25"/>
      <c r="L99" s="25"/>
      <c r="M99" s="26" t="str">
        <f aca="false">IF(A99="","",SUM(H99:L99))</f>
        <v/>
      </c>
      <c r="N99" s="26" t="str">
        <f aca="false">IF(OR(A99="",G99=""),"",G99-M99)</f>
        <v/>
      </c>
      <c r="O99" s="27" t="str">
        <f aca="false">IF(OR(N99="",N(G99)=0),"",N99/G99)</f>
        <v/>
      </c>
      <c r="P99" s="26" t="str">
        <f aca="false">IF(A99="","",SUMIFS(Costs!$G$2:$G$3001,Costs!$B$2:$B$3001,$A99,Costs!$C$2:$C$3001,"Labour"))</f>
        <v/>
      </c>
      <c r="Q99" s="26" t="str">
        <f aca="false">IF(A99="","",SUMIFS(Costs!$G$2:$G$3001,Costs!$B$2:$B$3001,$A99,Costs!$C$2:$C$3001,"Materials"))</f>
        <v/>
      </c>
      <c r="R99" s="26" t="str">
        <f aca="false">IF(A99="","",SUMIFS(Costs!$G$2:$G$3001,Costs!$B$2:$B$3001,$A99,Costs!$C$2:$C$3001,"Subcontractors"))</f>
        <v/>
      </c>
      <c r="S99" s="26" t="str">
        <f aca="false">IF(A99="","",SUMIFS(Costs!$G$2:$G$3001,Costs!$B$2:$B$3001,$A99,Costs!$C$2:$C$3001,"Equipment"))</f>
        <v/>
      </c>
      <c r="T99" s="26" t="str">
        <f aca="false">IF(A99="","",SUMIFS(Costs!$G$2:$G$3001,Costs!$B$2:$B$3001,$A99,Costs!$C$2:$C$3001,"Other"))</f>
        <v/>
      </c>
      <c r="U99" s="26" t="str">
        <f aca="false">IF(A99="","",SUM(P99:T99))</f>
        <v/>
      </c>
      <c r="V99" s="26" t="str">
        <f aca="false">IF(OR(A99="",N(U99)=0),"",U99-M99)</f>
        <v/>
      </c>
      <c r="W99" s="26" t="str">
        <f aca="false">IF(OR(A99="",G99="",N(U99)=0),"",G99-U99)</f>
        <v/>
      </c>
      <c r="X99" s="27" t="str">
        <f aca="false">IF(OR(W99="",N(G99)=0),"",W99/G99)</f>
        <v/>
      </c>
      <c r="Y99" s="26" t="str">
        <f aca="false">IF(W99="","",W99-U99*Dashboard!$C$4)</f>
        <v/>
      </c>
      <c r="Z99" s="28" t="str">
        <f aca="false">IF(A99="","",IF(AND(V99&lt;&gt;"",N(V99)&gt;0),"Over estimate",IF(AND(X99&lt;&gt;"",X99&lt;Dashboard!$C$5),"Below target margin",IF(AND(D99="Complete",N(U99)=0),"No costs logged",IF(AND(D99="In progress",N(U99)&gt;0),"Costs so far","")))))</f>
        <v/>
      </c>
    </row>
    <row r="100" customFormat="false" ht="15" hidden="false" customHeight="false" outlineLevel="0" collapsed="false">
      <c r="A100" s="23"/>
      <c r="B100" s="23"/>
      <c r="C100" s="23"/>
      <c r="D100" s="23"/>
      <c r="E100" s="24"/>
      <c r="F100" s="24"/>
      <c r="G100" s="25"/>
      <c r="H100" s="25"/>
      <c r="I100" s="25"/>
      <c r="J100" s="25"/>
      <c r="K100" s="25"/>
      <c r="L100" s="25"/>
      <c r="M100" s="26" t="str">
        <f aca="false">IF(A100="","",SUM(H100:L100))</f>
        <v/>
      </c>
      <c r="N100" s="26" t="str">
        <f aca="false">IF(OR(A100="",G100=""),"",G100-M100)</f>
        <v/>
      </c>
      <c r="O100" s="27" t="str">
        <f aca="false">IF(OR(N100="",N(G100)=0),"",N100/G100)</f>
        <v/>
      </c>
      <c r="P100" s="26" t="str">
        <f aca="false">IF(A100="","",SUMIFS(Costs!$G$2:$G$3001,Costs!$B$2:$B$3001,$A100,Costs!$C$2:$C$3001,"Labour"))</f>
        <v/>
      </c>
      <c r="Q100" s="26" t="str">
        <f aca="false">IF(A100="","",SUMIFS(Costs!$G$2:$G$3001,Costs!$B$2:$B$3001,$A100,Costs!$C$2:$C$3001,"Materials"))</f>
        <v/>
      </c>
      <c r="R100" s="26" t="str">
        <f aca="false">IF(A100="","",SUMIFS(Costs!$G$2:$G$3001,Costs!$B$2:$B$3001,$A100,Costs!$C$2:$C$3001,"Subcontractors"))</f>
        <v/>
      </c>
      <c r="S100" s="26" t="str">
        <f aca="false">IF(A100="","",SUMIFS(Costs!$G$2:$G$3001,Costs!$B$2:$B$3001,$A100,Costs!$C$2:$C$3001,"Equipment"))</f>
        <v/>
      </c>
      <c r="T100" s="26" t="str">
        <f aca="false">IF(A100="","",SUMIFS(Costs!$G$2:$G$3001,Costs!$B$2:$B$3001,$A100,Costs!$C$2:$C$3001,"Other"))</f>
        <v/>
      </c>
      <c r="U100" s="26" t="str">
        <f aca="false">IF(A100="","",SUM(P100:T100))</f>
        <v/>
      </c>
      <c r="V100" s="26" t="str">
        <f aca="false">IF(OR(A100="",N(U100)=0),"",U100-M100)</f>
        <v/>
      </c>
      <c r="W100" s="26" t="str">
        <f aca="false">IF(OR(A100="",G100="",N(U100)=0),"",G100-U100)</f>
        <v/>
      </c>
      <c r="X100" s="27" t="str">
        <f aca="false">IF(OR(W100="",N(G100)=0),"",W100/G100)</f>
        <v/>
      </c>
      <c r="Y100" s="26" t="str">
        <f aca="false">IF(W100="","",W100-U100*Dashboard!$C$4)</f>
        <v/>
      </c>
      <c r="Z100" s="28" t="str">
        <f aca="false">IF(A100="","",IF(AND(V100&lt;&gt;"",N(V100)&gt;0),"Over estimate",IF(AND(X100&lt;&gt;"",X100&lt;Dashboard!$C$5),"Below target margin",IF(AND(D100="Complete",N(U100)=0),"No costs logged",IF(AND(D100="In progress",N(U100)&gt;0),"Costs so far","")))))</f>
        <v/>
      </c>
    </row>
    <row r="101" customFormat="false" ht="15" hidden="false" customHeight="false" outlineLevel="0" collapsed="false">
      <c r="A101" s="23"/>
      <c r="B101" s="23"/>
      <c r="C101" s="23"/>
      <c r="D101" s="23"/>
      <c r="E101" s="24"/>
      <c r="F101" s="24"/>
      <c r="G101" s="25"/>
      <c r="H101" s="25"/>
      <c r="I101" s="25"/>
      <c r="J101" s="25"/>
      <c r="K101" s="25"/>
      <c r="L101" s="25"/>
      <c r="M101" s="26" t="str">
        <f aca="false">IF(A101="","",SUM(H101:L101))</f>
        <v/>
      </c>
      <c r="N101" s="26" t="str">
        <f aca="false">IF(OR(A101="",G101=""),"",G101-M101)</f>
        <v/>
      </c>
      <c r="O101" s="27" t="str">
        <f aca="false">IF(OR(N101="",N(G101)=0),"",N101/G101)</f>
        <v/>
      </c>
      <c r="P101" s="26" t="str">
        <f aca="false">IF(A101="","",SUMIFS(Costs!$G$2:$G$3001,Costs!$B$2:$B$3001,$A101,Costs!$C$2:$C$3001,"Labour"))</f>
        <v/>
      </c>
      <c r="Q101" s="26" t="str">
        <f aca="false">IF(A101="","",SUMIFS(Costs!$G$2:$G$3001,Costs!$B$2:$B$3001,$A101,Costs!$C$2:$C$3001,"Materials"))</f>
        <v/>
      </c>
      <c r="R101" s="26" t="str">
        <f aca="false">IF(A101="","",SUMIFS(Costs!$G$2:$G$3001,Costs!$B$2:$B$3001,$A101,Costs!$C$2:$C$3001,"Subcontractors"))</f>
        <v/>
      </c>
      <c r="S101" s="26" t="str">
        <f aca="false">IF(A101="","",SUMIFS(Costs!$G$2:$G$3001,Costs!$B$2:$B$3001,$A101,Costs!$C$2:$C$3001,"Equipment"))</f>
        <v/>
      </c>
      <c r="T101" s="26" t="str">
        <f aca="false">IF(A101="","",SUMIFS(Costs!$G$2:$G$3001,Costs!$B$2:$B$3001,$A101,Costs!$C$2:$C$3001,"Other"))</f>
        <v/>
      </c>
      <c r="U101" s="26" t="str">
        <f aca="false">IF(A101="","",SUM(P101:T101))</f>
        <v/>
      </c>
      <c r="V101" s="26" t="str">
        <f aca="false">IF(OR(A101="",N(U101)=0),"",U101-M101)</f>
        <v/>
      </c>
      <c r="W101" s="26" t="str">
        <f aca="false">IF(OR(A101="",G101="",N(U101)=0),"",G101-U101)</f>
        <v/>
      </c>
      <c r="X101" s="27" t="str">
        <f aca="false">IF(OR(W101="",N(G101)=0),"",W101/G101)</f>
        <v/>
      </c>
      <c r="Y101" s="26" t="str">
        <f aca="false">IF(W101="","",W101-U101*Dashboard!$C$4)</f>
        <v/>
      </c>
      <c r="Z101" s="28" t="str">
        <f aca="false">IF(A101="","",IF(AND(V101&lt;&gt;"",N(V101)&gt;0),"Over estimate",IF(AND(X101&lt;&gt;"",X101&lt;Dashboard!$C$5),"Below target margin",IF(AND(D101="Complete",N(U101)=0),"No costs logged",IF(AND(D101="In progress",N(U101)&gt;0),"Costs so far","")))))</f>
        <v/>
      </c>
    </row>
    <row r="102" customFormat="false" ht="15" hidden="false" customHeight="false" outlineLevel="0" collapsed="false">
      <c r="A102" s="23"/>
      <c r="B102" s="23"/>
      <c r="C102" s="23"/>
      <c r="D102" s="23"/>
      <c r="E102" s="24"/>
      <c r="F102" s="24"/>
      <c r="G102" s="25"/>
      <c r="H102" s="25"/>
      <c r="I102" s="25"/>
      <c r="J102" s="25"/>
      <c r="K102" s="25"/>
      <c r="L102" s="25"/>
      <c r="M102" s="26" t="str">
        <f aca="false">IF(A102="","",SUM(H102:L102))</f>
        <v/>
      </c>
      <c r="N102" s="26" t="str">
        <f aca="false">IF(OR(A102="",G102=""),"",G102-M102)</f>
        <v/>
      </c>
      <c r="O102" s="27" t="str">
        <f aca="false">IF(OR(N102="",N(G102)=0),"",N102/G102)</f>
        <v/>
      </c>
      <c r="P102" s="26" t="str">
        <f aca="false">IF(A102="","",SUMIFS(Costs!$G$2:$G$3001,Costs!$B$2:$B$3001,$A102,Costs!$C$2:$C$3001,"Labour"))</f>
        <v/>
      </c>
      <c r="Q102" s="26" t="str">
        <f aca="false">IF(A102="","",SUMIFS(Costs!$G$2:$G$3001,Costs!$B$2:$B$3001,$A102,Costs!$C$2:$C$3001,"Materials"))</f>
        <v/>
      </c>
      <c r="R102" s="26" t="str">
        <f aca="false">IF(A102="","",SUMIFS(Costs!$G$2:$G$3001,Costs!$B$2:$B$3001,$A102,Costs!$C$2:$C$3001,"Subcontractors"))</f>
        <v/>
      </c>
      <c r="S102" s="26" t="str">
        <f aca="false">IF(A102="","",SUMIFS(Costs!$G$2:$G$3001,Costs!$B$2:$B$3001,$A102,Costs!$C$2:$C$3001,"Equipment"))</f>
        <v/>
      </c>
      <c r="T102" s="26" t="str">
        <f aca="false">IF(A102="","",SUMIFS(Costs!$G$2:$G$3001,Costs!$B$2:$B$3001,$A102,Costs!$C$2:$C$3001,"Other"))</f>
        <v/>
      </c>
      <c r="U102" s="26" t="str">
        <f aca="false">IF(A102="","",SUM(P102:T102))</f>
        <v/>
      </c>
      <c r="V102" s="26" t="str">
        <f aca="false">IF(OR(A102="",N(U102)=0),"",U102-M102)</f>
        <v/>
      </c>
      <c r="W102" s="26" t="str">
        <f aca="false">IF(OR(A102="",G102="",N(U102)=0),"",G102-U102)</f>
        <v/>
      </c>
      <c r="X102" s="27" t="str">
        <f aca="false">IF(OR(W102="",N(G102)=0),"",W102/G102)</f>
        <v/>
      </c>
      <c r="Y102" s="26" t="str">
        <f aca="false">IF(W102="","",W102-U102*Dashboard!$C$4)</f>
        <v/>
      </c>
      <c r="Z102" s="28" t="str">
        <f aca="false">IF(A102="","",IF(AND(V102&lt;&gt;"",N(V102)&gt;0),"Over estimate",IF(AND(X102&lt;&gt;"",X102&lt;Dashboard!$C$5),"Below target margin",IF(AND(D102="Complete",N(U102)=0),"No costs logged",IF(AND(D102="In progress",N(U102)&gt;0),"Costs so far","")))))</f>
        <v/>
      </c>
    </row>
    <row r="103" customFormat="false" ht="15" hidden="false" customHeight="false" outlineLevel="0" collapsed="false">
      <c r="A103" s="23"/>
      <c r="B103" s="23"/>
      <c r="C103" s="23"/>
      <c r="D103" s="23"/>
      <c r="E103" s="24"/>
      <c r="F103" s="24"/>
      <c r="G103" s="25"/>
      <c r="H103" s="25"/>
      <c r="I103" s="25"/>
      <c r="J103" s="25"/>
      <c r="K103" s="25"/>
      <c r="L103" s="25"/>
      <c r="M103" s="26" t="str">
        <f aca="false">IF(A103="","",SUM(H103:L103))</f>
        <v/>
      </c>
      <c r="N103" s="26" t="str">
        <f aca="false">IF(OR(A103="",G103=""),"",G103-M103)</f>
        <v/>
      </c>
      <c r="O103" s="27" t="str">
        <f aca="false">IF(OR(N103="",N(G103)=0),"",N103/G103)</f>
        <v/>
      </c>
      <c r="P103" s="26" t="str">
        <f aca="false">IF(A103="","",SUMIFS(Costs!$G$2:$G$3001,Costs!$B$2:$B$3001,$A103,Costs!$C$2:$C$3001,"Labour"))</f>
        <v/>
      </c>
      <c r="Q103" s="26" t="str">
        <f aca="false">IF(A103="","",SUMIFS(Costs!$G$2:$G$3001,Costs!$B$2:$B$3001,$A103,Costs!$C$2:$C$3001,"Materials"))</f>
        <v/>
      </c>
      <c r="R103" s="26" t="str">
        <f aca="false">IF(A103="","",SUMIFS(Costs!$G$2:$G$3001,Costs!$B$2:$B$3001,$A103,Costs!$C$2:$C$3001,"Subcontractors"))</f>
        <v/>
      </c>
      <c r="S103" s="26" t="str">
        <f aca="false">IF(A103="","",SUMIFS(Costs!$G$2:$G$3001,Costs!$B$2:$B$3001,$A103,Costs!$C$2:$C$3001,"Equipment"))</f>
        <v/>
      </c>
      <c r="T103" s="26" t="str">
        <f aca="false">IF(A103="","",SUMIFS(Costs!$G$2:$G$3001,Costs!$B$2:$B$3001,$A103,Costs!$C$2:$C$3001,"Other"))</f>
        <v/>
      </c>
      <c r="U103" s="26" t="str">
        <f aca="false">IF(A103="","",SUM(P103:T103))</f>
        <v/>
      </c>
      <c r="V103" s="26" t="str">
        <f aca="false">IF(OR(A103="",N(U103)=0),"",U103-M103)</f>
        <v/>
      </c>
      <c r="W103" s="26" t="str">
        <f aca="false">IF(OR(A103="",G103="",N(U103)=0),"",G103-U103)</f>
        <v/>
      </c>
      <c r="X103" s="27" t="str">
        <f aca="false">IF(OR(W103="",N(G103)=0),"",W103/G103)</f>
        <v/>
      </c>
      <c r="Y103" s="26" t="str">
        <f aca="false">IF(W103="","",W103-U103*Dashboard!$C$4)</f>
        <v/>
      </c>
      <c r="Z103" s="28" t="str">
        <f aca="false">IF(A103="","",IF(AND(V103&lt;&gt;"",N(V103)&gt;0),"Over estimate",IF(AND(X103&lt;&gt;"",X103&lt;Dashboard!$C$5),"Below target margin",IF(AND(D103="Complete",N(U103)=0),"No costs logged",IF(AND(D103="In progress",N(U103)&gt;0),"Costs so far","")))))</f>
        <v/>
      </c>
    </row>
    <row r="104" customFormat="false" ht="15" hidden="false" customHeight="false" outlineLevel="0" collapsed="false">
      <c r="A104" s="23"/>
      <c r="B104" s="23"/>
      <c r="C104" s="23"/>
      <c r="D104" s="23"/>
      <c r="E104" s="24"/>
      <c r="F104" s="24"/>
      <c r="G104" s="25"/>
      <c r="H104" s="25"/>
      <c r="I104" s="25"/>
      <c r="J104" s="25"/>
      <c r="K104" s="25"/>
      <c r="L104" s="25"/>
      <c r="M104" s="26" t="str">
        <f aca="false">IF(A104="","",SUM(H104:L104))</f>
        <v/>
      </c>
      <c r="N104" s="26" t="str">
        <f aca="false">IF(OR(A104="",G104=""),"",G104-M104)</f>
        <v/>
      </c>
      <c r="O104" s="27" t="str">
        <f aca="false">IF(OR(N104="",N(G104)=0),"",N104/G104)</f>
        <v/>
      </c>
      <c r="P104" s="26" t="str">
        <f aca="false">IF(A104="","",SUMIFS(Costs!$G$2:$G$3001,Costs!$B$2:$B$3001,$A104,Costs!$C$2:$C$3001,"Labour"))</f>
        <v/>
      </c>
      <c r="Q104" s="26" t="str">
        <f aca="false">IF(A104="","",SUMIFS(Costs!$G$2:$G$3001,Costs!$B$2:$B$3001,$A104,Costs!$C$2:$C$3001,"Materials"))</f>
        <v/>
      </c>
      <c r="R104" s="26" t="str">
        <f aca="false">IF(A104="","",SUMIFS(Costs!$G$2:$G$3001,Costs!$B$2:$B$3001,$A104,Costs!$C$2:$C$3001,"Subcontractors"))</f>
        <v/>
      </c>
      <c r="S104" s="26" t="str">
        <f aca="false">IF(A104="","",SUMIFS(Costs!$G$2:$G$3001,Costs!$B$2:$B$3001,$A104,Costs!$C$2:$C$3001,"Equipment"))</f>
        <v/>
      </c>
      <c r="T104" s="26" t="str">
        <f aca="false">IF(A104="","",SUMIFS(Costs!$G$2:$G$3001,Costs!$B$2:$B$3001,$A104,Costs!$C$2:$C$3001,"Other"))</f>
        <v/>
      </c>
      <c r="U104" s="26" t="str">
        <f aca="false">IF(A104="","",SUM(P104:T104))</f>
        <v/>
      </c>
      <c r="V104" s="26" t="str">
        <f aca="false">IF(OR(A104="",N(U104)=0),"",U104-M104)</f>
        <v/>
      </c>
      <c r="W104" s="26" t="str">
        <f aca="false">IF(OR(A104="",G104="",N(U104)=0),"",G104-U104)</f>
        <v/>
      </c>
      <c r="X104" s="27" t="str">
        <f aca="false">IF(OR(W104="",N(G104)=0),"",W104/G104)</f>
        <v/>
      </c>
      <c r="Y104" s="26" t="str">
        <f aca="false">IF(W104="","",W104-U104*Dashboard!$C$4)</f>
        <v/>
      </c>
      <c r="Z104" s="28" t="str">
        <f aca="false">IF(A104="","",IF(AND(V104&lt;&gt;"",N(V104)&gt;0),"Over estimate",IF(AND(X104&lt;&gt;"",X104&lt;Dashboard!$C$5),"Below target margin",IF(AND(D104="Complete",N(U104)=0),"No costs logged",IF(AND(D104="In progress",N(U104)&gt;0),"Costs so far","")))))</f>
        <v/>
      </c>
    </row>
    <row r="105" customFormat="false" ht="15" hidden="false" customHeight="false" outlineLevel="0" collapsed="false">
      <c r="A105" s="23"/>
      <c r="B105" s="23"/>
      <c r="C105" s="23"/>
      <c r="D105" s="23"/>
      <c r="E105" s="24"/>
      <c r="F105" s="24"/>
      <c r="G105" s="25"/>
      <c r="H105" s="25"/>
      <c r="I105" s="25"/>
      <c r="J105" s="25"/>
      <c r="K105" s="25"/>
      <c r="L105" s="25"/>
      <c r="M105" s="26" t="str">
        <f aca="false">IF(A105="","",SUM(H105:L105))</f>
        <v/>
      </c>
      <c r="N105" s="26" t="str">
        <f aca="false">IF(OR(A105="",G105=""),"",G105-M105)</f>
        <v/>
      </c>
      <c r="O105" s="27" t="str">
        <f aca="false">IF(OR(N105="",N(G105)=0),"",N105/G105)</f>
        <v/>
      </c>
      <c r="P105" s="26" t="str">
        <f aca="false">IF(A105="","",SUMIFS(Costs!$G$2:$G$3001,Costs!$B$2:$B$3001,$A105,Costs!$C$2:$C$3001,"Labour"))</f>
        <v/>
      </c>
      <c r="Q105" s="26" t="str">
        <f aca="false">IF(A105="","",SUMIFS(Costs!$G$2:$G$3001,Costs!$B$2:$B$3001,$A105,Costs!$C$2:$C$3001,"Materials"))</f>
        <v/>
      </c>
      <c r="R105" s="26" t="str">
        <f aca="false">IF(A105="","",SUMIFS(Costs!$G$2:$G$3001,Costs!$B$2:$B$3001,$A105,Costs!$C$2:$C$3001,"Subcontractors"))</f>
        <v/>
      </c>
      <c r="S105" s="26" t="str">
        <f aca="false">IF(A105="","",SUMIFS(Costs!$G$2:$G$3001,Costs!$B$2:$B$3001,$A105,Costs!$C$2:$C$3001,"Equipment"))</f>
        <v/>
      </c>
      <c r="T105" s="26" t="str">
        <f aca="false">IF(A105="","",SUMIFS(Costs!$G$2:$G$3001,Costs!$B$2:$B$3001,$A105,Costs!$C$2:$C$3001,"Other"))</f>
        <v/>
      </c>
      <c r="U105" s="26" t="str">
        <f aca="false">IF(A105="","",SUM(P105:T105))</f>
        <v/>
      </c>
      <c r="V105" s="26" t="str">
        <f aca="false">IF(OR(A105="",N(U105)=0),"",U105-M105)</f>
        <v/>
      </c>
      <c r="W105" s="26" t="str">
        <f aca="false">IF(OR(A105="",G105="",N(U105)=0),"",G105-U105)</f>
        <v/>
      </c>
      <c r="X105" s="27" t="str">
        <f aca="false">IF(OR(W105="",N(G105)=0),"",W105/G105)</f>
        <v/>
      </c>
      <c r="Y105" s="26" t="str">
        <f aca="false">IF(W105="","",W105-U105*Dashboard!$C$4)</f>
        <v/>
      </c>
      <c r="Z105" s="28" t="str">
        <f aca="false">IF(A105="","",IF(AND(V105&lt;&gt;"",N(V105)&gt;0),"Over estimate",IF(AND(X105&lt;&gt;"",X105&lt;Dashboard!$C$5),"Below target margin",IF(AND(D105="Complete",N(U105)=0),"No costs logged",IF(AND(D105="In progress",N(U105)&gt;0),"Costs so far","")))))</f>
        <v/>
      </c>
    </row>
    <row r="106" customFormat="false" ht="15" hidden="false" customHeight="false" outlineLevel="0" collapsed="false">
      <c r="A106" s="23"/>
      <c r="B106" s="23"/>
      <c r="C106" s="23"/>
      <c r="D106" s="23"/>
      <c r="E106" s="24"/>
      <c r="F106" s="24"/>
      <c r="G106" s="25"/>
      <c r="H106" s="25"/>
      <c r="I106" s="25"/>
      <c r="J106" s="25"/>
      <c r="K106" s="25"/>
      <c r="L106" s="25"/>
      <c r="M106" s="26" t="str">
        <f aca="false">IF(A106="","",SUM(H106:L106))</f>
        <v/>
      </c>
      <c r="N106" s="26" t="str">
        <f aca="false">IF(OR(A106="",G106=""),"",G106-M106)</f>
        <v/>
      </c>
      <c r="O106" s="27" t="str">
        <f aca="false">IF(OR(N106="",N(G106)=0),"",N106/G106)</f>
        <v/>
      </c>
      <c r="P106" s="26" t="str">
        <f aca="false">IF(A106="","",SUMIFS(Costs!$G$2:$G$3001,Costs!$B$2:$B$3001,$A106,Costs!$C$2:$C$3001,"Labour"))</f>
        <v/>
      </c>
      <c r="Q106" s="26" t="str">
        <f aca="false">IF(A106="","",SUMIFS(Costs!$G$2:$G$3001,Costs!$B$2:$B$3001,$A106,Costs!$C$2:$C$3001,"Materials"))</f>
        <v/>
      </c>
      <c r="R106" s="26" t="str">
        <f aca="false">IF(A106="","",SUMIFS(Costs!$G$2:$G$3001,Costs!$B$2:$B$3001,$A106,Costs!$C$2:$C$3001,"Subcontractors"))</f>
        <v/>
      </c>
      <c r="S106" s="26" t="str">
        <f aca="false">IF(A106="","",SUMIFS(Costs!$G$2:$G$3001,Costs!$B$2:$B$3001,$A106,Costs!$C$2:$C$3001,"Equipment"))</f>
        <v/>
      </c>
      <c r="T106" s="26" t="str">
        <f aca="false">IF(A106="","",SUMIFS(Costs!$G$2:$G$3001,Costs!$B$2:$B$3001,$A106,Costs!$C$2:$C$3001,"Other"))</f>
        <v/>
      </c>
      <c r="U106" s="26" t="str">
        <f aca="false">IF(A106="","",SUM(P106:T106))</f>
        <v/>
      </c>
      <c r="V106" s="26" t="str">
        <f aca="false">IF(OR(A106="",N(U106)=0),"",U106-M106)</f>
        <v/>
      </c>
      <c r="W106" s="26" t="str">
        <f aca="false">IF(OR(A106="",G106="",N(U106)=0),"",G106-U106)</f>
        <v/>
      </c>
      <c r="X106" s="27" t="str">
        <f aca="false">IF(OR(W106="",N(G106)=0),"",W106/G106)</f>
        <v/>
      </c>
      <c r="Y106" s="26" t="str">
        <f aca="false">IF(W106="","",W106-U106*Dashboard!$C$4)</f>
        <v/>
      </c>
      <c r="Z106" s="28" t="str">
        <f aca="false">IF(A106="","",IF(AND(V106&lt;&gt;"",N(V106)&gt;0),"Over estimate",IF(AND(X106&lt;&gt;"",X106&lt;Dashboard!$C$5),"Below target margin",IF(AND(D106="Complete",N(U106)=0),"No costs logged",IF(AND(D106="In progress",N(U106)&gt;0),"Costs so far","")))))</f>
        <v/>
      </c>
    </row>
    <row r="107" customFormat="false" ht="15" hidden="false" customHeight="false" outlineLevel="0" collapsed="false">
      <c r="A107" s="23"/>
      <c r="B107" s="23"/>
      <c r="C107" s="23"/>
      <c r="D107" s="23"/>
      <c r="E107" s="24"/>
      <c r="F107" s="24"/>
      <c r="G107" s="25"/>
      <c r="H107" s="25"/>
      <c r="I107" s="25"/>
      <c r="J107" s="25"/>
      <c r="K107" s="25"/>
      <c r="L107" s="25"/>
      <c r="M107" s="26" t="str">
        <f aca="false">IF(A107="","",SUM(H107:L107))</f>
        <v/>
      </c>
      <c r="N107" s="26" t="str">
        <f aca="false">IF(OR(A107="",G107=""),"",G107-M107)</f>
        <v/>
      </c>
      <c r="O107" s="27" t="str">
        <f aca="false">IF(OR(N107="",N(G107)=0),"",N107/G107)</f>
        <v/>
      </c>
      <c r="P107" s="26" t="str">
        <f aca="false">IF(A107="","",SUMIFS(Costs!$G$2:$G$3001,Costs!$B$2:$B$3001,$A107,Costs!$C$2:$C$3001,"Labour"))</f>
        <v/>
      </c>
      <c r="Q107" s="26" t="str">
        <f aca="false">IF(A107="","",SUMIFS(Costs!$G$2:$G$3001,Costs!$B$2:$B$3001,$A107,Costs!$C$2:$C$3001,"Materials"))</f>
        <v/>
      </c>
      <c r="R107" s="26" t="str">
        <f aca="false">IF(A107="","",SUMIFS(Costs!$G$2:$G$3001,Costs!$B$2:$B$3001,$A107,Costs!$C$2:$C$3001,"Subcontractors"))</f>
        <v/>
      </c>
      <c r="S107" s="26" t="str">
        <f aca="false">IF(A107="","",SUMIFS(Costs!$G$2:$G$3001,Costs!$B$2:$B$3001,$A107,Costs!$C$2:$C$3001,"Equipment"))</f>
        <v/>
      </c>
      <c r="T107" s="26" t="str">
        <f aca="false">IF(A107="","",SUMIFS(Costs!$G$2:$G$3001,Costs!$B$2:$B$3001,$A107,Costs!$C$2:$C$3001,"Other"))</f>
        <v/>
      </c>
      <c r="U107" s="26" t="str">
        <f aca="false">IF(A107="","",SUM(P107:T107))</f>
        <v/>
      </c>
      <c r="V107" s="26" t="str">
        <f aca="false">IF(OR(A107="",N(U107)=0),"",U107-M107)</f>
        <v/>
      </c>
      <c r="W107" s="26" t="str">
        <f aca="false">IF(OR(A107="",G107="",N(U107)=0),"",G107-U107)</f>
        <v/>
      </c>
      <c r="X107" s="27" t="str">
        <f aca="false">IF(OR(W107="",N(G107)=0),"",W107/G107)</f>
        <v/>
      </c>
      <c r="Y107" s="26" t="str">
        <f aca="false">IF(W107="","",W107-U107*Dashboard!$C$4)</f>
        <v/>
      </c>
      <c r="Z107" s="28" t="str">
        <f aca="false">IF(A107="","",IF(AND(V107&lt;&gt;"",N(V107)&gt;0),"Over estimate",IF(AND(X107&lt;&gt;"",X107&lt;Dashboard!$C$5),"Below target margin",IF(AND(D107="Complete",N(U107)=0),"No costs logged",IF(AND(D107="In progress",N(U107)&gt;0),"Costs so far","")))))</f>
        <v/>
      </c>
    </row>
    <row r="108" customFormat="false" ht="15" hidden="false" customHeight="false" outlineLevel="0" collapsed="false">
      <c r="A108" s="23"/>
      <c r="B108" s="23"/>
      <c r="C108" s="23"/>
      <c r="D108" s="23"/>
      <c r="E108" s="24"/>
      <c r="F108" s="24"/>
      <c r="G108" s="25"/>
      <c r="H108" s="25"/>
      <c r="I108" s="25"/>
      <c r="J108" s="25"/>
      <c r="K108" s="25"/>
      <c r="L108" s="25"/>
      <c r="M108" s="26" t="str">
        <f aca="false">IF(A108="","",SUM(H108:L108))</f>
        <v/>
      </c>
      <c r="N108" s="26" t="str">
        <f aca="false">IF(OR(A108="",G108=""),"",G108-M108)</f>
        <v/>
      </c>
      <c r="O108" s="27" t="str">
        <f aca="false">IF(OR(N108="",N(G108)=0),"",N108/G108)</f>
        <v/>
      </c>
      <c r="P108" s="26" t="str">
        <f aca="false">IF(A108="","",SUMIFS(Costs!$G$2:$G$3001,Costs!$B$2:$B$3001,$A108,Costs!$C$2:$C$3001,"Labour"))</f>
        <v/>
      </c>
      <c r="Q108" s="26" t="str">
        <f aca="false">IF(A108="","",SUMIFS(Costs!$G$2:$G$3001,Costs!$B$2:$B$3001,$A108,Costs!$C$2:$C$3001,"Materials"))</f>
        <v/>
      </c>
      <c r="R108" s="26" t="str">
        <f aca="false">IF(A108="","",SUMIFS(Costs!$G$2:$G$3001,Costs!$B$2:$B$3001,$A108,Costs!$C$2:$C$3001,"Subcontractors"))</f>
        <v/>
      </c>
      <c r="S108" s="26" t="str">
        <f aca="false">IF(A108="","",SUMIFS(Costs!$G$2:$G$3001,Costs!$B$2:$B$3001,$A108,Costs!$C$2:$C$3001,"Equipment"))</f>
        <v/>
      </c>
      <c r="T108" s="26" t="str">
        <f aca="false">IF(A108="","",SUMIFS(Costs!$G$2:$G$3001,Costs!$B$2:$B$3001,$A108,Costs!$C$2:$C$3001,"Other"))</f>
        <v/>
      </c>
      <c r="U108" s="26" t="str">
        <f aca="false">IF(A108="","",SUM(P108:T108))</f>
        <v/>
      </c>
      <c r="V108" s="26" t="str">
        <f aca="false">IF(OR(A108="",N(U108)=0),"",U108-M108)</f>
        <v/>
      </c>
      <c r="W108" s="26" t="str">
        <f aca="false">IF(OR(A108="",G108="",N(U108)=0),"",G108-U108)</f>
        <v/>
      </c>
      <c r="X108" s="27" t="str">
        <f aca="false">IF(OR(W108="",N(G108)=0),"",W108/G108)</f>
        <v/>
      </c>
      <c r="Y108" s="26" t="str">
        <f aca="false">IF(W108="","",W108-U108*Dashboard!$C$4)</f>
        <v/>
      </c>
      <c r="Z108" s="28" t="str">
        <f aca="false">IF(A108="","",IF(AND(V108&lt;&gt;"",N(V108)&gt;0),"Over estimate",IF(AND(X108&lt;&gt;"",X108&lt;Dashboard!$C$5),"Below target margin",IF(AND(D108="Complete",N(U108)=0),"No costs logged",IF(AND(D108="In progress",N(U108)&gt;0),"Costs so far","")))))</f>
        <v/>
      </c>
    </row>
    <row r="109" customFormat="false" ht="15" hidden="false" customHeight="false" outlineLevel="0" collapsed="false">
      <c r="A109" s="23"/>
      <c r="B109" s="23"/>
      <c r="C109" s="23"/>
      <c r="D109" s="23"/>
      <c r="E109" s="24"/>
      <c r="F109" s="24"/>
      <c r="G109" s="25"/>
      <c r="H109" s="25"/>
      <c r="I109" s="25"/>
      <c r="J109" s="25"/>
      <c r="K109" s="25"/>
      <c r="L109" s="25"/>
      <c r="M109" s="26" t="str">
        <f aca="false">IF(A109="","",SUM(H109:L109))</f>
        <v/>
      </c>
      <c r="N109" s="26" t="str">
        <f aca="false">IF(OR(A109="",G109=""),"",G109-M109)</f>
        <v/>
      </c>
      <c r="O109" s="27" t="str">
        <f aca="false">IF(OR(N109="",N(G109)=0),"",N109/G109)</f>
        <v/>
      </c>
      <c r="P109" s="26" t="str">
        <f aca="false">IF(A109="","",SUMIFS(Costs!$G$2:$G$3001,Costs!$B$2:$B$3001,$A109,Costs!$C$2:$C$3001,"Labour"))</f>
        <v/>
      </c>
      <c r="Q109" s="26" t="str">
        <f aca="false">IF(A109="","",SUMIFS(Costs!$G$2:$G$3001,Costs!$B$2:$B$3001,$A109,Costs!$C$2:$C$3001,"Materials"))</f>
        <v/>
      </c>
      <c r="R109" s="26" t="str">
        <f aca="false">IF(A109="","",SUMIFS(Costs!$G$2:$G$3001,Costs!$B$2:$B$3001,$A109,Costs!$C$2:$C$3001,"Subcontractors"))</f>
        <v/>
      </c>
      <c r="S109" s="26" t="str">
        <f aca="false">IF(A109="","",SUMIFS(Costs!$G$2:$G$3001,Costs!$B$2:$B$3001,$A109,Costs!$C$2:$C$3001,"Equipment"))</f>
        <v/>
      </c>
      <c r="T109" s="26" t="str">
        <f aca="false">IF(A109="","",SUMIFS(Costs!$G$2:$G$3001,Costs!$B$2:$B$3001,$A109,Costs!$C$2:$C$3001,"Other"))</f>
        <v/>
      </c>
      <c r="U109" s="26" t="str">
        <f aca="false">IF(A109="","",SUM(P109:T109))</f>
        <v/>
      </c>
      <c r="V109" s="26" t="str">
        <f aca="false">IF(OR(A109="",N(U109)=0),"",U109-M109)</f>
        <v/>
      </c>
      <c r="W109" s="26" t="str">
        <f aca="false">IF(OR(A109="",G109="",N(U109)=0),"",G109-U109)</f>
        <v/>
      </c>
      <c r="X109" s="27" t="str">
        <f aca="false">IF(OR(W109="",N(G109)=0),"",W109/G109)</f>
        <v/>
      </c>
      <c r="Y109" s="26" t="str">
        <f aca="false">IF(W109="","",W109-U109*Dashboard!$C$4)</f>
        <v/>
      </c>
      <c r="Z109" s="28" t="str">
        <f aca="false">IF(A109="","",IF(AND(V109&lt;&gt;"",N(V109)&gt;0),"Over estimate",IF(AND(X109&lt;&gt;"",X109&lt;Dashboard!$C$5),"Below target margin",IF(AND(D109="Complete",N(U109)=0),"No costs logged",IF(AND(D109="In progress",N(U109)&gt;0),"Costs so far","")))))</f>
        <v/>
      </c>
    </row>
    <row r="110" customFormat="false" ht="15" hidden="false" customHeight="false" outlineLevel="0" collapsed="false">
      <c r="A110" s="23"/>
      <c r="B110" s="23"/>
      <c r="C110" s="23"/>
      <c r="D110" s="23"/>
      <c r="E110" s="24"/>
      <c r="F110" s="24"/>
      <c r="G110" s="25"/>
      <c r="H110" s="25"/>
      <c r="I110" s="25"/>
      <c r="J110" s="25"/>
      <c r="K110" s="25"/>
      <c r="L110" s="25"/>
      <c r="M110" s="26" t="str">
        <f aca="false">IF(A110="","",SUM(H110:L110))</f>
        <v/>
      </c>
      <c r="N110" s="26" t="str">
        <f aca="false">IF(OR(A110="",G110=""),"",G110-M110)</f>
        <v/>
      </c>
      <c r="O110" s="27" t="str">
        <f aca="false">IF(OR(N110="",N(G110)=0),"",N110/G110)</f>
        <v/>
      </c>
      <c r="P110" s="26" t="str">
        <f aca="false">IF(A110="","",SUMIFS(Costs!$G$2:$G$3001,Costs!$B$2:$B$3001,$A110,Costs!$C$2:$C$3001,"Labour"))</f>
        <v/>
      </c>
      <c r="Q110" s="26" t="str">
        <f aca="false">IF(A110="","",SUMIFS(Costs!$G$2:$G$3001,Costs!$B$2:$B$3001,$A110,Costs!$C$2:$C$3001,"Materials"))</f>
        <v/>
      </c>
      <c r="R110" s="26" t="str">
        <f aca="false">IF(A110="","",SUMIFS(Costs!$G$2:$G$3001,Costs!$B$2:$B$3001,$A110,Costs!$C$2:$C$3001,"Subcontractors"))</f>
        <v/>
      </c>
      <c r="S110" s="26" t="str">
        <f aca="false">IF(A110="","",SUMIFS(Costs!$G$2:$G$3001,Costs!$B$2:$B$3001,$A110,Costs!$C$2:$C$3001,"Equipment"))</f>
        <v/>
      </c>
      <c r="T110" s="26" t="str">
        <f aca="false">IF(A110="","",SUMIFS(Costs!$G$2:$G$3001,Costs!$B$2:$B$3001,$A110,Costs!$C$2:$C$3001,"Other"))</f>
        <v/>
      </c>
      <c r="U110" s="26" t="str">
        <f aca="false">IF(A110="","",SUM(P110:T110))</f>
        <v/>
      </c>
      <c r="V110" s="26" t="str">
        <f aca="false">IF(OR(A110="",N(U110)=0),"",U110-M110)</f>
        <v/>
      </c>
      <c r="W110" s="26" t="str">
        <f aca="false">IF(OR(A110="",G110="",N(U110)=0),"",G110-U110)</f>
        <v/>
      </c>
      <c r="X110" s="27" t="str">
        <f aca="false">IF(OR(W110="",N(G110)=0),"",W110/G110)</f>
        <v/>
      </c>
      <c r="Y110" s="26" t="str">
        <f aca="false">IF(W110="","",W110-U110*Dashboard!$C$4)</f>
        <v/>
      </c>
      <c r="Z110" s="28" t="str">
        <f aca="false">IF(A110="","",IF(AND(V110&lt;&gt;"",N(V110)&gt;0),"Over estimate",IF(AND(X110&lt;&gt;"",X110&lt;Dashboard!$C$5),"Below target margin",IF(AND(D110="Complete",N(U110)=0),"No costs logged",IF(AND(D110="In progress",N(U110)&gt;0),"Costs so far","")))))</f>
        <v/>
      </c>
    </row>
    <row r="111" customFormat="false" ht="15" hidden="false" customHeight="false" outlineLevel="0" collapsed="false">
      <c r="A111" s="23"/>
      <c r="B111" s="23"/>
      <c r="C111" s="23"/>
      <c r="D111" s="23"/>
      <c r="E111" s="24"/>
      <c r="F111" s="24"/>
      <c r="G111" s="25"/>
      <c r="H111" s="25"/>
      <c r="I111" s="25"/>
      <c r="J111" s="25"/>
      <c r="K111" s="25"/>
      <c r="L111" s="25"/>
      <c r="M111" s="26" t="str">
        <f aca="false">IF(A111="","",SUM(H111:L111))</f>
        <v/>
      </c>
      <c r="N111" s="26" t="str">
        <f aca="false">IF(OR(A111="",G111=""),"",G111-M111)</f>
        <v/>
      </c>
      <c r="O111" s="27" t="str">
        <f aca="false">IF(OR(N111="",N(G111)=0),"",N111/G111)</f>
        <v/>
      </c>
      <c r="P111" s="26" t="str">
        <f aca="false">IF(A111="","",SUMIFS(Costs!$G$2:$G$3001,Costs!$B$2:$B$3001,$A111,Costs!$C$2:$C$3001,"Labour"))</f>
        <v/>
      </c>
      <c r="Q111" s="26" t="str">
        <f aca="false">IF(A111="","",SUMIFS(Costs!$G$2:$G$3001,Costs!$B$2:$B$3001,$A111,Costs!$C$2:$C$3001,"Materials"))</f>
        <v/>
      </c>
      <c r="R111" s="26" t="str">
        <f aca="false">IF(A111="","",SUMIFS(Costs!$G$2:$G$3001,Costs!$B$2:$B$3001,$A111,Costs!$C$2:$C$3001,"Subcontractors"))</f>
        <v/>
      </c>
      <c r="S111" s="26" t="str">
        <f aca="false">IF(A111="","",SUMIFS(Costs!$G$2:$G$3001,Costs!$B$2:$B$3001,$A111,Costs!$C$2:$C$3001,"Equipment"))</f>
        <v/>
      </c>
      <c r="T111" s="26" t="str">
        <f aca="false">IF(A111="","",SUMIFS(Costs!$G$2:$G$3001,Costs!$B$2:$B$3001,$A111,Costs!$C$2:$C$3001,"Other"))</f>
        <v/>
      </c>
      <c r="U111" s="26" t="str">
        <f aca="false">IF(A111="","",SUM(P111:T111))</f>
        <v/>
      </c>
      <c r="V111" s="26" t="str">
        <f aca="false">IF(OR(A111="",N(U111)=0),"",U111-M111)</f>
        <v/>
      </c>
      <c r="W111" s="26" t="str">
        <f aca="false">IF(OR(A111="",G111="",N(U111)=0),"",G111-U111)</f>
        <v/>
      </c>
      <c r="X111" s="27" t="str">
        <f aca="false">IF(OR(W111="",N(G111)=0),"",W111/G111)</f>
        <v/>
      </c>
      <c r="Y111" s="26" t="str">
        <f aca="false">IF(W111="","",W111-U111*Dashboard!$C$4)</f>
        <v/>
      </c>
      <c r="Z111" s="28" t="str">
        <f aca="false">IF(A111="","",IF(AND(V111&lt;&gt;"",N(V111)&gt;0),"Over estimate",IF(AND(X111&lt;&gt;"",X111&lt;Dashboard!$C$5),"Below target margin",IF(AND(D111="Complete",N(U111)=0),"No costs logged",IF(AND(D111="In progress",N(U111)&gt;0),"Costs so far","")))))</f>
        <v/>
      </c>
    </row>
    <row r="112" customFormat="false" ht="15" hidden="false" customHeight="false" outlineLevel="0" collapsed="false">
      <c r="A112" s="23"/>
      <c r="B112" s="23"/>
      <c r="C112" s="23"/>
      <c r="D112" s="23"/>
      <c r="E112" s="24"/>
      <c r="F112" s="24"/>
      <c r="G112" s="25"/>
      <c r="H112" s="25"/>
      <c r="I112" s="25"/>
      <c r="J112" s="25"/>
      <c r="K112" s="25"/>
      <c r="L112" s="25"/>
      <c r="M112" s="26" t="str">
        <f aca="false">IF(A112="","",SUM(H112:L112))</f>
        <v/>
      </c>
      <c r="N112" s="26" t="str">
        <f aca="false">IF(OR(A112="",G112=""),"",G112-M112)</f>
        <v/>
      </c>
      <c r="O112" s="27" t="str">
        <f aca="false">IF(OR(N112="",N(G112)=0),"",N112/G112)</f>
        <v/>
      </c>
      <c r="P112" s="26" t="str">
        <f aca="false">IF(A112="","",SUMIFS(Costs!$G$2:$G$3001,Costs!$B$2:$B$3001,$A112,Costs!$C$2:$C$3001,"Labour"))</f>
        <v/>
      </c>
      <c r="Q112" s="26" t="str">
        <f aca="false">IF(A112="","",SUMIFS(Costs!$G$2:$G$3001,Costs!$B$2:$B$3001,$A112,Costs!$C$2:$C$3001,"Materials"))</f>
        <v/>
      </c>
      <c r="R112" s="26" t="str">
        <f aca="false">IF(A112="","",SUMIFS(Costs!$G$2:$G$3001,Costs!$B$2:$B$3001,$A112,Costs!$C$2:$C$3001,"Subcontractors"))</f>
        <v/>
      </c>
      <c r="S112" s="26" t="str">
        <f aca="false">IF(A112="","",SUMIFS(Costs!$G$2:$G$3001,Costs!$B$2:$B$3001,$A112,Costs!$C$2:$C$3001,"Equipment"))</f>
        <v/>
      </c>
      <c r="T112" s="26" t="str">
        <f aca="false">IF(A112="","",SUMIFS(Costs!$G$2:$G$3001,Costs!$B$2:$B$3001,$A112,Costs!$C$2:$C$3001,"Other"))</f>
        <v/>
      </c>
      <c r="U112" s="26" t="str">
        <f aca="false">IF(A112="","",SUM(P112:T112))</f>
        <v/>
      </c>
      <c r="V112" s="26" t="str">
        <f aca="false">IF(OR(A112="",N(U112)=0),"",U112-M112)</f>
        <v/>
      </c>
      <c r="W112" s="26" t="str">
        <f aca="false">IF(OR(A112="",G112="",N(U112)=0),"",G112-U112)</f>
        <v/>
      </c>
      <c r="X112" s="27" t="str">
        <f aca="false">IF(OR(W112="",N(G112)=0),"",W112/G112)</f>
        <v/>
      </c>
      <c r="Y112" s="26" t="str">
        <f aca="false">IF(W112="","",W112-U112*Dashboard!$C$4)</f>
        <v/>
      </c>
      <c r="Z112" s="28" t="str">
        <f aca="false">IF(A112="","",IF(AND(V112&lt;&gt;"",N(V112)&gt;0),"Over estimate",IF(AND(X112&lt;&gt;"",X112&lt;Dashboard!$C$5),"Below target margin",IF(AND(D112="Complete",N(U112)=0),"No costs logged",IF(AND(D112="In progress",N(U112)&gt;0),"Costs so far","")))))</f>
        <v/>
      </c>
    </row>
    <row r="113" customFormat="false" ht="15" hidden="false" customHeight="false" outlineLevel="0" collapsed="false">
      <c r="A113" s="23"/>
      <c r="B113" s="23"/>
      <c r="C113" s="23"/>
      <c r="D113" s="23"/>
      <c r="E113" s="24"/>
      <c r="F113" s="24"/>
      <c r="G113" s="25"/>
      <c r="H113" s="25"/>
      <c r="I113" s="25"/>
      <c r="J113" s="25"/>
      <c r="K113" s="25"/>
      <c r="L113" s="25"/>
      <c r="M113" s="26" t="str">
        <f aca="false">IF(A113="","",SUM(H113:L113))</f>
        <v/>
      </c>
      <c r="N113" s="26" t="str">
        <f aca="false">IF(OR(A113="",G113=""),"",G113-M113)</f>
        <v/>
      </c>
      <c r="O113" s="27" t="str">
        <f aca="false">IF(OR(N113="",N(G113)=0),"",N113/G113)</f>
        <v/>
      </c>
      <c r="P113" s="26" t="str">
        <f aca="false">IF(A113="","",SUMIFS(Costs!$G$2:$G$3001,Costs!$B$2:$B$3001,$A113,Costs!$C$2:$C$3001,"Labour"))</f>
        <v/>
      </c>
      <c r="Q113" s="26" t="str">
        <f aca="false">IF(A113="","",SUMIFS(Costs!$G$2:$G$3001,Costs!$B$2:$B$3001,$A113,Costs!$C$2:$C$3001,"Materials"))</f>
        <v/>
      </c>
      <c r="R113" s="26" t="str">
        <f aca="false">IF(A113="","",SUMIFS(Costs!$G$2:$G$3001,Costs!$B$2:$B$3001,$A113,Costs!$C$2:$C$3001,"Subcontractors"))</f>
        <v/>
      </c>
      <c r="S113" s="26" t="str">
        <f aca="false">IF(A113="","",SUMIFS(Costs!$G$2:$G$3001,Costs!$B$2:$B$3001,$A113,Costs!$C$2:$C$3001,"Equipment"))</f>
        <v/>
      </c>
      <c r="T113" s="26" t="str">
        <f aca="false">IF(A113="","",SUMIFS(Costs!$G$2:$G$3001,Costs!$B$2:$B$3001,$A113,Costs!$C$2:$C$3001,"Other"))</f>
        <v/>
      </c>
      <c r="U113" s="26" t="str">
        <f aca="false">IF(A113="","",SUM(P113:T113))</f>
        <v/>
      </c>
      <c r="V113" s="26" t="str">
        <f aca="false">IF(OR(A113="",N(U113)=0),"",U113-M113)</f>
        <v/>
      </c>
      <c r="W113" s="26" t="str">
        <f aca="false">IF(OR(A113="",G113="",N(U113)=0),"",G113-U113)</f>
        <v/>
      </c>
      <c r="X113" s="27" t="str">
        <f aca="false">IF(OR(W113="",N(G113)=0),"",W113/G113)</f>
        <v/>
      </c>
      <c r="Y113" s="26" t="str">
        <f aca="false">IF(W113="","",W113-U113*Dashboard!$C$4)</f>
        <v/>
      </c>
      <c r="Z113" s="28" t="str">
        <f aca="false">IF(A113="","",IF(AND(V113&lt;&gt;"",N(V113)&gt;0),"Over estimate",IF(AND(X113&lt;&gt;"",X113&lt;Dashboard!$C$5),"Below target margin",IF(AND(D113="Complete",N(U113)=0),"No costs logged",IF(AND(D113="In progress",N(U113)&gt;0),"Costs so far","")))))</f>
        <v/>
      </c>
    </row>
    <row r="114" customFormat="false" ht="15" hidden="false" customHeight="false" outlineLevel="0" collapsed="false">
      <c r="A114" s="23"/>
      <c r="B114" s="23"/>
      <c r="C114" s="23"/>
      <c r="D114" s="23"/>
      <c r="E114" s="24"/>
      <c r="F114" s="24"/>
      <c r="G114" s="25"/>
      <c r="H114" s="25"/>
      <c r="I114" s="25"/>
      <c r="J114" s="25"/>
      <c r="K114" s="25"/>
      <c r="L114" s="25"/>
      <c r="M114" s="26" t="str">
        <f aca="false">IF(A114="","",SUM(H114:L114))</f>
        <v/>
      </c>
      <c r="N114" s="26" t="str">
        <f aca="false">IF(OR(A114="",G114=""),"",G114-M114)</f>
        <v/>
      </c>
      <c r="O114" s="27" t="str">
        <f aca="false">IF(OR(N114="",N(G114)=0),"",N114/G114)</f>
        <v/>
      </c>
      <c r="P114" s="26" t="str">
        <f aca="false">IF(A114="","",SUMIFS(Costs!$G$2:$G$3001,Costs!$B$2:$B$3001,$A114,Costs!$C$2:$C$3001,"Labour"))</f>
        <v/>
      </c>
      <c r="Q114" s="26" t="str">
        <f aca="false">IF(A114="","",SUMIFS(Costs!$G$2:$G$3001,Costs!$B$2:$B$3001,$A114,Costs!$C$2:$C$3001,"Materials"))</f>
        <v/>
      </c>
      <c r="R114" s="26" t="str">
        <f aca="false">IF(A114="","",SUMIFS(Costs!$G$2:$G$3001,Costs!$B$2:$B$3001,$A114,Costs!$C$2:$C$3001,"Subcontractors"))</f>
        <v/>
      </c>
      <c r="S114" s="26" t="str">
        <f aca="false">IF(A114="","",SUMIFS(Costs!$G$2:$G$3001,Costs!$B$2:$B$3001,$A114,Costs!$C$2:$C$3001,"Equipment"))</f>
        <v/>
      </c>
      <c r="T114" s="26" t="str">
        <f aca="false">IF(A114="","",SUMIFS(Costs!$G$2:$G$3001,Costs!$B$2:$B$3001,$A114,Costs!$C$2:$C$3001,"Other"))</f>
        <v/>
      </c>
      <c r="U114" s="26" t="str">
        <f aca="false">IF(A114="","",SUM(P114:T114))</f>
        <v/>
      </c>
      <c r="V114" s="26" t="str">
        <f aca="false">IF(OR(A114="",N(U114)=0),"",U114-M114)</f>
        <v/>
      </c>
      <c r="W114" s="26" t="str">
        <f aca="false">IF(OR(A114="",G114="",N(U114)=0),"",G114-U114)</f>
        <v/>
      </c>
      <c r="X114" s="27" t="str">
        <f aca="false">IF(OR(W114="",N(G114)=0),"",W114/G114)</f>
        <v/>
      </c>
      <c r="Y114" s="26" t="str">
        <f aca="false">IF(W114="","",W114-U114*Dashboard!$C$4)</f>
        <v/>
      </c>
      <c r="Z114" s="28" t="str">
        <f aca="false">IF(A114="","",IF(AND(V114&lt;&gt;"",N(V114)&gt;0),"Over estimate",IF(AND(X114&lt;&gt;"",X114&lt;Dashboard!$C$5),"Below target margin",IF(AND(D114="Complete",N(U114)=0),"No costs logged",IF(AND(D114="In progress",N(U114)&gt;0),"Costs so far","")))))</f>
        <v/>
      </c>
    </row>
    <row r="115" customFormat="false" ht="15" hidden="false" customHeight="false" outlineLevel="0" collapsed="false">
      <c r="A115" s="23"/>
      <c r="B115" s="23"/>
      <c r="C115" s="23"/>
      <c r="D115" s="23"/>
      <c r="E115" s="24"/>
      <c r="F115" s="24"/>
      <c r="G115" s="25"/>
      <c r="H115" s="25"/>
      <c r="I115" s="25"/>
      <c r="J115" s="25"/>
      <c r="K115" s="25"/>
      <c r="L115" s="25"/>
      <c r="M115" s="26" t="str">
        <f aca="false">IF(A115="","",SUM(H115:L115))</f>
        <v/>
      </c>
      <c r="N115" s="26" t="str">
        <f aca="false">IF(OR(A115="",G115=""),"",G115-M115)</f>
        <v/>
      </c>
      <c r="O115" s="27" t="str">
        <f aca="false">IF(OR(N115="",N(G115)=0),"",N115/G115)</f>
        <v/>
      </c>
      <c r="P115" s="26" t="str">
        <f aca="false">IF(A115="","",SUMIFS(Costs!$G$2:$G$3001,Costs!$B$2:$B$3001,$A115,Costs!$C$2:$C$3001,"Labour"))</f>
        <v/>
      </c>
      <c r="Q115" s="26" t="str">
        <f aca="false">IF(A115="","",SUMIFS(Costs!$G$2:$G$3001,Costs!$B$2:$B$3001,$A115,Costs!$C$2:$C$3001,"Materials"))</f>
        <v/>
      </c>
      <c r="R115" s="26" t="str">
        <f aca="false">IF(A115="","",SUMIFS(Costs!$G$2:$G$3001,Costs!$B$2:$B$3001,$A115,Costs!$C$2:$C$3001,"Subcontractors"))</f>
        <v/>
      </c>
      <c r="S115" s="26" t="str">
        <f aca="false">IF(A115="","",SUMIFS(Costs!$G$2:$G$3001,Costs!$B$2:$B$3001,$A115,Costs!$C$2:$C$3001,"Equipment"))</f>
        <v/>
      </c>
      <c r="T115" s="26" t="str">
        <f aca="false">IF(A115="","",SUMIFS(Costs!$G$2:$G$3001,Costs!$B$2:$B$3001,$A115,Costs!$C$2:$C$3001,"Other"))</f>
        <v/>
      </c>
      <c r="U115" s="26" t="str">
        <f aca="false">IF(A115="","",SUM(P115:T115))</f>
        <v/>
      </c>
      <c r="V115" s="26" t="str">
        <f aca="false">IF(OR(A115="",N(U115)=0),"",U115-M115)</f>
        <v/>
      </c>
      <c r="W115" s="26" t="str">
        <f aca="false">IF(OR(A115="",G115="",N(U115)=0),"",G115-U115)</f>
        <v/>
      </c>
      <c r="X115" s="27" t="str">
        <f aca="false">IF(OR(W115="",N(G115)=0),"",W115/G115)</f>
        <v/>
      </c>
      <c r="Y115" s="26" t="str">
        <f aca="false">IF(W115="","",W115-U115*Dashboard!$C$4)</f>
        <v/>
      </c>
      <c r="Z115" s="28" t="str">
        <f aca="false">IF(A115="","",IF(AND(V115&lt;&gt;"",N(V115)&gt;0),"Over estimate",IF(AND(X115&lt;&gt;"",X115&lt;Dashboard!$C$5),"Below target margin",IF(AND(D115="Complete",N(U115)=0),"No costs logged",IF(AND(D115="In progress",N(U115)&gt;0),"Costs so far","")))))</f>
        <v/>
      </c>
    </row>
    <row r="116" customFormat="false" ht="15" hidden="false" customHeight="false" outlineLevel="0" collapsed="false">
      <c r="A116" s="23"/>
      <c r="B116" s="23"/>
      <c r="C116" s="23"/>
      <c r="D116" s="23"/>
      <c r="E116" s="24"/>
      <c r="F116" s="24"/>
      <c r="G116" s="25"/>
      <c r="H116" s="25"/>
      <c r="I116" s="25"/>
      <c r="J116" s="25"/>
      <c r="K116" s="25"/>
      <c r="L116" s="25"/>
      <c r="M116" s="26" t="str">
        <f aca="false">IF(A116="","",SUM(H116:L116))</f>
        <v/>
      </c>
      <c r="N116" s="26" t="str">
        <f aca="false">IF(OR(A116="",G116=""),"",G116-M116)</f>
        <v/>
      </c>
      <c r="O116" s="27" t="str">
        <f aca="false">IF(OR(N116="",N(G116)=0),"",N116/G116)</f>
        <v/>
      </c>
      <c r="P116" s="26" t="str">
        <f aca="false">IF(A116="","",SUMIFS(Costs!$G$2:$G$3001,Costs!$B$2:$B$3001,$A116,Costs!$C$2:$C$3001,"Labour"))</f>
        <v/>
      </c>
      <c r="Q116" s="26" t="str">
        <f aca="false">IF(A116="","",SUMIFS(Costs!$G$2:$G$3001,Costs!$B$2:$B$3001,$A116,Costs!$C$2:$C$3001,"Materials"))</f>
        <v/>
      </c>
      <c r="R116" s="26" t="str">
        <f aca="false">IF(A116="","",SUMIFS(Costs!$G$2:$G$3001,Costs!$B$2:$B$3001,$A116,Costs!$C$2:$C$3001,"Subcontractors"))</f>
        <v/>
      </c>
      <c r="S116" s="26" t="str">
        <f aca="false">IF(A116="","",SUMIFS(Costs!$G$2:$G$3001,Costs!$B$2:$B$3001,$A116,Costs!$C$2:$C$3001,"Equipment"))</f>
        <v/>
      </c>
      <c r="T116" s="26" t="str">
        <f aca="false">IF(A116="","",SUMIFS(Costs!$G$2:$G$3001,Costs!$B$2:$B$3001,$A116,Costs!$C$2:$C$3001,"Other"))</f>
        <v/>
      </c>
      <c r="U116" s="26" t="str">
        <f aca="false">IF(A116="","",SUM(P116:T116))</f>
        <v/>
      </c>
      <c r="V116" s="26" t="str">
        <f aca="false">IF(OR(A116="",N(U116)=0),"",U116-M116)</f>
        <v/>
      </c>
      <c r="W116" s="26" t="str">
        <f aca="false">IF(OR(A116="",G116="",N(U116)=0),"",G116-U116)</f>
        <v/>
      </c>
      <c r="X116" s="27" t="str">
        <f aca="false">IF(OR(W116="",N(G116)=0),"",W116/G116)</f>
        <v/>
      </c>
      <c r="Y116" s="26" t="str">
        <f aca="false">IF(W116="","",W116-U116*Dashboard!$C$4)</f>
        <v/>
      </c>
      <c r="Z116" s="28" t="str">
        <f aca="false">IF(A116="","",IF(AND(V116&lt;&gt;"",N(V116)&gt;0),"Over estimate",IF(AND(X116&lt;&gt;"",X116&lt;Dashboard!$C$5),"Below target margin",IF(AND(D116="Complete",N(U116)=0),"No costs logged",IF(AND(D116="In progress",N(U116)&gt;0),"Costs so far","")))))</f>
        <v/>
      </c>
    </row>
    <row r="117" customFormat="false" ht="15" hidden="false" customHeight="false" outlineLevel="0" collapsed="false">
      <c r="A117" s="23"/>
      <c r="B117" s="23"/>
      <c r="C117" s="23"/>
      <c r="D117" s="23"/>
      <c r="E117" s="24"/>
      <c r="F117" s="24"/>
      <c r="G117" s="25"/>
      <c r="H117" s="25"/>
      <c r="I117" s="25"/>
      <c r="J117" s="25"/>
      <c r="K117" s="25"/>
      <c r="L117" s="25"/>
      <c r="M117" s="26" t="str">
        <f aca="false">IF(A117="","",SUM(H117:L117))</f>
        <v/>
      </c>
      <c r="N117" s="26" t="str">
        <f aca="false">IF(OR(A117="",G117=""),"",G117-M117)</f>
        <v/>
      </c>
      <c r="O117" s="27" t="str">
        <f aca="false">IF(OR(N117="",N(G117)=0),"",N117/G117)</f>
        <v/>
      </c>
      <c r="P117" s="26" t="str">
        <f aca="false">IF(A117="","",SUMIFS(Costs!$G$2:$G$3001,Costs!$B$2:$B$3001,$A117,Costs!$C$2:$C$3001,"Labour"))</f>
        <v/>
      </c>
      <c r="Q117" s="26" t="str">
        <f aca="false">IF(A117="","",SUMIFS(Costs!$G$2:$G$3001,Costs!$B$2:$B$3001,$A117,Costs!$C$2:$C$3001,"Materials"))</f>
        <v/>
      </c>
      <c r="R117" s="26" t="str">
        <f aca="false">IF(A117="","",SUMIFS(Costs!$G$2:$G$3001,Costs!$B$2:$B$3001,$A117,Costs!$C$2:$C$3001,"Subcontractors"))</f>
        <v/>
      </c>
      <c r="S117" s="26" t="str">
        <f aca="false">IF(A117="","",SUMIFS(Costs!$G$2:$G$3001,Costs!$B$2:$B$3001,$A117,Costs!$C$2:$C$3001,"Equipment"))</f>
        <v/>
      </c>
      <c r="T117" s="26" t="str">
        <f aca="false">IF(A117="","",SUMIFS(Costs!$G$2:$G$3001,Costs!$B$2:$B$3001,$A117,Costs!$C$2:$C$3001,"Other"))</f>
        <v/>
      </c>
      <c r="U117" s="26" t="str">
        <f aca="false">IF(A117="","",SUM(P117:T117))</f>
        <v/>
      </c>
      <c r="V117" s="26" t="str">
        <f aca="false">IF(OR(A117="",N(U117)=0),"",U117-M117)</f>
        <v/>
      </c>
      <c r="W117" s="26" t="str">
        <f aca="false">IF(OR(A117="",G117="",N(U117)=0),"",G117-U117)</f>
        <v/>
      </c>
      <c r="X117" s="27" t="str">
        <f aca="false">IF(OR(W117="",N(G117)=0),"",W117/G117)</f>
        <v/>
      </c>
      <c r="Y117" s="26" t="str">
        <f aca="false">IF(W117="","",W117-U117*Dashboard!$C$4)</f>
        <v/>
      </c>
      <c r="Z117" s="28" t="str">
        <f aca="false">IF(A117="","",IF(AND(V117&lt;&gt;"",N(V117)&gt;0),"Over estimate",IF(AND(X117&lt;&gt;"",X117&lt;Dashboard!$C$5),"Below target margin",IF(AND(D117="Complete",N(U117)=0),"No costs logged",IF(AND(D117="In progress",N(U117)&gt;0),"Costs so far","")))))</f>
        <v/>
      </c>
    </row>
    <row r="118" customFormat="false" ht="15" hidden="false" customHeight="false" outlineLevel="0" collapsed="false">
      <c r="A118" s="23"/>
      <c r="B118" s="23"/>
      <c r="C118" s="23"/>
      <c r="D118" s="23"/>
      <c r="E118" s="24"/>
      <c r="F118" s="24"/>
      <c r="G118" s="25"/>
      <c r="H118" s="25"/>
      <c r="I118" s="25"/>
      <c r="J118" s="25"/>
      <c r="K118" s="25"/>
      <c r="L118" s="25"/>
      <c r="M118" s="26" t="str">
        <f aca="false">IF(A118="","",SUM(H118:L118))</f>
        <v/>
      </c>
      <c r="N118" s="26" t="str">
        <f aca="false">IF(OR(A118="",G118=""),"",G118-M118)</f>
        <v/>
      </c>
      <c r="O118" s="27" t="str">
        <f aca="false">IF(OR(N118="",N(G118)=0),"",N118/G118)</f>
        <v/>
      </c>
      <c r="P118" s="26" t="str">
        <f aca="false">IF(A118="","",SUMIFS(Costs!$G$2:$G$3001,Costs!$B$2:$B$3001,$A118,Costs!$C$2:$C$3001,"Labour"))</f>
        <v/>
      </c>
      <c r="Q118" s="26" t="str">
        <f aca="false">IF(A118="","",SUMIFS(Costs!$G$2:$G$3001,Costs!$B$2:$B$3001,$A118,Costs!$C$2:$C$3001,"Materials"))</f>
        <v/>
      </c>
      <c r="R118" s="26" t="str">
        <f aca="false">IF(A118="","",SUMIFS(Costs!$G$2:$G$3001,Costs!$B$2:$B$3001,$A118,Costs!$C$2:$C$3001,"Subcontractors"))</f>
        <v/>
      </c>
      <c r="S118" s="26" t="str">
        <f aca="false">IF(A118="","",SUMIFS(Costs!$G$2:$G$3001,Costs!$B$2:$B$3001,$A118,Costs!$C$2:$C$3001,"Equipment"))</f>
        <v/>
      </c>
      <c r="T118" s="26" t="str">
        <f aca="false">IF(A118="","",SUMIFS(Costs!$G$2:$G$3001,Costs!$B$2:$B$3001,$A118,Costs!$C$2:$C$3001,"Other"))</f>
        <v/>
      </c>
      <c r="U118" s="26" t="str">
        <f aca="false">IF(A118="","",SUM(P118:T118))</f>
        <v/>
      </c>
      <c r="V118" s="26" t="str">
        <f aca="false">IF(OR(A118="",N(U118)=0),"",U118-M118)</f>
        <v/>
      </c>
      <c r="W118" s="26" t="str">
        <f aca="false">IF(OR(A118="",G118="",N(U118)=0),"",G118-U118)</f>
        <v/>
      </c>
      <c r="X118" s="27" t="str">
        <f aca="false">IF(OR(W118="",N(G118)=0),"",W118/G118)</f>
        <v/>
      </c>
      <c r="Y118" s="26" t="str">
        <f aca="false">IF(W118="","",W118-U118*Dashboard!$C$4)</f>
        <v/>
      </c>
      <c r="Z118" s="28" t="str">
        <f aca="false">IF(A118="","",IF(AND(V118&lt;&gt;"",N(V118)&gt;0),"Over estimate",IF(AND(X118&lt;&gt;"",X118&lt;Dashboard!$C$5),"Below target margin",IF(AND(D118="Complete",N(U118)=0),"No costs logged",IF(AND(D118="In progress",N(U118)&gt;0),"Costs so far","")))))</f>
        <v/>
      </c>
    </row>
    <row r="119" customFormat="false" ht="15" hidden="false" customHeight="false" outlineLevel="0" collapsed="false">
      <c r="A119" s="23"/>
      <c r="B119" s="23"/>
      <c r="C119" s="23"/>
      <c r="D119" s="23"/>
      <c r="E119" s="24"/>
      <c r="F119" s="24"/>
      <c r="G119" s="25"/>
      <c r="H119" s="25"/>
      <c r="I119" s="25"/>
      <c r="J119" s="25"/>
      <c r="K119" s="25"/>
      <c r="L119" s="25"/>
      <c r="M119" s="26" t="str">
        <f aca="false">IF(A119="","",SUM(H119:L119))</f>
        <v/>
      </c>
      <c r="N119" s="26" t="str">
        <f aca="false">IF(OR(A119="",G119=""),"",G119-M119)</f>
        <v/>
      </c>
      <c r="O119" s="27" t="str">
        <f aca="false">IF(OR(N119="",N(G119)=0),"",N119/G119)</f>
        <v/>
      </c>
      <c r="P119" s="26" t="str">
        <f aca="false">IF(A119="","",SUMIFS(Costs!$G$2:$G$3001,Costs!$B$2:$B$3001,$A119,Costs!$C$2:$C$3001,"Labour"))</f>
        <v/>
      </c>
      <c r="Q119" s="26" t="str">
        <f aca="false">IF(A119="","",SUMIFS(Costs!$G$2:$G$3001,Costs!$B$2:$B$3001,$A119,Costs!$C$2:$C$3001,"Materials"))</f>
        <v/>
      </c>
      <c r="R119" s="26" t="str">
        <f aca="false">IF(A119="","",SUMIFS(Costs!$G$2:$G$3001,Costs!$B$2:$B$3001,$A119,Costs!$C$2:$C$3001,"Subcontractors"))</f>
        <v/>
      </c>
      <c r="S119" s="26" t="str">
        <f aca="false">IF(A119="","",SUMIFS(Costs!$G$2:$G$3001,Costs!$B$2:$B$3001,$A119,Costs!$C$2:$C$3001,"Equipment"))</f>
        <v/>
      </c>
      <c r="T119" s="26" t="str">
        <f aca="false">IF(A119="","",SUMIFS(Costs!$G$2:$G$3001,Costs!$B$2:$B$3001,$A119,Costs!$C$2:$C$3001,"Other"))</f>
        <v/>
      </c>
      <c r="U119" s="26" t="str">
        <f aca="false">IF(A119="","",SUM(P119:T119))</f>
        <v/>
      </c>
      <c r="V119" s="26" t="str">
        <f aca="false">IF(OR(A119="",N(U119)=0),"",U119-M119)</f>
        <v/>
      </c>
      <c r="W119" s="26" t="str">
        <f aca="false">IF(OR(A119="",G119="",N(U119)=0),"",G119-U119)</f>
        <v/>
      </c>
      <c r="X119" s="27" t="str">
        <f aca="false">IF(OR(W119="",N(G119)=0),"",W119/G119)</f>
        <v/>
      </c>
      <c r="Y119" s="26" t="str">
        <f aca="false">IF(W119="","",W119-U119*Dashboard!$C$4)</f>
        <v/>
      </c>
      <c r="Z119" s="28" t="str">
        <f aca="false">IF(A119="","",IF(AND(V119&lt;&gt;"",N(V119)&gt;0),"Over estimate",IF(AND(X119&lt;&gt;"",X119&lt;Dashboard!$C$5),"Below target margin",IF(AND(D119="Complete",N(U119)=0),"No costs logged",IF(AND(D119="In progress",N(U119)&gt;0),"Costs so far","")))))</f>
        <v/>
      </c>
    </row>
    <row r="120" customFormat="false" ht="15" hidden="false" customHeight="false" outlineLevel="0" collapsed="false">
      <c r="A120" s="23"/>
      <c r="B120" s="23"/>
      <c r="C120" s="23"/>
      <c r="D120" s="23"/>
      <c r="E120" s="24"/>
      <c r="F120" s="24"/>
      <c r="G120" s="25"/>
      <c r="H120" s="25"/>
      <c r="I120" s="25"/>
      <c r="J120" s="25"/>
      <c r="K120" s="25"/>
      <c r="L120" s="25"/>
      <c r="M120" s="26" t="str">
        <f aca="false">IF(A120="","",SUM(H120:L120))</f>
        <v/>
      </c>
      <c r="N120" s="26" t="str">
        <f aca="false">IF(OR(A120="",G120=""),"",G120-M120)</f>
        <v/>
      </c>
      <c r="O120" s="27" t="str">
        <f aca="false">IF(OR(N120="",N(G120)=0),"",N120/G120)</f>
        <v/>
      </c>
      <c r="P120" s="26" t="str">
        <f aca="false">IF(A120="","",SUMIFS(Costs!$G$2:$G$3001,Costs!$B$2:$B$3001,$A120,Costs!$C$2:$C$3001,"Labour"))</f>
        <v/>
      </c>
      <c r="Q120" s="26" t="str">
        <f aca="false">IF(A120="","",SUMIFS(Costs!$G$2:$G$3001,Costs!$B$2:$B$3001,$A120,Costs!$C$2:$C$3001,"Materials"))</f>
        <v/>
      </c>
      <c r="R120" s="26" t="str">
        <f aca="false">IF(A120="","",SUMIFS(Costs!$G$2:$G$3001,Costs!$B$2:$B$3001,$A120,Costs!$C$2:$C$3001,"Subcontractors"))</f>
        <v/>
      </c>
      <c r="S120" s="26" t="str">
        <f aca="false">IF(A120="","",SUMIFS(Costs!$G$2:$G$3001,Costs!$B$2:$B$3001,$A120,Costs!$C$2:$C$3001,"Equipment"))</f>
        <v/>
      </c>
      <c r="T120" s="26" t="str">
        <f aca="false">IF(A120="","",SUMIFS(Costs!$G$2:$G$3001,Costs!$B$2:$B$3001,$A120,Costs!$C$2:$C$3001,"Other"))</f>
        <v/>
      </c>
      <c r="U120" s="26" t="str">
        <f aca="false">IF(A120="","",SUM(P120:T120))</f>
        <v/>
      </c>
      <c r="V120" s="26" t="str">
        <f aca="false">IF(OR(A120="",N(U120)=0),"",U120-M120)</f>
        <v/>
      </c>
      <c r="W120" s="26" t="str">
        <f aca="false">IF(OR(A120="",G120="",N(U120)=0),"",G120-U120)</f>
        <v/>
      </c>
      <c r="X120" s="27" t="str">
        <f aca="false">IF(OR(W120="",N(G120)=0),"",W120/G120)</f>
        <v/>
      </c>
      <c r="Y120" s="26" t="str">
        <f aca="false">IF(W120="","",W120-U120*Dashboard!$C$4)</f>
        <v/>
      </c>
      <c r="Z120" s="28" t="str">
        <f aca="false">IF(A120="","",IF(AND(V120&lt;&gt;"",N(V120)&gt;0),"Over estimate",IF(AND(X120&lt;&gt;"",X120&lt;Dashboard!$C$5),"Below target margin",IF(AND(D120="Complete",N(U120)=0),"No costs logged",IF(AND(D120="In progress",N(U120)&gt;0),"Costs so far","")))))</f>
        <v/>
      </c>
    </row>
    <row r="121" customFormat="false" ht="15" hidden="false" customHeight="false" outlineLevel="0" collapsed="false">
      <c r="A121" s="23"/>
      <c r="B121" s="23"/>
      <c r="C121" s="23"/>
      <c r="D121" s="23"/>
      <c r="E121" s="24"/>
      <c r="F121" s="24"/>
      <c r="G121" s="25"/>
      <c r="H121" s="25"/>
      <c r="I121" s="25"/>
      <c r="J121" s="25"/>
      <c r="K121" s="25"/>
      <c r="L121" s="25"/>
      <c r="M121" s="26" t="str">
        <f aca="false">IF(A121="","",SUM(H121:L121))</f>
        <v/>
      </c>
      <c r="N121" s="26" t="str">
        <f aca="false">IF(OR(A121="",G121=""),"",G121-M121)</f>
        <v/>
      </c>
      <c r="O121" s="27" t="str">
        <f aca="false">IF(OR(N121="",N(G121)=0),"",N121/G121)</f>
        <v/>
      </c>
      <c r="P121" s="26" t="str">
        <f aca="false">IF(A121="","",SUMIFS(Costs!$G$2:$G$3001,Costs!$B$2:$B$3001,$A121,Costs!$C$2:$C$3001,"Labour"))</f>
        <v/>
      </c>
      <c r="Q121" s="26" t="str">
        <f aca="false">IF(A121="","",SUMIFS(Costs!$G$2:$G$3001,Costs!$B$2:$B$3001,$A121,Costs!$C$2:$C$3001,"Materials"))</f>
        <v/>
      </c>
      <c r="R121" s="26" t="str">
        <f aca="false">IF(A121="","",SUMIFS(Costs!$G$2:$G$3001,Costs!$B$2:$B$3001,$A121,Costs!$C$2:$C$3001,"Subcontractors"))</f>
        <v/>
      </c>
      <c r="S121" s="26" t="str">
        <f aca="false">IF(A121="","",SUMIFS(Costs!$G$2:$G$3001,Costs!$B$2:$B$3001,$A121,Costs!$C$2:$C$3001,"Equipment"))</f>
        <v/>
      </c>
      <c r="T121" s="26" t="str">
        <f aca="false">IF(A121="","",SUMIFS(Costs!$G$2:$G$3001,Costs!$B$2:$B$3001,$A121,Costs!$C$2:$C$3001,"Other"))</f>
        <v/>
      </c>
      <c r="U121" s="26" t="str">
        <f aca="false">IF(A121="","",SUM(P121:T121))</f>
        <v/>
      </c>
      <c r="V121" s="26" t="str">
        <f aca="false">IF(OR(A121="",N(U121)=0),"",U121-M121)</f>
        <v/>
      </c>
      <c r="W121" s="26" t="str">
        <f aca="false">IF(OR(A121="",G121="",N(U121)=0),"",G121-U121)</f>
        <v/>
      </c>
      <c r="X121" s="27" t="str">
        <f aca="false">IF(OR(W121="",N(G121)=0),"",W121/G121)</f>
        <v/>
      </c>
      <c r="Y121" s="26" t="str">
        <f aca="false">IF(W121="","",W121-U121*Dashboard!$C$4)</f>
        <v/>
      </c>
      <c r="Z121" s="28" t="str">
        <f aca="false">IF(A121="","",IF(AND(V121&lt;&gt;"",N(V121)&gt;0),"Over estimate",IF(AND(X121&lt;&gt;"",X121&lt;Dashboard!$C$5),"Below target margin",IF(AND(D121="Complete",N(U121)=0),"No costs logged",IF(AND(D121="In progress",N(U121)&gt;0),"Costs so far","")))))</f>
        <v/>
      </c>
    </row>
    <row r="122" customFormat="false" ht="15" hidden="false" customHeight="false" outlineLevel="0" collapsed="false">
      <c r="A122" s="23"/>
      <c r="B122" s="23"/>
      <c r="C122" s="23"/>
      <c r="D122" s="23"/>
      <c r="E122" s="24"/>
      <c r="F122" s="24"/>
      <c r="G122" s="25"/>
      <c r="H122" s="25"/>
      <c r="I122" s="25"/>
      <c r="J122" s="25"/>
      <c r="K122" s="25"/>
      <c r="L122" s="25"/>
      <c r="M122" s="26" t="str">
        <f aca="false">IF(A122="","",SUM(H122:L122))</f>
        <v/>
      </c>
      <c r="N122" s="26" t="str">
        <f aca="false">IF(OR(A122="",G122=""),"",G122-M122)</f>
        <v/>
      </c>
      <c r="O122" s="27" t="str">
        <f aca="false">IF(OR(N122="",N(G122)=0),"",N122/G122)</f>
        <v/>
      </c>
      <c r="P122" s="26" t="str">
        <f aca="false">IF(A122="","",SUMIFS(Costs!$G$2:$G$3001,Costs!$B$2:$B$3001,$A122,Costs!$C$2:$C$3001,"Labour"))</f>
        <v/>
      </c>
      <c r="Q122" s="26" t="str">
        <f aca="false">IF(A122="","",SUMIFS(Costs!$G$2:$G$3001,Costs!$B$2:$B$3001,$A122,Costs!$C$2:$C$3001,"Materials"))</f>
        <v/>
      </c>
      <c r="R122" s="26" t="str">
        <f aca="false">IF(A122="","",SUMIFS(Costs!$G$2:$G$3001,Costs!$B$2:$B$3001,$A122,Costs!$C$2:$C$3001,"Subcontractors"))</f>
        <v/>
      </c>
      <c r="S122" s="26" t="str">
        <f aca="false">IF(A122="","",SUMIFS(Costs!$G$2:$G$3001,Costs!$B$2:$B$3001,$A122,Costs!$C$2:$C$3001,"Equipment"))</f>
        <v/>
      </c>
      <c r="T122" s="26" t="str">
        <f aca="false">IF(A122="","",SUMIFS(Costs!$G$2:$G$3001,Costs!$B$2:$B$3001,$A122,Costs!$C$2:$C$3001,"Other"))</f>
        <v/>
      </c>
      <c r="U122" s="26" t="str">
        <f aca="false">IF(A122="","",SUM(P122:T122))</f>
        <v/>
      </c>
      <c r="V122" s="26" t="str">
        <f aca="false">IF(OR(A122="",N(U122)=0),"",U122-M122)</f>
        <v/>
      </c>
      <c r="W122" s="26" t="str">
        <f aca="false">IF(OR(A122="",G122="",N(U122)=0),"",G122-U122)</f>
        <v/>
      </c>
      <c r="X122" s="27" t="str">
        <f aca="false">IF(OR(W122="",N(G122)=0),"",W122/G122)</f>
        <v/>
      </c>
      <c r="Y122" s="26" t="str">
        <f aca="false">IF(W122="","",W122-U122*Dashboard!$C$4)</f>
        <v/>
      </c>
      <c r="Z122" s="28" t="str">
        <f aca="false">IF(A122="","",IF(AND(V122&lt;&gt;"",N(V122)&gt;0),"Over estimate",IF(AND(X122&lt;&gt;"",X122&lt;Dashboard!$C$5),"Below target margin",IF(AND(D122="Complete",N(U122)=0),"No costs logged",IF(AND(D122="In progress",N(U122)&gt;0),"Costs so far","")))))</f>
        <v/>
      </c>
    </row>
    <row r="123" customFormat="false" ht="15" hidden="false" customHeight="false" outlineLevel="0" collapsed="false">
      <c r="A123" s="23"/>
      <c r="B123" s="23"/>
      <c r="C123" s="23"/>
      <c r="D123" s="23"/>
      <c r="E123" s="24"/>
      <c r="F123" s="24"/>
      <c r="G123" s="25"/>
      <c r="H123" s="25"/>
      <c r="I123" s="25"/>
      <c r="J123" s="25"/>
      <c r="K123" s="25"/>
      <c r="L123" s="25"/>
      <c r="M123" s="26" t="str">
        <f aca="false">IF(A123="","",SUM(H123:L123))</f>
        <v/>
      </c>
      <c r="N123" s="26" t="str">
        <f aca="false">IF(OR(A123="",G123=""),"",G123-M123)</f>
        <v/>
      </c>
      <c r="O123" s="27" t="str">
        <f aca="false">IF(OR(N123="",N(G123)=0),"",N123/G123)</f>
        <v/>
      </c>
      <c r="P123" s="26" t="str">
        <f aca="false">IF(A123="","",SUMIFS(Costs!$G$2:$G$3001,Costs!$B$2:$B$3001,$A123,Costs!$C$2:$C$3001,"Labour"))</f>
        <v/>
      </c>
      <c r="Q123" s="26" t="str">
        <f aca="false">IF(A123="","",SUMIFS(Costs!$G$2:$G$3001,Costs!$B$2:$B$3001,$A123,Costs!$C$2:$C$3001,"Materials"))</f>
        <v/>
      </c>
      <c r="R123" s="26" t="str">
        <f aca="false">IF(A123="","",SUMIFS(Costs!$G$2:$G$3001,Costs!$B$2:$B$3001,$A123,Costs!$C$2:$C$3001,"Subcontractors"))</f>
        <v/>
      </c>
      <c r="S123" s="26" t="str">
        <f aca="false">IF(A123="","",SUMIFS(Costs!$G$2:$G$3001,Costs!$B$2:$B$3001,$A123,Costs!$C$2:$C$3001,"Equipment"))</f>
        <v/>
      </c>
      <c r="T123" s="26" t="str">
        <f aca="false">IF(A123="","",SUMIFS(Costs!$G$2:$G$3001,Costs!$B$2:$B$3001,$A123,Costs!$C$2:$C$3001,"Other"))</f>
        <v/>
      </c>
      <c r="U123" s="26" t="str">
        <f aca="false">IF(A123="","",SUM(P123:T123))</f>
        <v/>
      </c>
      <c r="V123" s="26" t="str">
        <f aca="false">IF(OR(A123="",N(U123)=0),"",U123-M123)</f>
        <v/>
      </c>
      <c r="W123" s="26" t="str">
        <f aca="false">IF(OR(A123="",G123="",N(U123)=0),"",G123-U123)</f>
        <v/>
      </c>
      <c r="X123" s="27" t="str">
        <f aca="false">IF(OR(W123="",N(G123)=0),"",W123/G123)</f>
        <v/>
      </c>
      <c r="Y123" s="26" t="str">
        <f aca="false">IF(W123="","",W123-U123*Dashboard!$C$4)</f>
        <v/>
      </c>
      <c r="Z123" s="28" t="str">
        <f aca="false">IF(A123="","",IF(AND(V123&lt;&gt;"",N(V123)&gt;0),"Over estimate",IF(AND(X123&lt;&gt;"",X123&lt;Dashboard!$C$5),"Below target margin",IF(AND(D123="Complete",N(U123)=0),"No costs logged",IF(AND(D123="In progress",N(U123)&gt;0),"Costs so far","")))))</f>
        <v/>
      </c>
    </row>
    <row r="124" customFormat="false" ht="15" hidden="false" customHeight="false" outlineLevel="0" collapsed="false">
      <c r="A124" s="23"/>
      <c r="B124" s="23"/>
      <c r="C124" s="23"/>
      <c r="D124" s="23"/>
      <c r="E124" s="24"/>
      <c r="F124" s="24"/>
      <c r="G124" s="25"/>
      <c r="H124" s="25"/>
      <c r="I124" s="25"/>
      <c r="J124" s="25"/>
      <c r="K124" s="25"/>
      <c r="L124" s="25"/>
      <c r="M124" s="26" t="str">
        <f aca="false">IF(A124="","",SUM(H124:L124))</f>
        <v/>
      </c>
      <c r="N124" s="26" t="str">
        <f aca="false">IF(OR(A124="",G124=""),"",G124-M124)</f>
        <v/>
      </c>
      <c r="O124" s="27" t="str">
        <f aca="false">IF(OR(N124="",N(G124)=0),"",N124/G124)</f>
        <v/>
      </c>
      <c r="P124" s="26" t="str">
        <f aca="false">IF(A124="","",SUMIFS(Costs!$G$2:$G$3001,Costs!$B$2:$B$3001,$A124,Costs!$C$2:$C$3001,"Labour"))</f>
        <v/>
      </c>
      <c r="Q124" s="26" t="str">
        <f aca="false">IF(A124="","",SUMIFS(Costs!$G$2:$G$3001,Costs!$B$2:$B$3001,$A124,Costs!$C$2:$C$3001,"Materials"))</f>
        <v/>
      </c>
      <c r="R124" s="26" t="str">
        <f aca="false">IF(A124="","",SUMIFS(Costs!$G$2:$G$3001,Costs!$B$2:$B$3001,$A124,Costs!$C$2:$C$3001,"Subcontractors"))</f>
        <v/>
      </c>
      <c r="S124" s="26" t="str">
        <f aca="false">IF(A124="","",SUMIFS(Costs!$G$2:$G$3001,Costs!$B$2:$B$3001,$A124,Costs!$C$2:$C$3001,"Equipment"))</f>
        <v/>
      </c>
      <c r="T124" s="26" t="str">
        <f aca="false">IF(A124="","",SUMIFS(Costs!$G$2:$G$3001,Costs!$B$2:$B$3001,$A124,Costs!$C$2:$C$3001,"Other"))</f>
        <v/>
      </c>
      <c r="U124" s="26" t="str">
        <f aca="false">IF(A124="","",SUM(P124:T124))</f>
        <v/>
      </c>
      <c r="V124" s="26" t="str">
        <f aca="false">IF(OR(A124="",N(U124)=0),"",U124-M124)</f>
        <v/>
      </c>
      <c r="W124" s="26" t="str">
        <f aca="false">IF(OR(A124="",G124="",N(U124)=0),"",G124-U124)</f>
        <v/>
      </c>
      <c r="X124" s="27" t="str">
        <f aca="false">IF(OR(W124="",N(G124)=0),"",W124/G124)</f>
        <v/>
      </c>
      <c r="Y124" s="26" t="str">
        <f aca="false">IF(W124="","",W124-U124*Dashboard!$C$4)</f>
        <v/>
      </c>
      <c r="Z124" s="28" t="str">
        <f aca="false">IF(A124="","",IF(AND(V124&lt;&gt;"",N(V124)&gt;0),"Over estimate",IF(AND(X124&lt;&gt;"",X124&lt;Dashboard!$C$5),"Below target margin",IF(AND(D124="Complete",N(U124)=0),"No costs logged",IF(AND(D124="In progress",N(U124)&gt;0),"Costs so far","")))))</f>
        <v/>
      </c>
    </row>
    <row r="125" customFormat="false" ht="15" hidden="false" customHeight="false" outlineLevel="0" collapsed="false">
      <c r="A125" s="23"/>
      <c r="B125" s="23"/>
      <c r="C125" s="23"/>
      <c r="D125" s="23"/>
      <c r="E125" s="24"/>
      <c r="F125" s="24"/>
      <c r="G125" s="25"/>
      <c r="H125" s="25"/>
      <c r="I125" s="25"/>
      <c r="J125" s="25"/>
      <c r="K125" s="25"/>
      <c r="L125" s="25"/>
      <c r="M125" s="26" t="str">
        <f aca="false">IF(A125="","",SUM(H125:L125))</f>
        <v/>
      </c>
      <c r="N125" s="26" t="str">
        <f aca="false">IF(OR(A125="",G125=""),"",G125-M125)</f>
        <v/>
      </c>
      <c r="O125" s="27" t="str">
        <f aca="false">IF(OR(N125="",N(G125)=0),"",N125/G125)</f>
        <v/>
      </c>
      <c r="P125" s="26" t="str">
        <f aca="false">IF(A125="","",SUMIFS(Costs!$G$2:$G$3001,Costs!$B$2:$B$3001,$A125,Costs!$C$2:$C$3001,"Labour"))</f>
        <v/>
      </c>
      <c r="Q125" s="26" t="str">
        <f aca="false">IF(A125="","",SUMIFS(Costs!$G$2:$G$3001,Costs!$B$2:$B$3001,$A125,Costs!$C$2:$C$3001,"Materials"))</f>
        <v/>
      </c>
      <c r="R125" s="26" t="str">
        <f aca="false">IF(A125="","",SUMIFS(Costs!$G$2:$G$3001,Costs!$B$2:$B$3001,$A125,Costs!$C$2:$C$3001,"Subcontractors"))</f>
        <v/>
      </c>
      <c r="S125" s="26" t="str">
        <f aca="false">IF(A125="","",SUMIFS(Costs!$G$2:$G$3001,Costs!$B$2:$B$3001,$A125,Costs!$C$2:$C$3001,"Equipment"))</f>
        <v/>
      </c>
      <c r="T125" s="26" t="str">
        <f aca="false">IF(A125="","",SUMIFS(Costs!$G$2:$G$3001,Costs!$B$2:$B$3001,$A125,Costs!$C$2:$C$3001,"Other"))</f>
        <v/>
      </c>
      <c r="U125" s="26" t="str">
        <f aca="false">IF(A125="","",SUM(P125:T125))</f>
        <v/>
      </c>
      <c r="V125" s="26" t="str">
        <f aca="false">IF(OR(A125="",N(U125)=0),"",U125-M125)</f>
        <v/>
      </c>
      <c r="W125" s="26" t="str">
        <f aca="false">IF(OR(A125="",G125="",N(U125)=0),"",G125-U125)</f>
        <v/>
      </c>
      <c r="X125" s="27" t="str">
        <f aca="false">IF(OR(W125="",N(G125)=0),"",W125/G125)</f>
        <v/>
      </c>
      <c r="Y125" s="26" t="str">
        <f aca="false">IF(W125="","",W125-U125*Dashboard!$C$4)</f>
        <v/>
      </c>
      <c r="Z125" s="28" t="str">
        <f aca="false">IF(A125="","",IF(AND(V125&lt;&gt;"",N(V125)&gt;0),"Over estimate",IF(AND(X125&lt;&gt;"",X125&lt;Dashboard!$C$5),"Below target margin",IF(AND(D125="Complete",N(U125)=0),"No costs logged",IF(AND(D125="In progress",N(U125)&gt;0),"Costs so far","")))))</f>
        <v/>
      </c>
    </row>
    <row r="126" customFormat="false" ht="15" hidden="false" customHeight="false" outlineLevel="0" collapsed="false">
      <c r="A126" s="23"/>
      <c r="B126" s="23"/>
      <c r="C126" s="23"/>
      <c r="D126" s="23"/>
      <c r="E126" s="24"/>
      <c r="F126" s="24"/>
      <c r="G126" s="25"/>
      <c r="H126" s="25"/>
      <c r="I126" s="25"/>
      <c r="J126" s="25"/>
      <c r="K126" s="25"/>
      <c r="L126" s="25"/>
      <c r="M126" s="26" t="str">
        <f aca="false">IF(A126="","",SUM(H126:L126))</f>
        <v/>
      </c>
      <c r="N126" s="26" t="str">
        <f aca="false">IF(OR(A126="",G126=""),"",G126-M126)</f>
        <v/>
      </c>
      <c r="O126" s="27" t="str">
        <f aca="false">IF(OR(N126="",N(G126)=0),"",N126/G126)</f>
        <v/>
      </c>
      <c r="P126" s="26" t="str">
        <f aca="false">IF(A126="","",SUMIFS(Costs!$G$2:$G$3001,Costs!$B$2:$B$3001,$A126,Costs!$C$2:$C$3001,"Labour"))</f>
        <v/>
      </c>
      <c r="Q126" s="26" t="str">
        <f aca="false">IF(A126="","",SUMIFS(Costs!$G$2:$G$3001,Costs!$B$2:$B$3001,$A126,Costs!$C$2:$C$3001,"Materials"))</f>
        <v/>
      </c>
      <c r="R126" s="26" t="str">
        <f aca="false">IF(A126="","",SUMIFS(Costs!$G$2:$G$3001,Costs!$B$2:$B$3001,$A126,Costs!$C$2:$C$3001,"Subcontractors"))</f>
        <v/>
      </c>
      <c r="S126" s="26" t="str">
        <f aca="false">IF(A126="","",SUMIFS(Costs!$G$2:$G$3001,Costs!$B$2:$B$3001,$A126,Costs!$C$2:$C$3001,"Equipment"))</f>
        <v/>
      </c>
      <c r="T126" s="26" t="str">
        <f aca="false">IF(A126="","",SUMIFS(Costs!$G$2:$G$3001,Costs!$B$2:$B$3001,$A126,Costs!$C$2:$C$3001,"Other"))</f>
        <v/>
      </c>
      <c r="U126" s="26" t="str">
        <f aca="false">IF(A126="","",SUM(P126:T126))</f>
        <v/>
      </c>
      <c r="V126" s="26" t="str">
        <f aca="false">IF(OR(A126="",N(U126)=0),"",U126-M126)</f>
        <v/>
      </c>
      <c r="W126" s="26" t="str">
        <f aca="false">IF(OR(A126="",G126="",N(U126)=0),"",G126-U126)</f>
        <v/>
      </c>
      <c r="X126" s="27" t="str">
        <f aca="false">IF(OR(W126="",N(G126)=0),"",W126/G126)</f>
        <v/>
      </c>
      <c r="Y126" s="26" t="str">
        <f aca="false">IF(W126="","",W126-U126*Dashboard!$C$4)</f>
        <v/>
      </c>
      <c r="Z126" s="28" t="str">
        <f aca="false">IF(A126="","",IF(AND(V126&lt;&gt;"",N(V126)&gt;0),"Over estimate",IF(AND(X126&lt;&gt;"",X126&lt;Dashboard!$C$5),"Below target margin",IF(AND(D126="Complete",N(U126)=0),"No costs logged",IF(AND(D126="In progress",N(U126)&gt;0),"Costs so far","")))))</f>
        <v/>
      </c>
    </row>
    <row r="127" customFormat="false" ht="15" hidden="false" customHeight="false" outlineLevel="0" collapsed="false">
      <c r="A127" s="23"/>
      <c r="B127" s="23"/>
      <c r="C127" s="23"/>
      <c r="D127" s="23"/>
      <c r="E127" s="24"/>
      <c r="F127" s="24"/>
      <c r="G127" s="25"/>
      <c r="H127" s="25"/>
      <c r="I127" s="25"/>
      <c r="J127" s="25"/>
      <c r="K127" s="25"/>
      <c r="L127" s="25"/>
      <c r="M127" s="26" t="str">
        <f aca="false">IF(A127="","",SUM(H127:L127))</f>
        <v/>
      </c>
      <c r="N127" s="26" t="str">
        <f aca="false">IF(OR(A127="",G127=""),"",G127-M127)</f>
        <v/>
      </c>
      <c r="O127" s="27" t="str">
        <f aca="false">IF(OR(N127="",N(G127)=0),"",N127/G127)</f>
        <v/>
      </c>
      <c r="P127" s="26" t="str">
        <f aca="false">IF(A127="","",SUMIFS(Costs!$G$2:$G$3001,Costs!$B$2:$B$3001,$A127,Costs!$C$2:$C$3001,"Labour"))</f>
        <v/>
      </c>
      <c r="Q127" s="26" t="str">
        <f aca="false">IF(A127="","",SUMIFS(Costs!$G$2:$G$3001,Costs!$B$2:$B$3001,$A127,Costs!$C$2:$C$3001,"Materials"))</f>
        <v/>
      </c>
      <c r="R127" s="26" t="str">
        <f aca="false">IF(A127="","",SUMIFS(Costs!$G$2:$G$3001,Costs!$B$2:$B$3001,$A127,Costs!$C$2:$C$3001,"Subcontractors"))</f>
        <v/>
      </c>
      <c r="S127" s="26" t="str">
        <f aca="false">IF(A127="","",SUMIFS(Costs!$G$2:$G$3001,Costs!$B$2:$B$3001,$A127,Costs!$C$2:$C$3001,"Equipment"))</f>
        <v/>
      </c>
      <c r="T127" s="26" t="str">
        <f aca="false">IF(A127="","",SUMIFS(Costs!$G$2:$G$3001,Costs!$B$2:$B$3001,$A127,Costs!$C$2:$C$3001,"Other"))</f>
        <v/>
      </c>
      <c r="U127" s="26" t="str">
        <f aca="false">IF(A127="","",SUM(P127:T127))</f>
        <v/>
      </c>
      <c r="V127" s="26" t="str">
        <f aca="false">IF(OR(A127="",N(U127)=0),"",U127-M127)</f>
        <v/>
      </c>
      <c r="W127" s="26" t="str">
        <f aca="false">IF(OR(A127="",G127="",N(U127)=0),"",G127-U127)</f>
        <v/>
      </c>
      <c r="X127" s="27" t="str">
        <f aca="false">IF(OR(W127="",N(G127)=0),"",W127/G127)</f>
        <v/>
      </c>
      <c r="Y127" s="26" t="str">
        <f aca="false">IF(W127="","",W127-U127*Dashboard!$C$4)</f>
        <v/>
      </c>
      <c r="Z127" s="28" t="str">
        <f aca="false">IF(A127="","",IF(AND(V127&lt;&gt;"",N(V127)&gt;0),"Over estimate",IF(AND(X127&lt;&gt;"",X127&lt;Dashboard!$C$5),"Below target margin",IF(AND(D127="Complete",N(U127)=0),"No costs logged",IF(AND(D127="In progress",N(U127)&gt;0),"Costs so far","")))))</f>
        <v/>
      </c>
    </row>
    <row r="128" customFormat="false" ht="15" hidden="false" customHeight="false" outlineLevel="0" collapsed="false">
      <c r="A128" s="23"/>
      <c r="B128" s="23"/>
      <c r="C128" s="23"/>
      <c r="D128" s="23"/>
      <c r="E128" s="24"/>
      <c r="F128" s="24"/>
      <c r="G128" s="25"/>
      <c r="H128" s="25"/>
      <c r="I128" s="25"/>
      <c r="J128" s="25"/>
      <c r="K128" s="25"/>
      <c r="L128" s="25"/>
      <c r="M128" s="26" t="str">
        <f aca="false">IF(A128="","",SUM(H128:L128))</f>
        <v/>
      </c>
      <c r="N128" s="26" t="str">
        <f aca="false">IF(OR(A128="",G128=""),"",G128-M128)</f>
        <v/>
      </c>
      <c r="O128" s="27" t="str">
        <f aca="false">IF(OR(N128="",N(G128)=0),"",N128/G128)</f>
        <v/>
      </c>
      <c r="P128" s="26" t="str">
        <f aca="false">IF(A128="","",SUMIFS(Costs!$G$2:$G$3001,Costs!$B$2:$B$3001,$A128,Costs!$C$2:$C$3001,"Labour"))</f>
        <v/>
      </c>
      <c r="Q128" s="26" t="str">
        <f aca="false">IF(A128="","",SUMIFS(Costs!$G$2:$G$3001,Costs!$B$2:$B$3001,$A128,Costs!$C$2:$C$3001,"Materials"))</f>
        <v/>
      </c>
      <c r="R128" s="26" t="str">
        <f aca="false">IF(A128="","",SUMIFS(Costs!$G$2:$G$3001,Costs!$B$2:$B$3001,$A128,Costs!$C$2:$C$3001,"Subcontractors"))</f>
        <v/>
      </c>
      <c r="S128" s="26" t="str">
        <f aca="false">IF(A128="","",SUMIFS(Costs!$G$2:$G$3001,Costs!$B$2:$B$3001,$A128,Costs!$C$2:$C$3001,"Equipment"))</f>
        <v/>
      </c>
      <c r="T128" s="26" t="str">
        <f aca="false">IF(A128="","",SUMIFS(Costs!$G$2:$G$3001,Costs!$B$2:$B$3001,$A128,Costs!$C$2:$C$3001,"Other"))</f>
        <v/>
      </c>
      <c r="U128" s="26" t="str">
        <f aca="false">IF(A128="","",SUM(P128:T128))</f>
        <v/>
      </c>
      <c r="V128" s="26" t="str">
        <f aca="false">IF(OR(A128="",N(U128)=0),"",U128-M128)</f>
        <v/>
      </c>
      <c r="W128" s="26" t="str">
        <f aca="false">IF(OR(A128="",G128="",N(U128)=0),"",G128-U128)</f>
        <v/>
      </c>
      <c r="X128" s="27" t="str">
        <f aca="false">IF(OR(W128="",N(G128)=0),"",W128/G128)</f>
        <v/>
      </c>
      <c r="Y128" s="26" t="str">
        <f aca="false">IF(W128="","",W128-U128*Dashboard!$C$4)</f>
        <v/>
      </c>
      <c r="Z128" s="28" t="str">
        <f aca="false">IF(A128="","",IF(AND(V128&lt;&gt;"",N(V128)&gt;0),"Over estimate",IF(AND(X128&lt;&gt;"",X128&lt;Dashboard!$C$5),"Below target margin",IF(AND(D128="Complete",N(U128)=0),"No costs logged",IF(AND(D128="In progress",N(U128)&gt;0),"Costs so far","")))))</f>
        <v/>
      </c>
    </row>
    <row r="129" customFormat="false" ht="15" hidden="false" customHeight="false" outlineLevel="0" collapsed="false">
      <c r="A129" s="23"/>
      <c r="B129" s="23"/>
      <c r="C129" s="23"/>
      <c r="D129" s="23"/>
      <c r="E129" s="24"/>
      <c r="F129" s="24"/>
      <c r="G129" s="25"/>
      <c r="H129" s="25"/>
      <c r="I129" s="25"/>
      <c r="J129" s="25"/>
      <c r="K129" s="25"/>
      <c r="L129" s="25"/>
      <c r="M129" s="26" t="str">
        <f aca="false">IF(A129="","",SUM(H129:L129))</f>
        <v/>
      </c>
      <c r="N129" s="26" t="str">
        <f aca="false">IF(OR(A129="",G129=""),"",G129-M129)</f>
        <v/>
      </c>
      <c r="O129" s="27" t="str">
        <f aca="false">IF(OR(N129="",N(G129)=0),"",N129/G129)</f>
        <v/>
      </c>
      <c r="P129" s="26" t="str">
        <f aca="false">IF(A129="","",SUMIFS(Costs!$G$2:$G$3001,Costs!$B$2:$B$3001,$A129,Costs!$C$2:$C$3001,"Labour"))</f>
        <v/>
      </c>
      <c r="Q129" s="26" t="str">
        <f aca="false">IF(A129="","",SUMIFS(Costs!$G$2:$G$3001,Costs!$B$2:$B$3001,$A129,Costs!$C$2:$C$3001,"Materials"))</f>
        <v/>
      </c>
      <c r="R129" s="26" t="str">
        <f aca="false">IF(A129="","",SUMIFS(Costs!$G$2:$G$3001,Costs!$B$2:$B$3001,$A129,Costs!$C$2:$C$3001,"Subcontractors"))</f>
        <v/>
      </c>
      <c r="S129" s="26" t="str">
        <f aca="false">IF(A129="","",SUMIFS(Costs!$G$2:$G$3001,Costs!$B$2:$B$3001,$A129,Costs!$C$2:$C$3001,"Equipment"))</f>
        <v/>
      </c>
      <c r="T129" s="26" t="str">
        <f aca="false">IF(A129="","",SUMIFS(Costs!$G$2:$G$3001,Costs!$B$2:$B$3001,$A129,Costs!$C$2:$C$3001,"Other"))</f>
        <v/>
      </c>
      <c r="U129" s="26" t="str">
        <f aca="false">IF(A129="","",SUM(P129:T129))</f>
        <v/>
      </c>
      <c r="V129" s="26" t="str">
        <f aca="false">IF(OR(A129="",N(U129)=0),"",U129-M129)</f>
        <v/>
      </c>
      <c r="W129" s="26" t="str">
        <f aca="false">IF(OR(A129="",G129="",N(U129)=0),"",G129-U129)</f>
        <v/>
      </c>
      <c r="X129" s="27" t="str">
        <f aca="false">IF(OR(W129="",N(G129)=0),"",W129/G129)</f>
        <v/>
      </c>
      <c r="Y129" s="26" t="str">
        <f aca="false">IF(W129="","",W129-U129*Dashboard!$C$4)</f>
        <v/>
      </c>
      <c r="Z129" s="28" t="str">
        <f aca="false">IF(A129="","",IF(AND(V129&lt;&gt;"",N(V129)&gt;0),"Over estimate",IF(AND(X129&lt;&gt;"",X129&lt;Dashboard!$C$5),"Below target margin",IF(AND(D129="Complete",N(U129)=0),"No costs logged",IF(AND(D129="In progress",N(U129)&gt;0),"Costs so far","")))))</f>
        <v/>
      </c>
    </row>
    <row r="130" customFormat="false" ht="15" hidden="false" customHeight="false" outlineLevel="0" collapsed="false">
      <c r="A130" s="23"/>
      <c r="B130" s="23"/>
      <c r="C130" s="23"/>
      <c r="D130" s="23"/>
      <c r="E130" s="24"/>
      <c r="F130" s="24"/>
      <c r="G130" s="25"/>
      <c r="H130" s="25"/>
      <c r="I130" s="25"/>
      <c r="J130" s="25"/>
      <c r="K130" s="25"/>
      <c r="L130" s="25"/>
      <c r="M130" s="26" t="str">
        <f aca="false">IF(A130="","",SUM(H130:L130))</f>
        <v/>
      </c>
      <c r="N130" s="26" t="str">
        <f aca="false">IF(OR(A130="",G130=""),"",G130-M130)</f>
        <v/>
      </c>
      <c r="O130" s="27" t="str">
        <f aca="false">IF(OR(N130="",N(G130)=0),"",N130/G130)</f>
        <v/>
      </c>
      <c r="P130" s="26" t="str">
        <f aca="false">IF(A130="","",SUMIFS(Costs!$G$2:$G$3001,Costs!$B$2:$B$3001,$A130,Costs!$C$2:$C$3001,"Labour"))</f>
        <v/>
      </c>
      <c r="Q130" s="26" t="str">
        <f aca="false">IF(A130="","",SUMIFS(Costs!$G$2:$G$3001,Costs!$B$2:$B$3001,$A130,Costs!$C$2:$C$3001,"Materials"))</f>
        <v/>
      </c>
      <c r="R130" s="26" t="str">
        <f aca="false">IF(A130="","",SUMIFS(Costs!$G$2:$G$3001,Costs!$B$2:$B$3001,$A130,Costs!$C$2:$C$3001,"Subcontractors"))</f>
        <v/>
      </c>
      <c r="S130" s="26" t="str">
        <f aca="false">IF(A130="","",SUMIFS(Costs!$G$2:$G$3001,Costs!$B$2:$B$3001,$A130,Costs!$C$2:$C$3001,"Equipment"))</f>
        <v/>
      </c>
      <c r="T130" s="26" t="str">
        <f aca="false">IF(A130="","",SUMIFS(Costs!$G$2:$G$3001,Costs!$B$2:$B$3001,$A130,Costs!$C$2:$C$3001,"Other"))</f>
        <v/>
      </c>
      <c r="U130" s="26" t="str">
        <f aca="false">IF(A130="","",SUM(P130:T130))</f>
        <v/>
      </c>
      <c r="V130" s="26" t="str">
        <f aca="false">IF(OR(A130="",N(U130)=0),"",U130-M130)</f>
        <v/>
      </c>
      <c r="W130" s="26" t="str">
        <f aca="false">IF(OR(A130="",G130="",N(U130)=0),"",G130-U130)</f>
        <v/>
      </c>
      <c r="X130" s="27" t="str">
        <f aca="false">IF(OR(W130="",N(G130)=0),"",W130/G130)</f>
        <v/>
      </c>
      <c r="Y130" s="26" t="str">
        <f aca="false">IF(W130="","",W130-U130*Dashboard!$C$4)</f>
        <v/>
      </c>
      <c r="Z130" s="28" t="str">
        <f aca="false">IF(A130="","",IF(AND(V130&lt;&gt;"",N(V130)&gt;0),"Over estimate",IF(AND(X130&lt;&gt;"",X130&lt;Dashboard!$C$5),"Below target margin",IF(AND(D130="Complete",N(U130)=0),"No costs logged",IF(AND(D130="In progress",N(U130)&gt;0),"Costs so far","")))))</f>
        <v/>
      </c>
    </row>
    <row r="131" customFormat="false" ht="15" hidden="false" customHeight="false" outlineLevel="0" collapsed="false">
      <c r="A131" s="23"/>
      <c r="B131" s="23"/>
      <c r="C131" s="23"/>
      <c r="D131" s="23"/>
      <c r="E131" s="24"/>
      <c r="F131" s="24"/>
      <c r="G131" s="25"/>
      <c r="H131" s="25"/>
      <c r="I131" s="25"/>
      <c r="J131" s="25"/>
      <c r="K131" s="25"/>
      <c r="L131" s="25"/>
      <c r="M131" s="26" t="str">
        <f aca="false">IF(A131="","",SUM(H131:L131))</f>
        <v/>
      </c>
      <c r="N131" s="26" t="str">
        <f aca="false">IF(OR(A131="",G131=""),"",G131-M131)</f>
        <v/>
      </c>
      <c r="O131" s="27" t="str">
        <f aca="false">IF(OR(N131="",N(G131)=0),"",N131/G131)</f>
        <v/>
      </c>
      <c r="P131" s="26" t="str">
        <f aca="false">IF(A131="","",SUMIFS(Costs!$G$2:$G$3001,Costs!$B$2:$B$3001,$A131,Costs!$C$2:$C$3001,"Labour"))</f>
        <v/>
      </c>
      <c r="Q131" s="26" t="str">
        <f aca="false">IF(A131="","",SUMIFS(Costs!$G$2:$G$3001,Costs!$B$2:$B$3001,$A131,Costs!$C$2:$C$3001,"Materials"))</f>
        <v/>
      </c>
      <c r="R131" s="26" t="str">
        <f aca="false">IF(A131="","",SUMIFS(Costs!$G$2:$G$3001,Costs!$B$2:$B$3001,$A131,Costs!$C$2:$C$3001,"Subcontractors"))</f>
        <v/>
      </c>
      <c r="S131" s="26" t="str">
        <f aca="false">IF(A131="","",SUMIFS(Costs!$G$2:$G$3001,Costs!$B$2:$B$3001,$A131,Costs!$C$2:$C$3001,"Equipment"))</f>
        <v/>
      </c>
      <c r="T131" s="26" t="str">
        <f aca="false">IF(A131="","",SUMIFS(Costs!$G$2:$G$3001,Costs!$B$2:$B$3001,$A131,Costs!$C$2:$C$3001,"Other"))</f>
        <v/>
      </c>
      <c r="U131" s="26" t="str">
        <f aca="false">IF(A131="","",SUM(P131:T131))</f>
        <v/>
      </c>
      <c r="V131" s="26" t="str">
        <f aca="false">IF(OR(A131="",N(U131)=0),"",U131-M131)</f>
        <v/>
      </c>
      <c r="W131" s="26" t="str">
        <f aca="false">IF(OR(A131="",G131="",N(U131)=0),"",G131-U131)</f>
        <v/>
      </c>
      <c r="X131" s="27" t="str">
        <f aca="false">IF(OR(W131="",N(G131)=0),"",W131/G131)</f>
        <v/>
      </c>
      <c r="Y131" s="26" t="str">
        <f aca="false">IF(W131="","",W131-U131*Dashboard!$C$4)</f>
        <v/>
      </c>
      <c r="Z131" s="28" t="str">
        <f aca="false">IF(A131="","",IF(AND(V131&lt;&gt;"",N(V131)&gt;0),"Over estimate",IF(AND(X131&lt;&gt;"",X131&lt;Dashboard!$C$5),"Below target margin",IF(AND(D131="Complete",N(U131)=0),"No costs logged",IF(AND(D131="In progress",N(U131)&gt;0),"Costs so far","")))))</f>
        <v/>
      </c>
    </row>
    <row r="132" customFormat="false" ht="15" hidden="false" customHeight="false" outlineLevel="0" collapsed="false">
      <c r="A132" s="23"/>
      <c r="B132" s="23"/>
      <c r="C132" s="23"/>
      <c r="D132" s="23"/>
      <c r="E132" s="24"/>
      <c r="F132" s="24"/>
      <c r="G132" s="25"/>
      <c r="H132" s="25"/>
      <c r="I132" s="25"/>
      <c r="J132" s="25"/>
      <c r="K132" s="25"/>
      <c r="L132" s="25"/>
      <c r="M132" s="26" t="str">
        <f aca="false">IF(A132="","",SUM(H132:L132))</f>
        <v/>
      </c>
      <c r="N132" s="26" t="str">
        <f aca="false">IF(OR(A132="",G132=""),"",G132-M132)</f>
        <v/>
      </c>
      <c r="O132" s="27" t="str">
        <f aca="false">IF(OR(N132="",N(G132)=0),"",N132/G132)</f>
        <v/>
      </c>
      <c r="P132" s="26" t="str">
        <f aca="false">IF(A132="","",SUMIFS(Costs!$G$2:$G$3001,Costs!$B$2:$B$3001,$A132,Costs!$C$2:$C$3001,"Labour"))</f>
        <v/>
      </c>
      <c r="Q132" s="26" t="str">
        <f aca="false">IF(A132="","",SUMIFS(Costs!$G$2:$G$3001,Costs!$B$2:$B$3001,$A132,Costs!$C$2:$C$3001,"Materials"))</f>
        <v/>
      </c>
      <c r="R132" s="26" t="str">
        <f aca="false">IF(A132="","",SUMIFS(Costs!$G$2:$G$3001,Costs!$B$2:$B$3001,$A132,Costs!$C$2:$C$3001,"Subcontractors"))</f>
        <v/>
      </c>
      <c r="S132" s="26" t="str">
        <f aca="false">IF(A132="","",SUMIFS(Costs!$G$2:$G$3001,Costs!$B$2:$B$3001,$A132,Costs!$C$2:$C$3001,"Equipment"))</f>
        <v/>
      </c>
      <c r="T132" s="26" t="str">
        <f aca="false">IF(A132="","",SUMIFS(Costs!$G$2:$G$3001,Costs!$B$2:$B$3001,$A132,Costs!$C$2:$C$3001,"Other"))</f>
        <v/>
      </c>
      <c r="U132" s="26" t="str">
        <f aca="false">IF(A132="","",SUM(P132:T132))</f>
        <v/>
      </c>
      <c r="V132" s="26" t="str">
        <f aca="false">IF(OR(A132="",N(U132)=0),"",U132-M132)</f>
        <v/>
      </c>
      <c r="W132" s="26" t="str">
        <f aca="false">IF(OR(A132="",G132="",N(U132)=0),"",G132-U132)</f>
        <v/>
      </c>
      <c r="X132" s="27" t="str">
        <f aca="false">IF(OR(W132="",N(G132)=0),"",W132/G132)</f>
        <v/>
      </c>
      <c r="Y132" s="26" t="str">
        <f aca="false">IF(W132="","",W132-U132*Dashboard!$C$4)</f>
        <v/>
      </c>
      <c r="Z132" s="28" t="str">
        <f aca="false">IF(A132="","",IF(AND(V132&lt;&gt;"",N(V132)&gt;0),"Over estimate",IF(AND(X132&lt;&gt;"",X132&lt;Dashboard!$C$5),"Below target margin",IF(AND(D132="Complete",N(U132)=0),"No costs logged",IF(AND(D132="In progress",N(U132)&gt;0),"Costs so far","")))))</f>
        <v/>
      </c>
    </row>
    <row r="133" customFormat="false" ht="15" hidden="false" customHeight="false" outlineLevel="0" collapsed="false">
      <c r="A133" s="23"/>
      <c r="B133" s="23"/>
      <c r="C133" s="23"/>
      <c r="D133" s="23"/>
      <c r="E133" s="24"/>
      <c r="F133" s="24"/>
      <c r="G133" s="25"/>
      <c r="H133" s="25"/>
      <c r="I133" s="25"/>
      <c r="J133" s="25"/>
      <c r="K133" s="25"/>
      <c r="L133" s="25"/>
      <c r="M133" s="26" t="str">
        <f aca="false">IF(A133="","",SUM(H133:L133))</f>
        <v/>
      </c>
      <c r="N133" s="26" t="str">
        <f aca="false">IF(OR(A133="",G133=""),"",G133-M133)</f>
        <v/>
      </c>
      <c r="O133" s="27" t="str">
        <f aca="false">IF(OR(N133="",N(G133)=0),"",N133/G133)</f>
        <v/>
      </c>
      <c r="P133" s="26" t="str">
        <f aca="false">IF(A133="","",SUMIFS(Costs!$G$2:$G$3001,Costs!$B$2:$B$3001,$A133,Costs!$C$2:$C$3001,"Labour"))</f>
        <v/>
      </c>
      <c r="Q133" s="26" t="str">
        <f aca="false">IF(A133="","",SUMIFS(Costs!$G$2:$G$3001,Costs!$B$2:$B$3001,$A133,Costs!$C$2:$C$3001,"Materials"))</f>
        <v/>
      </c>
      <c r="R133" s="26" t="str">
        <f aca="false">IF(A133="","",SUMIFS(Costs!$G$2:$G$3001,Costs!$B$2:$B$3001,$A133,Costs!$C$2:$C$3001,"Subcontractors"))</f>
        <v/>
      </c>
      <c r="S133" s="26" t="str">
        <f aca="false">IF(A133="","",SUMIFS(Costs!$G$2:$G$3001,Costs!$B$2:$B$3001,$A133,Costs!$C$2:$C$3001,"Equipment"))</f>
        <v/>
      </c>
      <c r="T133" s="26" t="str">
        <f aca="false">IF(A133="","",SUMIFS(Costs!$G$2:$G$3001,Costs!$B$2:$B$3001,$A133,Costs!$C$2:$C$3001,"Other"))</f>
        <v/>
      </c>
      <c r="U133" s="26" t="str">
        <f aca="false">IF(A133="","",SUM(P133:T133))</f>
        <v/>
      </c>
      <c r="V133" s="26" t="str">
        <f aca="false">IF(OR(A133="",N(U133)=0),"",U133-M133)</f>
        <v/>
      </c>
      <c r="W133" s="26" t="str">
        <f aca="false">IF(OR(A133="",G133="",N(U133)=0),"",G133-U133)</f>
        <v/>
      </c>
      <c r="X133" s="27" t="str">
        <f aca="false">IF(OR(W133="",N(G133)=0),"",W133/G133)</f>
        <v/>
      </c>
      <c r="Y133" s="26" t="str">
        <f aca="false">IF(W133="","",W133-U133*Dashboard!$C$4)</f>
        <v/>
      </c>
      <c r="Z133" s="28" t="str">
        <f aca="false">IF(A133="","",IF(AND(V133&lt;&gt;"",N(V133)&gt;0),"Over estimate",IF(AND(X133&lt;&gt;"",X133&lt;Dashboard!$C$5),"Below target margin",IF(AND(D133="Complete",N(U133)=0),"No costs logged",IF(AND(D133="In progress",N(U133)&gt;0),"Costs so far","")))))</f>
        <v/>
      </c>
    </row>
    <row r="134" customFormat="false" ht="15" hidden="false" customHeight="false" outlineLevel="0" collapsed="false">
      <c r="A134" s="23"/>
      <c r="B134" s="23"/>
      <c r="C134" s="23"/>
      <c r="D134" s="23"/>
      <c r="E134" s="24"/>
      <c r="F134" s="24"/>
      <c r="G134" s="25"/>
      <c r="H134" s="25"/>
      <c r="I134" s="25"/>
      <c r="J134" s="25"/>
      <c r="K134" s="25"/>
      <c r="L134" s="25"/>
      <c r="M134" s="26" t="str">
        <f aca="false">IF(A134="","",SUM(H134:L134))</f>
        <v/>
      </c>
      <c r="N134" s="26" t="str">
        <f aca="false">IF(OR(A134="",G134=""),"",G134-M134)</f>
        <v/>
      </c>
      <c r="O134" s="27" t="str">
        <f aca="false">IF(OR(N134="",N(G134)=0),"",N134/G134)</f>
        <v/>
      </c>
      <c r="P134" s="26" t="str">
        <f aca="false">IF(A134="","",SUMIFS(Costs!$G$2:$G$3001,Costs!$B$2:$B$3001,$A134,Costs!$C$2:$C$3001,"Labour"))</f>
        <v/>
      </c>
      <c r="Q134" s="26" t="str">
        <f aca="false">IF(A134="","",SUMIFS(Costs!$G$2:$G$3001,Costs!$B$2:$B$3001,$A134,Costs!$C$2:$C$3001,"Materials"))</f>
        <v/>
      </c>
      <c r="R134" s="26" t="str">
        <f aca="false">IF(A134="","",SUMIFS(Costs!$G$2:$G$3001,Costs!$B$2:$B$3001,$A134,Costs!$C$2:$C$3001,"Subcontractors"))</f>
        <v/>
      </c>
      <c r="S134" s="26" t="str">
        <f aca="false">IF(A134="","",SUMIFS(Costs!$G$2:$G$3001,Costs!$B$2:$B$3001,$A134,Costs!$C$2:$C$3001,"Equipment"))</f>
        <v/>
      </c>
      <c r="T134" s="26" t="str">
        <f aca="false">IF(A134="","",SUMIFS(Costs!$G$2:$G$3001,Costs!$B$2:$B$3001,$A134,Costs!$C$2:$C$3001,"Other"))</f>
        <v/>
      </c>
      <c r="U134" s="26" t="str">
        <f aca="false">IF(A134="","",SUM(P134:T134))</f>
        <v/>
      </c>
      <c r="V134" s="26" t="str">
        <f aca="false">IF(OR(A134="",N(U134)=0),"",U134-M134)</f>
        <v/>
      </c>
      <c r="W134" s="26" t="str">
        <f aca="false">IF(OR(A134="",G134="",N(U134)=0),"",G134-U134)</f>
        <v/>
      </c>
      <c r="X134" s="27" t="str">
        <f aca="false">IF(OR(W134="",N(G134)=0),"",W134/G134)</f>
        <v/>
      </c>
      <c r="Y134" s="26" t="str">
        <f aca="false">IF(W134="","",W134-U134*Dashboard!$C$4)</f>
        <v/>
      </c>
      <c r="Z134" s="28" t="str">
        <f aca="false">IF(A134="","",IF(AND(V134&lt;&gt;"",N(V134)&gt;0),"Over estimate",IF(AND(X134&lt;&gt;"",X134&lt;Dashboard!$C$5),"Below target margin",IF(AND(D134="Complete",N(U134)=0),"No costs logged",IF(AND(D134="In progress",N(U134)&gt;0),"Costs so far","")))))</f>
        <v/>
      </c>
    </row>
    <row r="135" customFormat="false" ht="15" hidden="false" customHeight="false" outlineLevel="0" collapsed="false">
      <c r="A135" s="23"/>
      <c r="B135" s="23"/>
      <c r="C135" s="23"/>
      <c r="D135" s="23"/>
      <c r="E135" s="24"/>
      <c r="F135" s="24"/>
      <c r="G135" s="25"/>
      <c r="H135" s="25"/>
      <c r="I135" s="25"/>
      <c r="J135" s="25"/>
      <c r="K135" s="25"/>
      <c r="L135" s="25"/>
      <c r="M135" s="26" t="str">
        <f aca="false">IF(A135="","",SUM(H135:L135))</f>
        <v/>
      </c>
      <c r="N135" s="26" t="str">
        <f aca="false">IF(OR(A135="",G135=""),"",G135-M135)</f>
        <v/>
      </c>
      <c r="O135" s="27" t="str">
        <f aca="false">IF(OR(N135="",N(G135)=0),"",N135/G135)</f>
        <v/>
      </c>
      <c r="P135" s="26" t="str">
        <f aca="false">IF(A135="","",SUMIFS(Costs!$G$2:$G$3001,Costs!$B$2:$B$3001,$A135,Costs!$C$2:$C$3001,"Labour"))</f>
        <v/>
      </c>
      <c r="Q135" s="26" t="str">
        <f aca="false">IF(A135="","",SUMIFS(Costs!$G$2:$G$3001,Costs!$B$2:$B$3001,$A135,Costs!$C$2:$C$3001,"Materials"))</f>
        <v/>
      </c>
      <c r="R135" s="26" t="str">
        <f aca="false">IF(A135="","",SUMIFS(Costs!$G$2:$G$3001,Costs!$B$2:$B$3001,$A135,Costs!$C$2:$C$3001,"Subcontractors"))</f>
        <v/>
      </c>
      <c r="S135" s="26" t="str">
        <f aca="false">IF(A135="","",SUMIFS(Costs!$G$2:$G$3001,Costs!$B$2:$B$3001,$A135,Costs!$C$2:$C$3001,"Equipment"))</f>
        <v/>
      </c>
      <c r="T135" s="26" t="str">
        <f aca="false">IF(A135="","",SUMIFS(Costs!$G$2:$G$3001,Costs!$B$2:$B$3001,$A135,Costs!$C$2:$C$3001,"Other"))</f>
        <v/>
      </c>
      <c r="U135" s="26" t="str">
        <f aca="false">IF(A135="","",SUM(P135:T135))</f>
        <v/>
      </c>
      <c r="V135" s="26" t="str">
        <f aca="false">IF(OR(A135="",N(U135)=0),"",U135-M135)</f>
        <v/>
      </c>
      <c r="W135" s="26" t="str">
        <f aca="false">IF(OR(A135="",G135="",N(U135)=0),"",G135-U135)</f>
        <v/>
      </c>
      <c r="X135" s="27" t="str">
        <f aca="false">IF(OR(W135="",N(G135)=0),"",W135/G135)</f>
        <v/>
      </c>
      <c r="Y135" s="26" t="str">
        <f aca="false">IF(W135="","",W135-U135*Dashboard!$C$4)</f>
        <v/>
      </c>
      <c r="Z135" s="28" t="str">
        <f aca="false">IF(A135="","",IF(AND(V135&lt;&gt;"",N(V135)&gt;0),"Over estimate",IF(AND(X135&lt;&gt;"",X135&lt;Dashboard!$C$5),"Below target margin",IF(AND(D135="Complete",N(U135)=0),"No costs logged",IF(AND(D135="In progress",N(U135)&gt;0),"Costs so far","")))))</f>
        <v/>
      </c>
    </row>
    <row r="136" customFormat="false" ht="15" hidden="false" customHeight="false" outlineLevel="0" collapsed="false">
      <c r="A136" s="23"/>
      <c r="B136" s="23"/>
      <c r="C136" s="23"/>
      <c r="D136" s="23"/>
      <c r="E136" s="24"/>
      <c r="F136" s="24"/>
      <c r="G136" s="25"/>
      <c r="H136" s="25"/>
      <c r="I136" s="25"/>
      <c r="J136" s="25"/>
      <c r="K136" s="25"/>
      <c r="L136" s="25"/>
      <c r="M136" s="26" t="str">
        <f aca="false">IF(A136="","",SUM(H136:L136))</f>
        <v/>
      </c>
      <c r="N136" s="26" t="str">
        <f aca="false">IF(OR(A136="",G136=""),"",G136-M136)</f>
        <v/>
      </c>
      <c r="O136" s="27" t="str">
        <f aca="false">IF(OR(N136="",N(G136)=0),"",N136/G136)</f>
        <v/>
      </c>
      <c r="P136" s="26" t="str">
        <f aca="false">IF(A136="","",SUMIFS(Costs!$G$2:$G$3001,Costs!$B$2:$B$3001,$A136,Costs!$C$2:$C$3001,"Labour"))</f>
        <v/>
      </c>
      <c r="Q136" s="26" t="str">
        <f aca="false">IF(A136="","",SUMIFS(Costs!$G$2:$G$3001,Costs!$B$2:$B$3001,$A136,Costs!$C$2:$C$3001,"Materials"))</f>
        <v/>
      </c>
      <c r="R136" s="26" t="str">
        <f aca="false">IF(A136="","",SUMIFS(Costs!$G$2:$G$3001,Costs!$B$2:$B$3001,$A136,Costs!$C$2:$C$3001,"Subcontractors"))</f>
        <v/>
      </c>
      <c r="S136" s="26" t="str">
        <f aca="false">IF(A136="","",SUMIFS(Costs!$G$2:$G$3001,Costs!$B$2:$B$3001,$A136,Costs!$C$2:$C$3001,"Equipment"))</f>
        <v/>
      </c>
      <c r="T136" s="26" t="str">
        <f aca="false">IF(A136="","",SUMIFS(Costs!$G$2:$G$3001,Costs!$B$2:$B$3001,$A136,Costs!$C$2:$C$3001,"Other"))</f>
        <v/>
      </c>
      <c r="U136" s="26" t="str">
        <f aca="false">IF(A136="","",SUM(P136:T136))</f>
        <v/>
      </c>
      <c r="V136" s="26" t="str">
        <f aca="false">IF(OR(A136="",N(U136)=0),"",U136-M136)</f>
        <v/>
      </c>
      <c r="W136" s="26" t="str">
        <f aca="false">IF(OR(A136="",G136="",N(U136)=0),"",G136-U136)</f>
        <v/>
      </c>
      <c r="X136" s="27" t="str">
        <f aca="false">IF(OR(W136="",N(G136)=0),"",W136/G136)</f>
        <v/>
      </c>
      <c r="Y136" s="26" t="str">
        <f aca="false">IF(W136="","",W136-U136*Dashboard!$C$4)</f>
        <v/>
      </c>
      <c r="Z136" s="28" t="str">
        <f aca="false">IF(A136="","",IF(AND(V136&lt;&gt;"",N(V136)&gt;0),"Over estimate",IF(AND(X136&lt;&gt;"",X136&lt;Dashboard!$C$5),"Below target margin",IF(AND(D136="Complete",N(U136)=0),"No costs logged",IF(AND(D136="In progress",N(U136)&gt;0),"Costs so far","")))))</f>
        <v/>
      </c>
    </row>
    <row r="137" customFormat="false" ht="15" hidden="false" customHeight="false" outlineLevel="0" collapsed="false">
      <c r="A137" s="23"/>
      <c r="B137" s="23"/>
      <c r="C137" s="23"/>
      <c r="D137" s="23"/>
      <c r="E137" s="24"/>
      <c r="F137" s="24"/>
      <c r="G137" s="25"/>
      <c r="H137" s="25"/>
      <c r="I137" s="25"/>
      <c r="J137" s="25"/>
      <c r="K137" s="25"/>
      <c r="L137" s="25"/>
      <c r="M137" s="26" t="str">
        <f aca="false">IF(A137="","",SUM(H137:L137))</f>
        <v/>
      </c>
      <c r="N137" s="26" t="str">
        <f aca="false">IF(OR(A137="",G137=""),"",G137-M137)</f>
        <v/>
      </c>
      <c r="O137" s="27" t="str">
        <f aca="false">IF(OR(N137="",N(G137)=0),"",N137/G137)</f>
        <v/>
      </c>
      <c r="P137" s="26" t="str">
        <f aca="false">IF(A137="","",SUMIFS(Costs!$G$2:$G$3001,Costs!$B$2:$B$3001,$A137,Costs!$C$2:$C$3001,"Labour"))</f>
        <v/>
      </c>
      <c r="Q137" s="26" t="str">
        <f aca="false">IF(A137="","",SUMIFS(Costs!$G$2:$G$3001,Costs!$B$2:$B$3001,$A137,Costs!$C$2:$C$3001,"Materials"))</f>
        <v/>
      </c>
      <c r="R137" s="26" t="str">
        <f aca="false">IF(A137="","",SUMIFS(Costs!$G$2:$G$3001,Costs!$B$2:$B$3001,$A137,Costs!$C$2:$C$3001,"Subcontractors"))</f>
        <v/>
      </c>
      <c r="S137" s="26" t="str">
        <f aca="false">IF(A137="","",SUMIFS(Costs!$G$2:$G$3001,Costs!$B$2:$B$3001,$A137,Costs!$C$2:$C$3001,"Equipment"))</f>
        <v/>
      </c>
      <c r="T137" s="26" t="str">
        <f aca="false">IF(A137="","",SUMIFS(Costs!$G$2:$G$3001,Costs!$B$2:$B$3001,$A137,Costs!$C$2:$C$3001,"Other"))</f>
        <v/>
      </c>
      <c r="U137" s="26" t="str">
        <f aca="false">IF(A137="","",SUM(P137:T137))</f>
        <v/>
      </c>
      <c r="V137" s="26" t="str">
        <f aca="false">IF(OR(A137="",N(U137)=0),"",U137-M137)</f>
        <v/>
      </c>
      <c r="W137" s="26" t="str">
        <f aca="false">IF(OR(A137="",G137="",N(U137)=0),"",G137-U137)</f>
        <v/>
      </c>
      <c r="X137" s="27" t="str">
        <f aca="false">IF(OR(W137="",N(G137)=0),"",W137/G137)</f>
        <v/>
      </c>
      <c r="Y137" s="26" t="str">
        <f aca="false">IF(W137="","",W137-U137*Dashboard!$C$4)</f>
        <v/>
      </c>
      <c r="Z137" s="28" t="str">
        <f aca="false">IF(A137="","",IF(AND(V137&lt;&gt;"",N(V137)&gt;0),"Over estimate",IF(AND(X137&lt;&gt;"",X137&lt;Dashboard!$C$5),"Below target margin",IF(AND(D137="Complete",N(U137)=0),"No costs logged",IF(AND(D137="In progress",N(U137)&gt;0),"Costs so far","")))))</f>
        <v/>
      </c>
    </row>
    <row r="138" customFormat="false" ht="15" hidden="false" customHeight="false" outlineLevel="0" collapsed="false">
      <c r="A138" s="23"/>
      <c r="B138" s="23"/>
      <c r="C138" s="23"/>
      <c r="D138" s="23"/>
      <c r="E138" s="24"/>
      <c r="F138" s="24"/>
      <c r="G138" s="25"/>
      <c r="H138" s="25"/>
      <c r="I138" s="25"/>
      <c r="J138" s="25"/>
      <c r="K138" s="25"/>
      <c r="L138" s="25"/>
      <c r="M138" s="26" t="str">
        <f aca="false">IF(A138="","",SUM(H138:L138))</f>
        <v/>
      </c>
      <c r="N138" s="26" t="str">
        <f aca="false">IF(OR(A138="",G138=""),"",G138-M138)</f>
        <v/>
      </c>
      <c r="O138" s="27" t="str">
        <f aca="false">IF(OR(N138="",N(G138)=0),"",N138/G138)</f>
        <v/>
      </c>
      <c r="P138" s="26" t="str">
        <f aca="false">IF(A138="","",SUMIFS(Costs!$G$2:$G$3001,Costs!$B$2:$B$3001,$A138,Costs!$C$2:$C$3001,"Labour"))</f>
        <v/>
      </c>
      <c r="Q138" s="26" t="str">
        <f aca="false">IF(A138="","",SUMIFS(Costs!$G$2:$G$3001,Costs!$B$2:$B$3001,$A138,Costs!$C$2:$C$3001,"Materials"))</f>
        <v/>
      </c>
      <c r="R138" s="26" t="str">
        <f aca="false">IF(A138="","",SUMIFS(Costs!$G$2:$G$3001,Costs!$B$2:$B$3001,$A138,Costs!$C$2:$C$3001,"Subcontractors"))</f>
        <v/>
      </c>
      <c r="S138" s="26" t="str">
        <f aca="false">IF(A138="","",SUMIFS(Costs!$G$2:$G$3001,Costs!$B$2:$B$3001,$A138,Costs!$C$2:$C$3001,"Equipment"))</f>
        <v/>
      </c>
      <c r="T138" s="26" t="str">
        <f aca="false">IF(A138="","",SUMIFS(Costs!$G$2:$G$3001,Costs!$B$2:$B$3001,$A138,Costs!$C$2:$C$3001,"Other"))</f>
        <v/>
      </c>
      <c r="U138" s="26" t="str">
        <f aca="false">IF(A138="","",SUM(P138:T138))</f>
        <v/>
      </c>
      <c r="V138" s="26" t="str">
        <f aca="false">IF(OR(A138="",N(U138)=0),"",U138-M138)</f>
        <v/>
      </c>
      <c r="W138" s="26" t="str">
        <f aca="false">IF(OR(A138="",G138="",N(U138)=0),"",G138-U138)</f>
        <v/>
      </c>
      <c r="X138" s="27" t="str">
        <f aca="false">IF(OR(W138="",N(G138)=0),"",W138/G138)</f>
        <v/>
      </c>
      <c r="Y138" s="26" t="str">
        <f aca="false">IF(W138="","",W138-U138*Dashboard!$C$4)</f>
        <v/>
      </c>
      <c r="Z138" s="28" t="str">
        <f aca="false">IF(A138="","",IF(AND(V138&lt;&gt;"",N(V138)&gt;0),"Over estimate",IF(AND(X138&lt;&gt;"",X138&lt;Dashboard!$C$5),"Below target margin",IF(AND(D138="Complete",N(U138)=0),"No costs logged",IF(AND(D138="In progress",N(U138)&gt;0),"Costs so far","")))))</f>
        <v/>
      </c>
    </row>
    <row r="139" customFormat="false" ht="15" hidden="false" customHeight="false" outlineLevel="0" collapsed="false">
      <c r="A139" s="23"/>
      <c r="B139" s="23"/>
      <c r="C139" s="23"/>
      <c r="D139" s="23"/>
      <c r="E139" s="24"/>
      <c r="F139" s="24"/>
      <c r="G139" s="25"/>
      <c r="H139" s="25"/>
      <c r="I139" s="25"/>
      <c r="J139" s="25"/>
      <c r="K139" s="25"/>
      <c r="L139" s="25"/>
      <c r="M139" s="26" t="str">
        <f aca="false">IF(A139="","",SUM(H139:L139))</f>
        <v/>
      </c>
      <c r="N139" s="26" t="str">
        <f aca="false">IF(OR(A139="",G139=""),"",G139-M139)</f>
        <v/>
      </c>
      <c r="O139" s="27" t="str">
        <f aca="false">IF(OR(N139="",N(G139)=0),"",N139/G139)</f>
        <v/>
      </c>
      <c r="P139" s="26" t="str">
        <f aca="false">IF(A139="","",SUMIFS(Costs!$G$2:$G$3001,Costs!$B$2:$B$3001,$A139,Costs!$C$2:$C$3001,"Labour"))</f>
        <v/>
      </c>
      <c r="Q139" s="26" t="str">
        <f aca="false">IF(A139="","",SUMIFS(Costs!$G$2:$G$3001,Costs!$B$2:$B$3001,$A139,Costs!$C$2:$C$3001,"Materials"))</f>
        <v/>
      </c>
      <c r="R139" s="26" t="str">
        <f aca="false">IF(A139="","",SUMIFS(Costs!$G$2:$G$3001,Costs!$B$2:$B$3001,$A139,Costs!$C$2:$C$3001,"Subcontractors"))</f>
        <v/>
      </c>
      <c r="S139" s="26" t="str">
        <f aca="false">IF(A139="","",SUMIFS(Costs!$G$2:$G$3001,Costs!$B$2:$B$3001,$A139,Costs!$C$2:$C$3001,"Equipment"))</f>
        <v/>
      </c>
      <c r="T139" s="26" t="str">
        <f aca="false">IF(A139="","",SUMIFS(Costs!$G$2:$G$3001,Costs!$B$2:$B$3001,$A139,Costs!$C$2:$C$3001,"Other"))</f>
        <v/>
      </c>
      <c r="U139" s="26" t="str">
        <f aca="false">IF(A139="","",SUM(P139:T139))</f>
        <v/>
      </c>
      <c r="V139" s="26" t="str">
        <f aca="false">IF(OR(A139="",N(U139)=0),"",U139-M139)</f>
        <v/>
      </c>
      <c r="W139" s="26" t="str">
        <f aca="false">IF(OR(A139="",G139="",N(U139)=0),"",G139-U139)</f>
        <v/>
      </c>
      <c r="X139" s="27" t="str">
        <f aca="false">IF(OR(W139="",N(G139)=0),"",W139/G139)</f>
        <v/>
      </c>
      <c r="Y139" s="26" t="str">
        <f aca="false">IF(W139="","",W139-U139*Dashboard!$C$4)</f>
        <v/>
      </c>
      <c r="Z139" s="28" t="str">
        <f aca="false">IF(A139="","",IF(AND(V139&lt;&gt;"",N(V139)&gt;0),"Over estimate",IF(AND(X139&lt;&gt;"",X139&lt;Dashboard!$C$5),"Below target margin",IF(AND(D139="Complete",N(U139)=0),"No costs logged",IF(AND(D139="In progress",N(U139)&gt;0),"Costs so far","")))))</f>
        <v/>
      </c>
    </row>
    <row r="140" customFormat="false" ht="15" hidden="false" customHeight="false" outlineLevel="0" collapsed="false">
      <c r="A140" s="23"/>
      <c r="B140" s="23"/>
      <c r="C140" s="23"/>
      <c r="D140" s="23"/>
      <c r="E140" s="24"/>
      <c r="F140" s="24"/>
      <c r="G140" s="25"/>
      <c r="H140" s="25"/>
      <c r="I140" s="25"/>
      <c r="J140" s="25"/>
      <c r="K140" s="25"/>
      <c r="L140" s="25"/>
      <c r="M140" s="26" t="str">
        <f aca="false">IF(A140="","",SUM(H140:L140))</f>
        <v/>
      </c>
      <c r="N140" s="26" t="str">
        <f aca="false">IF(OR(A140="",G140=""),"",G140-M140)</f>
        <v/>
      </c>
      <c r="O140" s="27" t="str">
        <f aca="false">IF(OR(N140="",N(G140)=0),"",N140/G140)</f>
        <v/>
      </c>
      <c r="P140" s="26" t="str">
        <f aca="false">IF(A140="","",SUMIFS(Costs!$G$2:$G$3001,Costs!$B$2:$B$3001,$A140,Costs!$C$2:$C$3001,"Labour"))</f>
        <v/>
      </c>
      <c r="Q140" s="26" t="str">
        <f aca="false">IF(A140="","",SUMIFS(Costs!$G$2:$G$3001,Costs!$B$2:$B$3001,$A140,Costs!$C$2:$C$3001,"Materials"))</f>
        <v/>
      </c>
      <c r="R140" s="26" t="str">
        <f aca="false">IF(A140="","",SUMIFS(Costs!$G$2:$G$3001,Costs!$B$2:$B$3001,$A140,Costs!$C$2:$C$3001,"Subcontractors"))</f>
        <v/>
      </c>
      <c r="S140" s="26" t="str">
        <f aca="false">IF(A140="","",SUMIFS(Costs!$G$2:$G$3001,Costs!$B$2:$B$3001,$A140,Costs!$C$2:$C$3001,"Equipment"))</f>
        <v/>
      </c>
      <c r="T140" s="26" t="str">
        <f aca="false">IF(A140="","",SUMIFS(Costs!$G$2:$G$3001,Costs!$B$2:$B$3001,$A140,Costs!$C$2:$C$3001,"Other"))</f>
        <v/>
      </c>
      <c r="U140" s="26" t="str">
        <f aca="false">IF(A140="","",SUM(P140:T140))</f>
        <v/>
      </c>
      <c r="V140" s="26" t="str">
        <f aca="false">IF(OR(A140="",N(U140)=0),"",U140-M140)</f>
        <v/>
      </c>
      <c r="W140" s="26" t="str">
        <f aca="false">IF(OR(A140="",G140="",N(U140)=0),"",G140-U140)</f>
        <v/>
      </c>
      <c r="X140" s="27" t="str">
        <f aca="false">IF(OR(W140="",N(G140)=0),"",W140/G140)</f>
        <v/>
      </c>
      <c r="Y140" s="26" t="str">
        <f aca="false">IF(W140="","",W140-U140*Dashboard!$C$4)</f>
        <v/>
      </c>
      <c r="Z140" s="28" t="str">
        <f aca="false">IF(A140="","",IF(AND(V140&lt;&gt;"",N(V140)&gt;0),"Over estimate",IF(AND(X140&lt;&gt;"",X140&lt;Dashboard!$C$5),"Below target margin",IF(AND(D140="Complete",N(U140)=0),"No costs logged",IF(AND(D140="In progress",N(U140)&gt;0),"Costs so far","")))))</f>
        <v/>
      </c>
    </row>
    <row r="141" customFormat="false" ht="15" hidden="false" customHeight="false" outlineLevel="0" collapsed="false">
      <c r="A141" s="23"/>
      <c r="B141" s="23"/>
      <c r="C141" s="23"/>
      <c r="D141" s="23"/>
      <c r="E141" s="24"/>
      <c r="F141" s="24"/>
      <c r="G141" s="25"/>
      <c r="H141" s="25"/>
      <c r="I141" s="25"/>
      <c r="J141" s="25"/>
      <c r="K141" s="25"/>
      <c r="L141" s="25"/>
      <c r="M141" s="26" t="str">
        <f aca="false">IF(A141="","",SUM(H141:L141))</f>
        <v/>
      </c>
      <c r="N141" s="26" t="str">
        <f aca="false">IF(OR(A141="",G141=""),"",G141-M141)</f>
        <v/>
      </c>
      <c r="O141" s="27" t="str">
        <f aca="false">IF(OR(N141="",N(G141)=0),"",N141/G141)</f>
        <v/>
      </c>
      <c r="P141" s="26" t="str">
        <f aca="false">IF(A141="","",SUMIFS(Costs!$G$2:$G$3001,Costs!$B$2:$B$3001,$A141,Costs!$C$2:$C$3001,"Labour"))</f>
        <v/>
      </c>
      <c r="Q141" s="26" t="str">
        <f aca="false">IF(A141="","",SUMIFS(Costs!$G$2:$G$3001,Costs!$B$2:$B$3001,$A141,Costs!$C$2:$C$3001,"Materials"))</f>
        <v/>
      </c>
      <c r="R141" s="26" t="str">
        <f aca="false">IF(A141="","",SUMIFS(Costs!$G$2:$G$3001,Costs!$B$2:$B$3001,$A141,Costs!$C$2:$C$3001,"Subcontractors"))</f>
        <v/>
      </c>
      <c r="S141" s="26" t="str">
        <f aca="false">IF(A141="","",SUMIFS(Costs!$G$2:$G$3001,Costs!$B$2:$B$3001,$A141,Costs!$C$2:$C$3001,"Equipment"))</f>
        <v/>
      </c>
      <c r="T141" s="26" t="str">
        <f aca="false">IF(A141="","",SUMIFS(Costs!$G$2:$G$3001,Costs!$B$2:$B$3001,$A141,Costs!$C$2:$C$3001,"Other"))</f>
        <v/>
      </c>
      <c r="U141" s="26" t="str">
        <f aca="false">IF(A141="","",SUM(P141:T141))</f>
        <v/>
      </c>
      <c r="V141" s="26" t="str">
        <f aca="false">IF(OR(A141="",N(U141)=0),"",U141-M141)</f>
        <v/>
      </c>
      <c r="W141" s="26" t="str">
        <f aca="false">IF(OR(A141="",G141="",N(U141)=0),"",G141-U141)</f>
        <v/>
      </c>
      <c r="X141" s="27" t="str">
        <f aca="false">IF(OR(W141="",N(G141)=0),"",W141/G141)</f>
        <v/>
      </c>
      <c r="Y141" s="26" t="str">
        <f aca="false">IF(W141="","",W141-U141*Dashboard!$C$4)</f>
        <v/>
      </c>
      <c r="Z141" s="28" t="str">
        <f aca="false">IF(A141="","",IF(AND(V141&lt;&gt;"",N(V141)&gt;0),"Over estimate",IF(AND(X141&lt;&gt;"",X141&lt;Dashboard!$C$5),"Below target margin",IF(AND(D141="Complete",N(U141)=0),"No costs logged",IF(AND(D141="In progress",N(U141)&gt;0),"Costs so far","")))))</f>
        <v/>
      </c>
    </row>
    <row r="142" customFormat="false" ht="15" hidden="false" customHeight="false" outlineLevel="0" collapsed="false">
      <c r="A142" s="23"/>
      <c r="B142" s="23"/>
      <c r="C142" s="23"/>
      <c r="D142" s="23"/>
      <c r="E142" s="24"/>
      <c r="F142" s="24"/>
      <c r="G142" s="25"/>
      <c r="H142" s="25"/>
      <c r="I142" s="25"/>
      <c r="J142" s="25"/>
      <c r="K142" s="25"/>
      <c r="L142" s="25"/>
      <c r="M142" s="26" t="str">
        <f aca="false">IF(A142="","",SUM(H142:L142))</f>
        <v/>
      </c>
      <c r="N142" s="26" t="str">
        <f aca="false">IF(OR(A142="",G142=""),"",G142-M142)</f>
        <v/>
      </c>
      <c r="O142" s="27" t="str">
        <f aca="false">IF(OR(N142="",N(G142)=0),"",N142/G142)</f>
        <v/>
      </c>
      <c r="P142" s="26" t="str">
        <f aca="false">IF(A142="","",SUMIFS(Costs!$G$2:$G$3001,Costs!$B$2:$B$3001,$A142,Costs!$C$2:$C$3001,"Labour"))</f>
        <v/>
      </c>
      <c r="Q142" s="26" t="str">
        <f aca="false">IF(A142="","",SUMIFS(Costs!$G$2:$G$3001,Costs!$B$2:$B$3001,$A142,Costs!$C$2:$C$3001,"Materials"))</f>
        <v/>
      </c>
      <c r="R142" s="26" t="str">
        <f aca="false">IF(A142="","",SUMIFS(Costs!$G$2:$G$3001,Costs!$B$2:$B$3001,$A142,Costs!$C$2:$C$3001,"Subcontractors"))</f>
        <v/>
      </c>
      <c r="S142" s="26" t="str">
        <f aca="false">IF(A142="","",SUMIFS(Costs!$G$2:$G$3001,Costs!$B$2:$B$3001,$A142,Costs!$C$2:$C$3001,"Equipment"))</f>
        <v/>
      </c>
      <c r="T142" s="26" t="str">
        <f aca="false">IF(A142="","",SUMIFS(Costs!$G$2:$G$3001,Costs!$B$2:$B$3001,$A142,Costs!$C$2:$C$3001,"Other"))</f>
        <v/>
      </c>
      <c r="U142" s="26" t="str">
        <f aca="false">IF(A142="","",SUM(P142:T142))</f>
        <v/>
      </c>
      <c r="V142" s="26" t="str">
        <f aca="false">IF(OR(A142="",N(U142)=0),"",U142-M142)</f>
        <v/>
      </c>
      <c r="W142" s="26" t="str">
        <f aca="false">IF(OR(A142="",G142="",N(U142)=0),"",G142-U142)</f>
        <v/>
      </c>
      <c r="X142" s="27" t="str">
        <f aca="false">IF(OR(W142="",N(G142)=0),"",W142/G142)</f>
        <v/>
      </c>
      <c r="Y142" s="26" t="str">
        <f aca="false">IF(W142="","",W142-U142*Dashboard!$C$4)</f>
        <v/>
      </c>
      <c r="Z142" s="28" t="str">
        <f aca="false">IF(A142="","",IF(AND(V142&lt;&gt;"",N(V142)&gt;0),"Over estimate",IF(AND(X142&lt;&gt;"",X142&lt;Dashboard!$C$5),"Below target margin",IF(AND(D142="Complete",N(U142)=0),"No costs logged",IF(AND(D142="In progress",N(U142)&gt;0),"Costs so far","")))))</f>
        <v/>
      </c>
    </row>
    <row r="143" customFormat="false" ht="15" hidden="false" customHeight="false" outlineLevel="0" collapsed="false">
      <c r="A143" s="23"/>
      <c r="B143" s="23"/>
      <c r="C143" s="23"/>
      <c r="D143" s="23"/>
      <c r="E143" s="24"/>
      <c r="F143" s="24"/>
      <c r="G143" s="25"/>
      <c r="H143" s="25"/>
      <c r="I143" s="25"/>
      <c r="J143" s="25"/>
      <c r="K143" s="25"/>
      <c r="L143" s="25"/>
      <c r="M143" s="26" t="str">
        <f aca="false">IF(A143="","",SUM(H143:L143))</f>
        <v/>
      </c>
      <c r="N143" s="26" t="str">
        <f aca="false">IF(OR(A143="",G143=""),"",G143-M143)</f>
        <v/>
      </c>
      <c r="O143" s="27" t="str">
        <f aca="false">IF(OR(N143="",N(G143)=0),"",N143/G143)</f>
        <v/>
      </c>
      <c r="P143" s="26" t="str">
        <f aca="false">IF(A143="","",SUMIFS(Costs!$G$2:$G$3001,Costs!$B$2:$B$3001,$A143,Costs!$C$2:$C$3001,"Labour"))</f>
        <v/>
      </c>
      <c r="Q143" s="26" t="str">
        <f aca="false">IF(A143="","",SUMIFS(Costs!$G$2:$G$3001,Costs!$B$2:$B$3001,$A143,Costs!$C$2:$C$3001,"Materials"))</f>
        <v/>
      </c>
      <c r="R143" s="26" t="str">
        <f aca="false">IF(A143="","",SUMIFS(Costs!$G$2:$G$3001,Costs!$B$2:$B$3001,$A143,Costs!$C$2:$C$3001,"Subcontractors"))</f>
        <v/>
      </c>
      <c r="S143" s="26" t="str">
        <f aca="false">IF(A143="","",SUMIFS(Costs!$G$2:$G$3001,Costs!$B$2:$B$3001,$A143,Costs!$C$2:$C$3001,"Equipment"))</f>
        <v/>
      </c>
      <c r="T143" s="26" t="str">
        <f aca="false">IF(A143="","",SUMIFS(Costs!$G$2:$G$3001,Costs!$B$2:$B$3001,$A143,Costs!$C$2:$C$3001,"Other"))</f>
        <v/>
      </c>
      <c r="U143" s="26" t="str">
        <f aca="false">IF(A143="","",SUM(P143:T143))</f>
        <v/>
      </c>
      <c r="V143" s="26" t="str">
        <f aca="false">IF(OR(A143="",N(U143)=0),"",U143-M143)</f>
        <v/>
      </c>
      <c r="W143" s="26" t="str">
        <f aca="false">IF(OR(A143="",G143="",N(U143)=0),"",G143-U143)</f>
        <v/>
      </c>
      <c r="X143" s="27" t="str">
        <f aca="false">IF(OR(W143="",N(G143)=0),"",W143/G143)</f>
        <v/>
      </c>
      <c r="Y143" s="26" t="str">
        <f aca="false">IF(W143="","",W143-U143*Dashboard!$C$4)</f>
        <v/>
      </c>
      <c r="Z143" s="28" t="str">
        <f aca="false">IF(A143="","",IF(AND(V143&lt;&gt;"",N(V143)&gt;0),"Over estimate",IF(AND(X143&lt;&gt;"",X143&lt;Dashboard!$C$5),"Below target margin",IF(AND(D143="Complete",N(U143)=0),"No costs logged",IF(AND(D143="In progress",N(U143)&gt;0),"Costs so far","")))))</f>
        <v/>
      </c>
    </row>
    <row r="144" customFormat="false" ht="15" hidden="false" customHeight="false" outlineLevel="0" collapsed="false">
      <c r="A144" s="23"/>
      <c r="B144" s="23"/>
      <c r="C144" s="23"/>
      <c r="D144" s="23"/>
      <c r="E144" s="24"/>
      <c r="F144" s="24"/>
      <c r="G144" s="25"/>
      <c r="H144" s="25"/>
      <c r="I144" s="25"/>
      <c r="J144" s="25"/>
      <c r="K144" s="25"/>
      <c r="L144" s="25"/>
      <c r="M144" s="26" t="str">
        <f aca="false">IF(A144="","",SUM(H144:L144))</f>
        <v/>
      </c>
      <c r="N144" s="26" t="str">
        <f aca="false">IF(OR(A144="",G144=""),"",G144-M144)</f>
        <v/>
      </c>
      <c r="O144" s="27" t="str">
        <f aca="false">IF(OR(N144="",N(G144)=0),"",N144/G144)</f>
        <v/>
      </c>
      <c r="P144" s="26" t="str">
        <f aca="false">IF(A144="","",SUMIFS(Costs!$G$2:$G$3001,Costs!$B$2:$B$3001,$A144,Costs!$C$2:$C$3001,"Labour"))</f>
        <v/>
      </c>
      <c r="Q144" s="26" t="str">
        <f aca="false">IF(A144="","",SUMIFS(Costs!$G$2:$G$3001,Costs!$B$2:$B$3001,$A144,Costs!$C$2:$C$3001,"Materials"))</f>
        <v/>
      </c>
      <c r="R144" s="26" t="str">
        <f aca="false">IF(A144="","",SUMIFS(Costs!$G$2:$G$3001,Costs!$B$2:$B$3001,$A144,Costs!$C$2:$C$3001,"Subcontractors"))</f>
        <v/>
      </c>
      <c r="S144" s="26" t="str">
        <f aca="false">IF(A144="","",SUMIFS(Costs!$G$2:$G$3001,Costs!$B$2:$B$3001,$A144,Costs!$C$2:$C$3001,"Equipment"))</f>
        <v/>
      </c>
      <c r="T144" s="26" t="str">
        <f aca="false">IF(A144="","",SUMIFS(Costs!$G$2:$G$3001,Costs!$B$2:$B$3001,$A144,Costs!$C$2:$C$3001,"Other"))</f>
        <v/>
      </c>
      <c r="U144" s="26" t="str">
        <f aca="false">IF(A144="","",SUM(P144:T144))</f>
        <v/>
      </c>
      <c r="V144" s="26" t="str">
        <f aca="false">IF(OR(A144="",N(U144)=0),"",U144-M144)</f>
        <v/>
      </c>
      <c r="W144" s="26" t="str">
        <f aca="false">IF(OR(A144="",G144="",N(U144)=0),"",G144-U144)</f>
        <v/>
      </c>
      <c r="X144" s="27" t="str">
        <f aca="false">IF(OR(W144="",N(G144)=0),"",W144/G144)</f>
        <v/>
      </c>
      <c r="Y144" s="26" t="str">
        <f aca="false">IF(W144="","",W144-U144*Dashboard!$C$4)</f>
        <v/>
      </c>
      <c r="Z144" s="28" t="str">
        <f aca="false">IF(A144="","",IF(AND(V144&lt;&gt;"",N(V144)&gt;0),"Over estimate",IF(AND(X144&lt;&gt;"",X144&lt;Dashboard!$C$5),"Below target margin",IF(AND(D144="Complete",N(U144)=0),"No costs logged",IF(AND(D144="In progress",N(U144)&gt;0),"Costs so far","")))))</f>
        <v/>
      </c>
    </row>
    <row r="145" customFormat="false" ht="15" hidden="false" customHeight="false" outlineLevel="0" collapsed="false">
      <c r="A145" s="23"/>
      <c r="B145" s="23"/>
      <c r="C145" s="23"/>
      <c r="D145" s="23"/>
      <c r="E145" s="24"/>
      <c r="F145" s="24"/>
      <c r="G145" s="25"/>
      <c r="H145" s="25"/>
      <c r="I145" s="25"/>
      <c r="J145" s="25"/>
      <c r="K145" s="25"/>
      <c r="L145" s="25"/>
      <c r="M145" s="26" t="str">
        <f aca="false">IF(A145="","",SUM(H145:L145))</f>
        <v/>
      </c>
      <c r="N145" s="26" t="str">
        <f aca="false">IF(OR(A145="",G145=""),"",G145-M145)</f>
        <v/>
      </c>
      <c r="O145" s="27" t="str">
        <f aca="false">IF(OR(N145="",N(G145)=0),"",N145/G145)</f>
        <v/>
      </c>
      <c r="P145" s="26" t="str">
        <f aca="false">IF(A145="","",SUMIFS(Costs!$G$2:$G$3001,Costs!$B$2:$B$3001,$A145,Costs!$C$2:$C$3001,"Labour"))</f>
        <v/>
      </c>
      <c r="Q145" s="26" t="str">
        <f aca="false">IF(A145="","",SUMIFS(Costs!$G$2:$G$3001,Costs!$B$2:$B$3001,$A145,Costs!$C$2:$C$3001,"Materials"))</f>
        <v/>
      </c>
      <c r="R145" s="26" t="str">
        <f aca="false">IF(A145="","",SUMIFS(Costs!$G$2:$G$3001,Costs!$B$2:$B$3001,$A145,Costs!$C$2:$C$3001,"Subcontractors"))</f>
        <v/>
      </c>
      <c r="S145" s="26" t="str">
        <f aca="false">IF(A145="","",SUMIFS(Costs!$G$2:$G$3001,Costs!$B$2:$B$3001,$A145,Costs!$C$2:$C$3001,"Equipment"))</f>
        <v/>
      </c>
      <c r="T145" s="26" t="str">
        <f aca="false">IF(A145="","",SUMIFS(Costs!$G$2:$G$3001,Costs!$B$2:$B$3001,$A145,Costs!$C$2:$C$3001,"Other"))</f>
        <v/>
      </c>
      <c r="U145" s="26" t="str">
        <f aca="false">IF(A145="","",SUM(P145:T145))</f>
        <v/>
      </c>
      <c r="V145" s="26" t="str">
        <f aca="false">IF(OR(A145="",N(U145)=0),"",U145-M145)</f>
        <v/>
      </c>
      <c r="W145" s="26" t="str">
        <f aca="false">IF(OR(A145="",G145="",N(U145)=0),"",G145-U145)</f>
        <v/>
      </c>
      <c r="X145" s="27" t="str">
        <f aca="false">IF(OR(W145="",N(G145)=0),"",W145/G145)</f>
        <v/>
      </c>
      <c r="Y145" s="26" t="str">
        <f aca="false">IF(W145="","",W145-U145*Dashboard!$C$4)</f>
        <v/>
      </c>
      <c r="Z145" s="28" t="str">
        <f aca="false">IF(A145="","",IF(AND(V145&lt;&gt;"",N(V145)&gt;0),"Over estimate",IF(AND(X145&lt;&gt;"",X145&lt;Dashboard!$C$5),"Below target margin",IF(AND(D145="Complete",N(U145)=0),"No costs logged",IF(AND(D145="In progress",N(U145)&gt;0),"Costs so far","")))))</f>
        <v/>
      </c>
    </row>
    <row r="146" customFormat="false" ht="15" hidden="false" customHeight="false" outlineLevel="0" collapsed="false">
      <c r="A146" s="23"/>
      <c r="B146" s="23"/>
      <c r="C146" s="23"/>
      <c r="D146" s="23"/>
      <c r="E146" s="24"/>
      <c r="F146" s="24"/>
      <c r="G146" s="25"/>
      <c r="H146" s="25"/>
      <c r="I146" s="25"/>
      <c r="J146" s="25"/>
      <c r="K146" s="25"/>
      <c r="L146" s="25"/>
      <c r="M146" s="26" t="str">
        <f aca="false">IF(A146="","",SUM(H146:L146))</f>
        <v/>
      </c>
      <c r="N146" s="26" t="str">
        <f aca="false">IF(OR(A146="",G146=""),"",G146-M146)</f>
        <v/>
      </c>
      <c r="O146" s="27" t="str">
        <f aca="false">IF(OR(N146="",N(G146)=0),"",N146/G146)</f>
        <v/>
      </c>
      <c r="P146" s="26" t="str">
        <f aca="false">IF(A146="","",SUMIFS(Costs!$G$2:$G$3001,Costs!$B$2:$B$3001,$A146,Costs!$C$2:$C$3001,"Labour"))</f>
        <v/>
      </c>
      <c r="Q146" s="26" t="str">
        <f aca="false">IF(A146="","",SUMIFS(Costs!$G$2:$G$3001,Costs!$B$2:$B$3001,$A146,Costs!$C$2:$C$3001,"Materials"))</f>
        <v/>
      </c>
      <c r="R146" s="26" t="str">
        <f aca="false">IF(A146="","",SUMIFS(Costs!$G$2:$G$3001,Costs!$B$2:$B$3001,$A146,Costs!$C$2:$C$3001,"Subcontractors"))</f>
        <v/>
      </c>
      <c r="S146" s="26" t="str">
        <f aca="false">IF(A146="","",SUMIFS(Costs!$G$2:$G$3001,Costs!$B$2:$B$3001,$A146,Costs!$C$2:$C$3001,"Equipment"))</f>
        <v/>
      </c>
      <c r="T146" s="26" t="str">
        <f aca="false">IF(A146="","",SUMIFS(Costs!$G$2:$G$3001,Costs!$B$2:$B$3001,$A146,Costs!$C$2:$C$3001,"Other"))</f>
        <v/>
      </c>
      <c r="U146" s="26" t="str">
        <f aca="false">IF(A146="","",SUM(P146:T146))</f>
        <v/>
      </c>
      <c r="V146" s="26" t="str">
        <f aca="false">IF(OR(A146="",N(U146)=0),"",U146-M146)</f>
        <v/>
      </c>
      <c r="W146" s="26" t="str">
        <f aca="false">IF(OR(A146="",G146="",N(U146)=0),"",G146-U146)</f>
        <v/>
      </c>
      <c r="X146" s="27" t="str">
        <f aca="false">IF(OR(W146="",N(G146)=0),"",W146/G146)</f>
        <v/>
      </c>
      <c r="Y146" s="26" t="str">
        <f aca="false">IF(W146="","",W146-U146*Dashboard!$C$4)</f>
        <v/>
      </c>
      <c r="Z146" s="28" t="str">
        <f aca="false">IF(A146="","",IF(AND(V146&lt;&gt;"",N(V146)&gt;0),"Over estimate",IF(AND(X146&lt;&gt;"",X146&lt;Dashboard!$C$5),"Below target margin",IF(AND(D146="Complete",N(U146)=0),"No costs logged",IF(AND(D146="In progress",N(U146)&gt;0),"Costs so far","")))))</f>
        <v/>
      </c>
    </row>
    <row r="147" customFormat="false" ht="15" hidden="false" customHeight="false" outlineLevel="0" collapsed="false">
      <c r="A147" s="23"/>
      <c r="B147" s="23"/>
      <c r="C147" s="23"/>
      <c r="D147" s="23"/>
      <c r="E147" s="24"/>
      <c r="F147" s="24"/>
      <c r="G147" s="25"/>
      <c r="H147" s="25"/>
      <c r="I147" s="25"/>
      <c r="J147" s="25"/>
      <c r="K147" s="25"/>
      <c r="L147" s="25"/>
      <c r="M147" s="26" t="str">
        <f aca="false">IF(A147="","",SUM(H147:L147))</f>
        <v/>
      </c>
      <c r="N147" s="26" t="str">
        <f aca="false">IF(OR(A147="",G147=""),"",G147-M147)</f>
        <v/>
      </c>
      <c r="O147" s="27" t="str">
        <f aca="false">IF(OR(N147="",N(G147)=0),"",N147/G147)</f>
        <v/>
      </c>
      <c r="P147" s="26" t="str">
        <f aca="false">IF(A147="","",SUMIFS(Costs!$G$2:$G$3001,Costs!$B$2:$B$3001,$A147,Costs!$C$2:$C$3001,"Labour"))</f>
        <v/>
      </c>
      <c r="Q147" s="26" t="str">
        <f aca="false">IF(A147="","",SUMIFS(Costs!$G$2:$G$3001,Costs!$B$2:$B$3001,$A147,Costs!$C$2:$C$3001,"Materials"))</f>
        <v/>
      </c>
      <c r="R147" s="26" t="str">
        <f aca="false">IF(A147="","",SUMIFS(Costs!$G$2:$G$3001,Costs!$B$2:$B$3001,$A147,Costs!$C$2:$C$3001,"Subcontractors"))</f>
        <v/>
      </c>
      <c r="S147" s="26" t="str">
        <f aca="false">IF(A147="","",SUMIFS(Costs!$G$2:$G$3001,Costs!$B$2:$B$3001,$A147,Costs!$C$2:$C$3001,"Equipment"))</f>
        <v/>
      </c>
      <c r="T147" s="26" t="str">
        <f aca="false">IF(A147="","",SUMIFS(Costs!$G$2:$G$3001,Costs!$B$2:$B$3001,$A147,Costs!$C$2:$C$3001,"Other"))</f>
        <v/>
      </c>
      <c r="U147" s="26" t="str">
        <f aca="false">IF(A147="","",SUM(P147:T147))</f>
        <v/>
      </c>
      <c r="V147" s="26" t="str">
        <f aca="false">IF(OR(A147="",N(U147)=0),"",U147-M147)</f>
        <v/>
      </c>
      <c r="W147" s="26" t="str">
        <f aca="false">IF(OR(A147="",G147="",N(U147)=0),"",G147-U147)</f>
        <v/>
      </c>
      <c r="X147" s="27" t="str">
        <f aca="false">IF(OR(W147="",N(G147)=0),"",W147/G147)</f>
        <v/>
      </c>
      <c r="Y147" s="26" t="str">
        <f aca="false">IF(W147="","",W147-U147*Dashboard!$C$4)</f>
        <v/>
      </c>
      <c r="Z147" s="28" t="str">
        <f aca="false">IF(A147="","",IF(AND(V147&lt;&gt;"",N(V147)&gt;0),"Over estimate",IF(AND(X147&lt;&gt;"",X147&lt;Dashboard!$C$5),"Below target margin",IF(AND(D147="Complete",N(U147)=0),"No costs logged",IF(AND(D147="In progress",N(U147)&gt;0),"Costs so far","")))))</f>
        <v/>
      </c>
    </row>
    <row r="148" customFormat="false" ht="15" hidden="false" customHeight="false" outlineLevel="0" collapsed="false">
      <c r="A148" s="23"/>
      <c r="B148" s="23"/>
      <c r="C148" s="23"/>
      <c r="D148" s="23"/>
      <c r="E148" s="24"/>
      <c r="F148" s="24"/>
      <c r="G148" s="25"/>
      <c r="H148" s="25"/>
      <c r="I148" s="25"/>
      <c r="J148" s="25"/>
      <c r="K148" s="25"/>
      <c r="L148" s="25"/>
      <c r="M148" s="26" t="str">
        <f aca="false">IF(A148="","",SUM(H148:L148))</f>
        <v/>
      </c>
      <c r="N148" s="26" t="str">
        <f aca="false">IF(OR(A148="",G148=""),"",G148-M148)</f>
        <v/>
      </c>
      <c r="O148" s="27" t="str">
        <f aca="false">IF(OR(N148="",N(G148)=0),"",N148/G148)</f>
        <v/>
      </c>
      <c r="P148" s="26" t="str">
        <f aca="false">IF(A148="","",SUMIFS(Costs!$G$2:$G$3001,Costs!$B$2:$B$3001,$A148,Costs!$C$2:$C$3001,"Labour"))</f>
        <v/>
      </c>
      <c r="Q148" s="26" t="str">
        <f aca="false">IF(A148="","",SUMIFS(Costs!$G$2:$G$3001,Costs!$B$2:$B$3001,$A148,Costs!$C$2:$C$3001,"Materials"))</f>
        <v/>
      </c>
      <c r="R148" s="26" t="str">
        <f aca="false">IF(A148="","",SUMIFS(Costs!$G$2:$G$3001,Costs!$B$2:$B$3001,$A148,Costs!$C$2:$C$3001,"Subcontractors"))</f>
        <v/>
      </c>
      <c r="S148" s="26" t="str">
        <f aca="false">IF(A148="","",SUMIFS(Costs!$G$2:$G$3001,Costs!$B$2:$B$3001,$A148,Costs!$C$2:$C$3001,"Equipment"))</f>
        <v/>
      </c>
      <c r="T148" s="26" t="str">
        <f aca="false">IF(A148="","",SUMIFS(Costs!$G$2:$G$3001,Costs!$B$2:$B$3001,$A148,Costs!$C$2:$C$3001,"Other"))</f>
        <v/>
      </c>
      <c r="U148" s="26" t="str">
        <f aca="false">IF(A148="","",SUM(P148:T148))</f>
        <v/>
      </c>
      <c r="V148" s="26" t="str">
        <f aca="false">IF(OR(A148="",N(U148)=0),"",U148-M148)</f>
        <v/>
      </c>
      <c r="W148" s="26" t="str">
        <f aca="false">IF(OR(A148="",G148="",N(U148)=0),"",G148-U148)</f>
        <v/>
      </c>
      <c r="X148" s="27" t="str">
        <f aca="false">IF(OR(W148="",N(G148)=0),"",W148/G148)</f>
        <v/>
      </c>
      <c r="Y148" s="26" t="str">
        <f aca="false">IF(W148="","",W148-U148*Dashboard!$C$4)</f>
        <v/>
      </c>
      <c r="Z148" s="28" t="str">
        <f aca="false">IF(A148="","",IF(AND(V148&lt;&gt;"",N(V148)&gt;0),"Over estimate",IF(AND(X148&lt;&gt;"",X148&lt;Dashboard!$C$5),"Below target margin",IF(AND(D148="Complete",N(U148)=0),"No costs logged",IF(AND(D148="In progress",N(U148)&gt;0),"Costs so far","")))))</f>
        <v/>
      </c>
    </row>
    <row r="149" customFormat="false" ht="15" hidden="false" customHeight="false" outlineLevel="0" collapsed="false">
      <c r="A149" s="23"/>
      <c r="B149" s="23"/>
      <c r="C149" s="23"/>
      <c r="D149" s="23"/>
      <c r="E149" s="24"/>
      <c r="F149" s="24"/>
      <c r="G149" s="25"/>
      <c r="H149" s="25"/>
      <c r="I149" s="25"/>
      <c r="J149" s="25"/>
      <c r="K149" s="25"/>
      <c r="L149" s="25"/>
      <c r="M149" s="26" t="str">
        <f aca="false">IF(A149="","",SUM(H149:L149))</f>
        <v/>
      </c>
      <c r="N149" s="26" t="str">
        <f aca="false">IF(OR(A149="",G149=""),"",G149-M149)</f>
        <v/>
      </c>
      <c r="O149" s="27" t="str">
        <f aca="false">IF(OR(N149="",N(G149)=0),"",N149/G149)</f>
        <v/>
      </c>
      <c r="P149" s="26" t="str">
        <f aca="false">IF(A149="","",SUMIFS(Costs!$G$2:$G$3001,Costs!$B$2:$B$3001,$A149,Costs!$C$2:$C$3001,"Labour"))</f>
        <v/>
      </c>
      <c r="Q149" s="26" t="str">
        <f aca="false">IF(A149="","",SUMIFS(Costs!$G$2:$G$3001,Costs!$B$2:$B$3001,$A149,Costs!$C$2:$C$3001,"Materials"))</f>
        <v/>
      </c>
      <c r="R149" s="26" t="str">
        <f aca="false">IF(A149="","",SUMIFS(Costs!$G$2:$G$3001,Costs!$B$2:$B$3001,$A149,Costs!$C$2:$C$3001,"Subcontractors"))</f>
        <v/>
      </c>
      <c r="S149" s="26" t="str">
        <f aca="false">IF(A149="","",SUMIFS(Costs!$G$2:$G$3001,Costs!$B$2:$B$3001,$A149,Costs!$C$2:$C$3001,"Equipment"))</f>
        <v/>
      </c>
      <c r="T149" s="26" t="str">
        <f aca="false">IF(A149="","",SUMIFS(Costs!$G$2:$G$3001,Costs!$B$2:$B$3001,$A149,Costs!$C$2:$C$3001,"Other"))</f>
        <v/>
      </c>
      <c r="U149" s="26" t="str">
        <f aca="false">IF(A149="","",SUM(P149:T149))</f>
        <v/>
      </c>
      <c r="V149" s="26" t="str">
        <f aca="false">IF(OR(A149="",N(U149)=0),"",U149-M149)</f>
        <v/>
      </c>
      <c r="W149" s="26" t="str">
        <f aca="false">IF(OR(A149="",G149="",N(U149)=0),"",G149-U149)</f>
        <v/>
      </c>
      <c r="X149" s="27" t="str">
        <f aca="false">IF(OR(W149="",N(G149)=0),"",W149/G149)</f>
        <v/>
      </c>
      <c r="Y149" s="26" t="str">
        <f aca="false">IF(W149="","",W149-U149*Dashboard!$C$4)</f>
        <v/>
      </c>
      <c r="Z149" s="28" t="str">
        <f aca="false">IF(A149="","",IF(AND(V149&lt;&gt;"",N(V149)&gt;0),"Over estimate",IF(AND(X149&lt;&gt;"",X149&lt;Dashboard!$C$5),"Below target margin",IF(AND(D149="Complete",N(U149)=0),"No costs logged",IF(AND(D149="In progress",N(U149)&gt;0),"Costs so far","")))))</f>
        <v/>
      </c>
    </row>
    <row r="150" customFormat="false" ht="15" hidden="false" customHeight="false" outlineLevel="0" collapsed="false">
      <c r="A150" s="23"/>
      <c r="B150" s="23"/>
      <c r="C150" s="23"/>
      <c r="D150" s="23"/>
      <c r="E150" s="24"/>
      <c r="F150" s="24"/>
      <c r="G150" s="25"/>
      <c r="H150" s="25"/>
      <c r="I150" s="25"/>
      <c r="J150" s="25"/>
      <c r="K150" s="25"/>
      <c r="L150" s="25"/>
      <c r="M150" s="26" t="str">
        <f aca="false">IF(A150="","",SUM(H150:L150))</f>
        <v/>
      </c>
      <c r="N150" s="26" t="str">
        <f aca="false">IF(OR(A150="",G150=""),"",G150-M150)</f>
        <v/>
      </c>
      <c r="O150" s="27" t="str">
        <f aca="false">IF(OR(N150="",N(G150)=0),"",N150/G150)</f>
        <v/>
      </c>
      <c r="P150" s="26" t="str">
        <f aca="false">IF(A150="","",SUMIFS(Costs!$G$2:$G$3001,Costs!$B$2:$B$3001,$A150,Costs!$C$2:$C$3001,"Labour"))</f>
        <v/>
      </c>
      <c r="Q150" s="26" t="str">
        <f aca="false">IF(A150="","",SUMIFS(Costs!$G$2:$G$3001,Costs!$B$2:$B$3001,$A150,Costs!$C$2:$C$3001,"Materials"))</f>
        <v/>
      </c>
      <c r="R150" s="26" t="str">
        <f aca="false">IF(A150="","",SUMIFS(Costs!$G$2:$G$3001,Costs!$B$2:$B$3001,$A150,Costs!$C$2:$C$3001,"Subcontractors"))</f>
        <v/>
      </c>
      <c r="S150" s="26" t="str">
        <f aca="false">IF(A150="","",SUMIFS(Costs!$G$2:$G$3001,Costs!$B$2:$B$3001,$A150,Costs!$C$2:$C$3001,"Equipment"))</f>
        <v/>
      </c>
      <c r="T150" s="26" t="str">
        <f aca="false">IF(A150="","",SUMIFS(Costs!$G$2:$G$3001,Costs!$B$2:$B$3001,$A150,Costs!$C$2:$C$3001,"Other"))</f>
        <v/>
      </c>
      <c r="U150" s="26" t="str">
        <f aca="false">IF(A150="","",SUM(P150:T150))</f>
        <v/>
      </c>
      <c r="V150" s="26" t="str">
        <f aca="false">IF(OR(A150="",N(U150)=0),"",U150-M150)</f>
        <v/>
      </c>
      <c r="W150" s="26" t="str">
        <f aca="false">IF(OR(A150="",G150="",N(U150)=0),"",G150-U150)</f>
        <v/>
      </c>
      <c r="X150" s="27" t="str">
        <f aca="false">IF(OR(W150="",N(G150)=0),"",W150/G150)</f>
        <v/>
      </c>
      <c r="Y150" s="26" t="str">
        <f aca="false">IF(W150="","",W150-U150*Dashboard!$C$4)</f>
        <v/>
      </c>
      <c r="Z150" s="28" t="str">
        <f aca="false">IF(A150="","",IF(AND(V150&lt;&gt;"",N(V150)&gt;0),"Over estimate",IF(AND(X150&lt;&gt;"",X150&lt;Dashboard!$C$5),"Below target margin",IF(AND(D150="Complete",N(U150)=0),"No costs logged",IF(AND(D150="In progress",N(U150)&gt;0),"Costs so far","")))))</f>
        <v/>
      </c>
    </row>
    <row r="151" customFormat="false" ht="15" hidden="false" customHeight="false" outlineLevel="0" collapsed="false">
      <c r="A151" s="23"/>
      <c r="B151" s="23"/>
      <c r="C151" s="23"/>
      <c r="D151" s="23"/>
      <c r="E151" s="24"/>
      <c r="F151" s="24"/>
      <c r="G151" s="25"/>
      <c r="H151" s="25"/>
      <c r="I151" s="25"/>
      <c r="J151" s="25"/>
      <c r="K151" s="25"/>
      <c r="L151" s="25"/>
      <c r="M151" s="26" t="str">
        <f aca="false">IF(A151="","",SUM(H151:L151))</f>
        <v/>
      </c>
      <c r="N151" s="26" t="str">
        <f aca="false">IF(OR(A151="",G151=""),"",G151-M151)</f>
        <v/>
      </c>
      <c r="O151" s="27" t="str">
        <f aca="false">IF(OR(N151="",N(G151)=0),"",N151/G151)</f>
        <v/>
      </c>
      <c r="P151" s="26" t="str">
        <f aca="false">IF(A151="","",SUMIFS(Costs!$G$2:$G$3001,Costs!$B$2:$B$3001,$A151,Costs!$C$2:$C$3001,"Labour"))</f>
        <v/>
      </c>
      <c r="Q151" s="26" t="str">
        <f aca="false">IF(A151="","",SUMIFS(Costs!$G$2:$G$3001,Costs!$B$2:$B$3001,$A151,Costs!$C$2:$C$3001,"Materials"))</f>
        <v/>
      </c>
      <c r="R151" s="26" t="str">
        <f aca="false">IF(A151="","",SUMIFS(Costs!$G$2:$G$3001,Costs!$B$2:$B$3001,$A151,Costs!$C$2:$C$3001,"Subcontractors"))</f>
        <v/>
      </c>
      <c r="S151" s="26" t="str">
        <f aca="false">IF(A151="","",SUMIFS(Costs!$G$2:$G$3001,Costs!$B$2:$B$3001,$A151,Costs!$C$2:$C$3001,"Equipment"))</f>
        <v/>
      </c>
      <c r="T151" s="26" t="str">
        <f aca="false">IF(A151="","",SUMIFS(Costs!$G$2:$G$3001,Costs!$B$2:$B$3001,$A151,Costs!$C$2:$C$3001,"Other"))</f>
        <v/>
      </c>
      <c r="U151" s="26" t="str">
        <f aca="false">IF(A151="","",SUM(P151:T151))</f>
        <v/>
      </c>
      <c r="V151" s="26" t="str">
        <f aca="false">IF(OR(A151="",N(U151)=0),"",U151-M151)</f>
        <v/>
      </c>
      <c r="W151" s="26" t="str">
        <f aca="false">IF(OR(A151="",G151="",N(U151)=0),"",G151-U151)</f>
        <v/>
      </c>
      <c r="X151" s="27" t="str">
        <f aca="false">IF(OR(W151="",N(G151)=0),"",W151/G151)</f>
        <v/>
      </c>
      <c r="Y151" s="26" t="str">
        <f aca="false">IF(W151="","",W151-U151*Dashboard!$C$4)</f>
        <v/>
      </c>
      <c r="Z151" s="28" t="str">
        <f aca="false">IF(A151="","",IF(AND(V151&lt;&gt;"",N(V151)&gt;0),"Over estimate",IF(AND(X151&lt;&gt;"",X151&lt;Dashboard!$C$5),"Below target margin",IF(AND(D151="Complete",N(U151)=0),"No costs logged",IF(AND(D151="In progress",N(U151)&gt;0),"Costs so far","")))))</f>
        <v/>
      </c>
    </row>
    <row r="152" customFormat="false" ht="15" hidden="false" customHeight="false" outlineLevel="0" collapsed="false">
      <c r="A152" s="23"/>
      <c r="B152" s="23"/>
      <c r="C152" s="23"/>
      <c r="D152" s="23"/>
      <c r="E152" s="24"/>
      <c r="F152" s="24"/>
      <c r="G152" s="25"/>
      <c r="H152" s="25"/>
      <c r="I152" s="25"/>
      <c r="J152" s="25"/>
      <c r="K152" s="25"/>
      <c r="L152" s="25"/>
      <c r="M152" s="26" t="str">
        <f aca="false">IF(A152="","",SUM(H152:L152))</f>
        <v/>
      </c>
      <c r="N152" s="26" t="str">
        <f aca="false">IF(OR(A152="",G152=""),"",G152-M152)</f>
        <v/>
      </c>
      <c r="O152" s="27" t="str">
        <f aca="false">IF(OR(N152="",N(G152)=0),"",N152/G152)</f>
        <v/>
      </c>
      <c r="P152" s="26" t="str">
        <f aca="false">IF(A152="","",SUMIFS(Costs!$G$2:$G$3001,Costs!$B$2:$B$3001,$A152,Costs!$C$2:$C$3001,"Labour"))</f>
        <v/>
      </c>
      <c r="Q152" s="26" t="str">
        <f aca="false">IF(A152="","",SUMIFS(Costs!$G$2:$G$3001,Costs!$B$2:$B$3001,$A152,Costs!$C$2:$C$3001,"Materials"))</f>
        <v/>
      </c>
      <c r="R152" s="26" t="str">
        <f aca="false">IF(A152="","",SUMIFS(Costs!$G$2:$G$3001,Costs!$B$2:$B$3001,$A152,Costs!$C$2:$C$3001,"Subcontractors"))</f>
        <v/>
      </c>
      <c r="S152" s="26" t="str">
        <f aca="false">IF(A152="","",SUMIFS(Costs!$G$2:$G$3001,Costs!$B$2:$B$3001,$A152,Costs!$C$2:$C$3001,"Equipment"))</f>
        <v/>
      </c>
      <c r="T152" s="26" t="str">
        <f aca="false">IF(A152="","",SUMIFS(Costs!$G$2:$G$3001,Costs!$B$2:$B$3001,$A152,Costs!$C$2:$C$3001,"Other"))</f>
        <v/>
      </c>
      <c r="U152" s="26" t="str">
        <f aca="false">IF(A152="","",SUM(P152:T152))</f>
        <v/>
      </c>
      <c r="V152" s="26" t="str">
        <f aca="false">IF(OR(A152="",N(U152)=0),"",U152-M152)</f>
        <v/>
      </c>
      <c r="W152" s="26" t="str">
        <f aca="false">IF(OR(A152="",G152="",N(U152)=0),"",G152-U152)</f>
        <v/>
      </c>
      <c r="X152" s="27" t="str">
        <f aca="false">IF(OR(W152="",N(G152)=0),"",W152/G152)</f>
        <v/>
      </c>
      <c r="Y152" s="26" t="str">
        <f aca="false">IF(W152="","",W152-U152*Dashboard!$C$4)</f>
        <v/>
      </c>
      <c r="Z152" s="28" t="str">
        <f aca="false">IF(A152="","",IF(AND(V152&lt;&gt;"",N(V152)&gt;0),"Over estimate",IF(AND(X152&lt;&gt;"",X152&lt;Dashboard!$C$5),"Below target margin",IF(AND(D152="Complete",N(U152)=0),"No costs logged",IF(AND(D152="In progress",N(U152)&gt;0),"Costs so far","")))))</f>
        <v/>
      </c>
    </row>
    <row r="153" customFormat="false" ht="15" hidden="false" customHeight="false" outlineLevel="0" collapsed="false">
      <c r="A153" s="23"/>
      <c r="B153" s="23"/>
      <c r="C153" s="23"/>
      <c r="D153" s="23"/>
      <c r="E153" s="24"/>
      <c r="F153" s="24"/>
      <c r="G153" s="25"/>
      <c r="H153" s="25"/>
      <c r="I153" s="25"/>
      <c r="J153" s="25"/>
      <c r="K153" s="25"/>
      <c r="L153" s="25"/>
      <c r="M153" s="26" t="str">
        <f aca="false">IF(A153="","",SUM(H153:L153))</f>
        <v/>
      </c>
      <c r="N153" s="26" t="str">
        <f aca="false">IF(OR(A153="",G153=""),"",G153-M153)</f>
        <v/>
      </c>
      <c r="O153" s="27" t="str">
        <f aca="false">IF(OR(N153="",N(G153)=0),"",N153/G153)</f>
        <v/>
      </c>
      <c r="P153" s="26" t="str">
        <f aca="false">IF(A153="","",SUMIFS(Costs!$G$2:$G$3001,Costs!$B$2:$B$3001,$A153,Costs!$C$2:$C$3001,"Labour"))</f>
        <v/>
      </c>
      <c r="Q153" s="26" t="str">
        <f aca="false">IF(A153="","",SUMIFS(Costs!$G$2:$G$3001,Costs!$B$2:$B$3001,$A153,Costs!$C$2:$C$3001,"Materials"))</f>
        <v/>
      </c>
      <c r="R153" s="26" t="str">
        <f aca="false">IF(A153="","",SUMIFS(Costs!$G$2:$G$3001,Costs!$B$2:$B$3001,$A153,Costs!$C$2:$C$3001,"Subcontractors"))</f>
        <v/>
      </c>
      <c r="S153" s="26" t="str">
        <f aca="false">IF(A153="","",SUMIFS(Costs!$G$2:$G$3001,Costs!$B$2:$B$3001,$A153,Costs!$C$2:$C$3001,"Equipment"))</f>
        <v/>
      </c>
      <c r="T153" s="26" t="str">
        <f aca="false">IF(A153="","",SUMIFS(Costs!$G$2:$G$3001,Costs!$B$2:$B$3001,$A153,Costs!$C$2:$C$3001,"Other"))</f>
        <v/>
      </c>
      <c r="U153" s="26" t="str">
        <f aca="false">IF(A153="","",SUM(P153:T153))</f>
        <v/>
      </c>
      <c r="V153" s="26" t="str">
        <f aca="false">IF(OR(A153="",N(U153)=0),"",U153-M153)</f>
        <v/>
      </c>
      <c r="W153" s="26" t="str">
        <f aca="false">IF(OR(A153="",G153="",N(U153)=0),"",G153-U153)</f>
        <v/>
      </c>
      <c r="X153" s="27" t="str">
        <f aca="false">IF(OR(W153="",N(G153)=0),"",W153/G153)</f>
        <v/>
      </c>
      <c r="Y153" s="26" t="str">
        <f aca="false">IF(W153="","",W153-U153*Dashboard!$C$4)</f>
        <v/>
      </c>
      <c r="Z153" s="28" t="str">
        <f aca="false">IF(A153="","",IF(AND(V153&lt;&gt;"",N(V153)&gt;0),"Over estimate",IF(AND(X153&lt;&gt;"",X153&lt;Dashboard!$C$5),"Below target margin",IF(AND(D153="Complete",N(U153)=0),"No costs logged",IF(AND(D153="In progress",N(U153)&gt;0),"Costs so far","")))))</f>
        <v/>
      </c>
    </row>
    <row r="154" customFormat="false" ht="15" hidden="false" customHeight="false" outlineLevel="0" collapsed="false">
      <c r="A154" s="23"/>
      <c r="B154" s="23"/>
      <c r="C154" s="23"/>
      <c r="D154" s="23"/>
      <c r="E154" s="24"/>
      <c r="F154" s="24"/>
      <c r="G154" s="25"/>
      <c r="H154" s="25"/>
      <c r="I154" s="25"/>
      <c r="J154" s="25"/>
      <c r="K154" s="25"/>
      <c r="L154" s="25"/>
      <c r="M154" s="26" t="str">
        <f aca="false">IF(A154="","",SUM(H154:L154))</f>
        <v/>
      </c>
      <c r="N154" s="26" t="str">
        <f aca="false">IF(OR(A154="",G154=""),"",G154-M154)</f>
        <v/>
      </c>
      <c r="O154" s="27" t="str">
        <f aca="false">IF(OR(N154="",N(G154)=0),"",N154/G154)</f>
        <v/>
      </c>
      <c r="P154" s="26" t="str">
        <f aca="false">IF(A154="","",SUMIFS(Costs!$G$2:$G$3001,Costs!$B$2:$B$3001,$A154,Costs!$C$2:$C$3001,"Labour"))</f>
        <v/>
      </c>
      <c r="Q154" s="26" t="str">
        <f aca="false">IF(A154="","",SUMIFS(Costs!$G$2:$G$3001,Costs!$B$2:$B$3001,$A154,Costs!$C$2:$C$3001,"Materials"))</f>
        <v/>
      </c>
      <c r="R154" s="26" t="str">
        <f aca="false">IF(A154="","",SUMIFS(Costs!$G$2:$G$3001,Costs!$B$2:$B$3001,$A154,Costs!$C$2:$C$3001,"Subcontractors"))</f>
        <v/>
      </c>
      <c r="S154" s="26" t="str">
        <f aca="false">IF(A154="","",SUMIFS(Costs!$G$2:$G$3001,Costs!$B$2:$B$3001,$A154,Costs!$C$2:$C$3001,"Equipment"))</f>
        <v/>
      </c>
      <c r="T154" s="26" t="str">
        <f aca="false">IF(A154="","",SUMIFS(Costs!$G$2:$G$3001,Costs!$B$2:$B$3001,$A154,Costs!$C$2:$C$3001,"Other"))</f>
        <v/>
      </c>
      <c r="U154" s="26" t="str">
        <f aca="false">IF(A154="","",SUM(P154:T154))</f>
        <v/>
      </c>
      <c r="V154" s="26" t="str">
        <f aca="false">IF(OR(A154="",N(U154)=0),"",U154-M154)</f>
        <v/>
      </c>
      <c r="W154" s="26" t="str">
        <f aca="false">IF(OR(A154="",G154="",N(U154)=0),"",G154-U154)</f>
        <v/>
      </c>
      <c r="X154" s="27" t="str">
        <f aca="false">IF(OR(W154="",N(G154)=0),"",W154/G154)</f>
        <v/>
      </c>
      <c r="Y154" s="26" t="str">
        <f aca="false">IF(W154="","",W154-U154*Dashboard!$C$4)</f>
        <v/>
      </c>
      <c r="Z154" s="28" t="str">
        <f aca="false">IF(A154="","",IF(AND(V154&lt;&gt;"",N(V154)&gt;0),"Over estimate",IF(AND(X154&lt;&gt;"",X154&lt;Dashboard!$C$5),"Below target margin",IF(AND(D154="Complete",N(U154)=0),"No costs logged",IF(AND(D154="In progress",N(U154)&gt;0),"Costs so far","")))))</f>
        <v/>
      </c>
    </row>
    <row r="155" customFormat="false" ht="15" hidden="false" customHeight="false" outlineLevel="0" collapsed="false">
      <c r="A155" s="23"/>
      <c r="B155" s="23"/>
      <c r="C155" s="23"/>
      <c r="D155" s="23"/>
      <c r="E155" s="24"/>
      <c r="F155" s="24"/>
      <c r="G155" s="25"/>
      <c r="H155" s="25"/>
      <c r="I155" s="25"/>
      <c r="J155" s="25"/>
      <c r="K155" s="25"/>
      <c r="L155" s="25"/>
      <c r="M155" s="26" t="str">
        <f aca="false">IF(A155="","",SUM(H155:L155))</f>
        <v/>
      </c>
      <c r="N155" s="26" t="str">
        <f aca="false">IF(OR(A155="",G155=""),"",G155-M155)</f>
        <v/>
      </c>
      <c r="O155" s="27" t="str">
        <f aca="false">IF(OR(N155="",N(G155)=0),"",N155/G155)</f>
        <v/>
      </c>
      <c r="P155" s="26" t="str">
        <f aca="false">IF(A155="","",SUMIFS(Costs!$G$2:$G$3001,Costs!$B$2:$B$3001,$A155,Costs!$C$2:$C$3001,"Labour"))</f>
        <v/>
      </c>
      <c r="Q155" s="26" t="str">
        <f aca="false">IF(A155="","",SUMIFS(Costs!$G$2:$G$3001,Costs!$B$2:$B$3001,$A155,Costs!$C$2:$C$3001,"Materials"))</f>
        <v/>
      </c>
      <c r="R155" s="26" t="str">
        <f aca="false">IF(A155="","",SUMIFS(Costs!$G$2:$G$3001,Costs!$B$2:$B$3001,$A155,Costs!$C$2:$C$3001,"Subcontractors"))</f>
        <v/>
      </c>
      <c r="S155" s="26" t="str">
        <f aca="false">IF(A155="","",SUMIFS(Costs!$G$2:$G$3001,Costs!$B$2:$B$3001,$A155,Costs!$C$2:$C$3001,"Equipment"))</f>
        <v/>
      </c>
      <c r="T155" s="26" t="str">
        <f aca="false">IF(A155="","",SUMIFS(Costs!$G$2:$G$3001,Costs!$B$2:$B$3001,$A155,Costs!$C$2:$C$3001,"Other"))</f>
        <v/>
      </c>
      <c r="U155" s="26" t="str">
        <f aca="false">IF(A155="","",SUM(P155:T155))</f>
        <v/>
      </c>
      <c r="V155" s="26" t="str">
        <f aca="false">IF(OR(A155="",N(U155)=0),"",U155-M155)</f>
        <v/>
      </c>
      <c r="W155" s="26" t="str">
        <f aca="false">IF(OR(A155="",G155="",N(U155)=0),"",G155-U155)</f>
        <v/>
      </c>
      <c r="X155" s="27" t="str">
        <f aca="false">IF(OR(W155="",N(G155)=0),"",W155/G155)</f>
        <v/>
      </c>
      <c r="Y155" s="26" t="str">
        <f aca="false">IF(W155="","",W155-U155*Dashboard!$C$4)</f>
        <v/>
      </c>
      <c r="Z155" s="28" t="str">
        <f aca="false">IF(A155="","",IF(AND(V155&lt;&gt;"",N(V155)&gt;0),"Over estimate",IF(AND(X155&lt;&gt;"",X155&lt;Dashboard!$C$5),"Below target margin",IF(AND(D155="Complete",N(U155)=0),"No costs logged",IF(AND(D155="In progress",N(U155)&gt;0),"Costs so far","")))))</f>
        <v/>
      </c>
    </row>
    <row r="156" customFormat="false" ht="15" hidden="false" customHeight="false" outlineLevel="0" collapsed="false">
      <c r="A156" s="23"/>
      <c r="B156" s="23"/>
      <c r="C156" s="23"/>
      <c r="D156" s="23"/>
      <c r="E156" s="24"/>
      <c r="F156" s="24"/>
      <c r="G156" s="25"/>
      <c r="H156" s="25"/>
      <c r="I156" s="25"/>
      <c r="J156" s="25"/>
      <c r="K156" s="25"/>
      <c r="L156" s="25"/>
      <c r="M156" s="26" t="str">
        <f aca="false">IF(A156="","",SUM(H156:L156))</f>
        <v/>
      </c>
      <c r="N156" s="26" t="str">
        <f aca="false">IF(OR(A156="",G156=""),"",G156-M156)</f>
        <v/>
      </c>
      <c r="O156" s="27" t="str">
        <f aca="false">IF(OR(N156="",N(G156)=0),"",N156/G156)</f>
        <v/>
      </c>
      <c r="P156" s="26" t="str">
        <f aca="false">IF(A156="","",SUMIFS(Costs!$G$2:$G$3001,Costs!$B$2:$B$3001,$A156,Costs!$C$2:$C$3001,"Labour"))</f>
        <v/>
      </c>
      <c r="Q156" s="26" t="str">
        <f aca="false">IF(A156="","",SUMIFS(Costs!$G$2:$G$3001,Costs!$B$2:$B$3001,$A156,Costs!$C$2:$C$3001,"Materials"))</f>
        <v/>
      </c>
      <c r="R156" s="26" t="str">
        <f aca="false">IF(A156="","",SUMIFS(Costs!$G$2:$G$3001,Costs!$B$2:$B$3001,$A156,Costs!$C$2:$C$3001,"Subcontractors"))</f>
        <v/>
      </c>
      <c r="S156" s="26" t="str">
        <f aca="false">IF(A156="","",SUMIFS(Costs!$G$2:$G$3001,Costs!$B$2:$B$3001,$A156,Costs!$C$2:$C$3001,"Equipment"))</f>
        <v/>
      </c>
      <c r="T156" s="26" t="str">
        <f aca="false">IF(A156="","",SUMIFS(Costs!$G$2:$G$3001,Costs!$B$2:$B$3001,$A156,Costs!$C$2:$C$3001,"Other"))</f>
        <v/>
      </c>
      <c r="U156" s="26" t="str">
        <f aca="false">IF(A156="","",SUM(P156:T156))</f>
        <v/>
      </c>
      <c r="V156" s="26" t="str">
        <f aca="false">IF(OR(A156="",N(U156)=0),"",U156-M156)</f>
        <v/>
      </c>
      <c r="W156" s="26" t="str">
        <f aca="false">IF(OR(A156="",G156="",N(U156)=0),"",G156-U156)</f>
        <v/>
      </c>
      <c r="X156" s="27" t="str">
        <f aca="false">IF(OR(W156="",N(G156)=0),"",W156/G156)</f>
        <v/>
      </c>
      <c r="Y156" s="26" t="str">
        <f aca="false">IF(W156="","",W156-U156*Dashboard!$C$4)</f>
        <v/>
      </c>
      <c r="Z156" s="28" t="str">
        <f aca="false">IF(A156="","",IF(AND(V156&lt;&gt;"",N(V156)&gt;0),"Over estimate",IF(AND(X156&lt;&gt;"",X156&lt;Dashboard!$C$5),"Below target margin",IF(AND(D156="Complete",N(U156)=0),"No costs logged",IF(AND(D156="In progress",N(U156)&gt;0),"Costs so far","")))))</f>
        <v/>
      </c>
    </row>
    <row r="157" customFormat="false" ht="15" hidden="false" customHeight="false" outlineLevel="0" collapsed="false">
      <c r="A157" s="23"/>
      <c r="B157" s="23"/>
      <c r="C157" s="23"/>
      <c r="D157" s="23"/>
      <c r="E157" s="24"/>
      <c r="F157" s="24"/>
      <c r="G157" s="25"/>
      <c r="H157" s="25"/>
      <c r="I157" s="25"/>
      <c r="J157" s="25"/>
      <c r="K157" s="25"/>
      <c r="L157" s="25"/>
      <c r="M157" s="26" t="str">
        <f aca="false">IF(A157="","",SUM(H157:L157))</f>
        <v/>
      </c>
      <c r="N157" s="26" t="str">
        <f aca="false">IF(OR(A157="",G157=""),"",G157-M157)</f>
        <v/>
      </c>
      <c r="O157" s="27" t="str">
        <f aca="false">IF(OR(N157="",N(G157)=0),"",N157/G157)</f>
        <v/>
      </c>
      <c r="P157" s="26" t="str">
        <f aca="false">IF(A157="","",SUMIFS(Costs!$G$2:$G$3001,Costs!$B$2:$B$3001,$A157,Costs!$C$2:$C$3001,"Labour"))</f>
        <v/>
      </c>
      <c r="Q157" s="26" t="str">
        <f aca="false">IF(A157="","",SUMIFS(Costs!$G$2:$G$3001,Costs!$B$2:$B$3001,$A157,Costs!$C$2:$C$3001,"Materials"))</f>
        <v/>
      </c>
      <c r="R157" s="26" t="str">
        <f aca="false">IF(A157="","",SUMIFS(Costs!$G$2:$G$3001,Costs!$B$2:$B$3001,$A157,Costs!$C$2:$C$3001,"Subcontractors"))</f>
        <v/>
      </c>
      <c r="S157" s="26" t="str">
        <f aca="false">IF(A157="","",SUMIFS(Costs!$G$2:$G$3001,Costs!$B$2:$B$3001,$A157,Costs!$C$2:$C$3001,"Equipment"))</f>
        <v/>
      </c>
      <c r="T157" s="26" t="str">
        <f aca="false">IF(A157="","",SUMIFS(Costs!$G$2:$G$3001,Costs!$B$2:$B$3001,$A157,Costs!$C$2:$C$3001,"Other"))</f>
        <v/>
      </c>
      <c r="U157" s="26" t="str">
        <f aca="false">IF(A157="","",SUM(P157:T157))</f>
        <v/>
      </c>
      <c r="V157" s="26" t="str">
        <f aca="false">IF(OR(A157="",N(U157)=0),"",U157-M157)</f>
        <v/>
      </c>
      <c r="W157" s="26" t="str">
        <f aca="false">IF(OR(A157="",G157="",N(U157)=0),"",G157-U157)</f>
        <v/>
      </c>
      <c r="X157" s="27" t="str">
        <f aca="false">IF(OR(W157="",N(G157)=0),"",W157/G157)</f>
        <v/>
      </c>
      <c r="Y157" s="26" t="str">
        <f aca="false">IF(W157="","",W157-U157*Dashboard!$C$4)</f>
        <v/>
      </c>
      <c r="Z157" s="28" t="str">
        <f aca="false">IF(A157="","",IF(AND(V157&lt;&gt;"",N(V157)&gt;0),"Over estimate",IF(AND(X157&lt;&gt;"",X157&lt;Dashboard!$C$5),"Below target margin",IF(AND(D157="Complete",N(U157)=0),"No costs logged",IF(AND(D157="In progress",N(U157)&gt;0),"Costs so far","")))))</f>
        <v/>
      </c>
    </row>
    <row r="158" customFormat="false" ht="15" hidden="false" customHeight="false" outlineLevel="0" collapsed="false">
      <c r="A158" s="23"/>
      <c r="B158" s="23"/>
      <c r="C158" s="23"/>
      <c r="D158" s="23"/>
      <c r="E158" s="24"/>
      <c r="F158" s="24"/>
      <c r="G158" s="25"/>
      <c r="H158" s="25"/>
      <c r="I158" s="25"/>
      <c r="J158" s="25"/>
      <c r="K158" s="25"/>
      <c r="L158" s="25"/>
      <c r="M158" s="26" t="str">
        <f aca="false">IF(A158="","",SUM(H158:L158))</f>
        <v/>
      </c>
      <c r="N158" s="26" t="str">
        <f aca="false">IF(OR(A158="",G158=""),"",G158-M158)</f>
        <v/>
      </c>
      <c r="O158" s="27" t="str">
        <f aca="false">IF(OR(N158="",N(G158)=0),"",N158/G158)</f>
        <v/>
      </c>
      <c r="P158" s="26" t="str">
        <f aca="false">IF(A158="","",SUMIFS(Costs!$G$2:$G$3001,Costs!$B$2:$B$3001,$A158,Costs!$C$2:$C$3001,"Labour"))</f>
        <v/>
      </c>
      <c r="Q158" s="26" t="str">
        <f aca="false">IF(A158="","",SUMIFS(Costs!$G$2:$G$3001,Costs!$B$2:$B$3001,$A158,Costs!$C$2:$C$3001,"Materials"))</f>
        <v/>
      </c>
      <c r="R158" s="26" t="str">
        <f aca="false">IF(A158="","",SUMIFS(Costs!$G$2:$G$3001,Costs!$B$2:$B$3001,$A158,Costs!$C$2:$C$3001,"Subcontractors"))</f>
        <v/>
      </c>
      <c r="S158" s="26" t="str">
        <f aca="false">IF(A158="","",SUMIFS(Costs!$G$2:$G$3001,Costs!$B$2:$B$3001,$A158,Costs!$C$2:$C$3001,"Equipment"))</f>
        <v/>
      </c>
      <c r="T158" s="26" t="str">
        <f aca="false">IF(A158="","",SUMIFS(Costs!$G$2:$G$3001,Costs!$B$2:$B$3001,$A158,Costs!$C$2:$C$3001,"Other"))</f>
        <v/>
      </c>
      <c r="U158" s="26" t="str">
        <f aca="false">IF(A158="","",SUM(P158:T158))</f>
        <v/>
      </c>
      <c r="V158" s="26" t="str">
        <f aca="false">IF(OR(A158="",N(U158)=0),"",U158-M158)</f>
        <v/>
      </c>
      <c r="W158" s="26" t="str">
        <f aca="false">IF(OR(A158="",G158="",N(U158)=0),"",G158-U158)</f>
        <v/>
      </c>
      <c r="X158" s="27" t="str">
        <f aca="false">IF(OR(W158="",N(G158)=0),"",W158/G158)</f>
        <v/>
      </c>
      <c r="Y158" s="26" t="str">
        <f aca="false">IF(W158="","",W158-U158*Dashboard!$C$4)</f>
        <v/>
      </c>
      <c r="Z158" s="28" t="str">
        <f aca="false">IF(A158="","",IF(AND(V158&lt;&gt;"",N(V158)&gt;0),"Over estimate",IF(AND(X158&lt;&gt;"",X158&lt;Dashboard!$C$5),"Below target margin",IF(AND(D158="Complete",N(U158)=0),"No costs logged",IF(AND(D158="In progress",N(U158)&gt;0),"Costs so far","")))))</f>
        <v/>
      </c>
    </row>
    <row r="159" customFormat="false" ht="15" hidden="false" customHeight="false" outlineLevel="0" collapsed="false">
      <c r="A159" s="23"/>
      <c r="B159" s="23"/>
      <c r="C159" s="23"/>
      <c r="D159" s="23"/>
      <c r="E159" s="24"/>
      <c r="F159" s="24"/>
      <c r="G159" s="25"/>
      <c r="H159" s="25"/>
      <c r="I159" s="25"/>
      <c r="J159" s="25"/>
      <c r="K159" s="25"/>
      <c r="L159" s="25"/>
      <c r="M159" s="26" t="str">
        <f aca="false">IF(A159="","",SUM(H159:L159))</f>
        <v/>
      </c>
      <c r="N159" s="26" t="str">
        <f aca="false">IF(OR(A159="",G159=""),"",G159-M159)</f>
        <v/>
      </c>
      <c r="O159" s="27" t="str">
        <f aca="false">IF(OR(N159="",N(G159)=0),"",N159/G159)</f>
        <v/>
      </c>
      <c r="P159" s="26" t="str">
        <f aca="false">IF(A159="","",SUMIFS(Costs!$G$2:$G$3001,Costs!$B$2:$B$3001,$A159,Costs!$C$2:$C$3001,"Labour"))</f>
        <v/>
      </c>
      <c r="Q159" s="26" t="str">
        <f aca="false">IF(A159="","",SUMIFS(Costs!$G$2:$G$3001,Costs!$B$2:$B$3001,$A159,Costs!$C$2:$C$3001,"Materials"))</f>
        <v/>
      </c>
      <c r="R159" s="26" t="str">
        <f aca="false">IF(A159="","",SUMIFS(Costs!$G$2:$G$3001,Costs!$B$2:$B$3001,$A159,Costs!$C$2:$C$3001,"Subcontractors"))</f>
        <v/>
      </c>
      <c r="S159" s="26" t="str">
        <f aca="false">IF(A159="","",SUMIFS(Costs!$G$2:$G$3001,Costs!$B$2:$B$3001,$A159,Costs!$C$2:$C$3001,"Equipment"))</f>
        <v/>
      </c>
      <c r="T159" s="26" t="str">
        <f aca="false">IF(A159="","",SUMIFS(Costs!$G$2:$G$3001,Costs!$B$2:$B$3001,$A159,Costs!$C$2:$C$3001,"Other"))</f>
        <v/>
      </c>
      <c r="U159" s="26" t="str">
        <f aca="false">IF(A159="","",SUM(P159:T159))</f>
        <v/>
      </c>
      <c r="V159" s="26" t="str">
        <f aca="false">IF(OR(A159="",N(U159)=0),"",U159-M159)</f>
        <v/>
      </c>
      <c r="W159" s="26" t="str">
        <f aca="false">IF(OR(A159="",G159="",N(U159)=0),"",G159-U159)</f>
        <v/>
      </c>
      <c r="X159" s="27" t="str">
        <f aca="false">IF(OR(W159="",N(G159)=0),"",W159/G159)</f>
        <v/>
      </c>
      <c r="Y159" s="26" t="str">
        <f aca="false">IF(W159="","",W159-U159*Dashboard!$C$4)</f>
        <v/>
      </c>
      <c r="Z159" s="28" t="str">
        <f aca="false">IF(A159="","",IF(AND(V159&lt;&gt;"",N(V159)&gt;0),"Over estimate",IF(AND(X159&lt;&gt;"",X159&lt;Dashboard!$C$5),"Below target margin",IF(AND(D159="Complete",N(U159)=0),"No costs logged",IF(AND(D159="In progress",N(U159)&gt;0),"Costs so far","")))))</f>
        <v/>
      </c>
    </row>
    <row r="160" customFormat="false" ht="15" hidden="false" customHeight="false" outlineLevel="0" collapsed="false">
      <c r="A160" s="23"/>
      <c r="B160" s="23"/>
      <c r="C160" s="23"/>
      <c r="D160" s="23"/>
      <c r="E160" s="24"/>
      <c r="F160" s="24"/>
      <c r="G160" s="25"/>
      <c r="H160" s="25"/>
      <c r="I160" s="25"/>
      <c r="J160" s="25"/>
      <c r="K160" s="25"/>
      <c r="L160" s="25"/>
      <c r="M160" s="26" t="str">
        <f aca="false">IF(A160="","",SUM(H160:L160))</f>
        <v/>
      </c>
      <c r="N160" s="26" t="str">
        <f aca="false">IF(OR(A160="",G160=""),"",G160-M160)</f>
        <v/>
      </c>
      <c r="O160" s="27" t="str">
        <f aca="false">IF(OR(N160="",N(G160)=0),"",N160/G160)</f>
        <v/>
      </c>
      <c r="P160" s="26" t="str">
        <f aca="false">IF(A160="","",SUMIFS(Costs!$G$2:$G$3001,Costs!$B$2:$B$3001,$A160,Costs!$C$2:$C$3001,"Labour"))</f>
        <v/>
      </c>
      <c r="Q160" s="26" t="str">
        <f aca="false">IF(A160="","",SUMIFS(Costs!$G$2:$G$3001,Costs!$B$2:$B$3001,$A160,Costs!$C$2:$C$3001,"Materials"))</f>
        <v/>
      </c>
      <c r="R160" s="26" t="str">
        <f aca="false">IF(A160="","",SUMIFS(Costs!$G$2:$G$3001,Costs!$B$2:$B$3001,$A160,Costs!$C$2:$C$3001,"Subcontractors"))</f>
        <v/>
      </c>
      <c r="S160" s="26" t="str">
        <f aca="false">IF(A160="","",SUMIFS(Costs!$G$2:$G$3001,Costs!$B$2:$B$3001,$A160,Costs!$C$2:$C$3001,"Equipment"))</f>
        <v/>
      </c>
      <c r="T160" s="26" t="str">
        <f aca="false">IF(A160="","",SUMIFS(Costs!$G$2:$G$3001,Costs!$B$2:$B$3001,$A160,Costs!$C$2:$C$3001,"Other"))</f>
        <v/>
      </c>
      <c r="U160" s="26" t="str">
        <f aca="false">IF(A160="","",SUM(P160:T160))</f>
        <v/>
      </c>
      <c r="V160" s="26" t="str">
        <f aca="false">IF(OR(A160="",N(U160)=0),"",U160-M160)</f>
        <v/>
      </c>
      <c r="W160" s="26" t="str">
        <f aca="false">IF(OR(A160="",G160="",N(U160)=0),"",G160-U160)</f>
        <v/>
      </c>
      <c r="X160" s="27" t="str">
        <f aca="false">IF(OR(W160="",N(G160)=0),"",W160/G160)</f>
        <v/>
      </c>
      <c r="Y160" s="26" t="str">
        <f aca="false">IF(W160="","",W160-U160*Dashboard!$C$4)</f>
        <v/>
      </c>
      <c r="Z160" s="28" t="str">
        <f aca="false">IF(A160="","",IF(AND(V160&lt;&gt;"",N(V160)&gt;0),"Over estimate",IF(AND(X160&lt;&gt;"",X160&lt;Dashboard!$C$5),"Below target margin",IF(AND(D160="Complete",N(U160)=0),"No costs logged",IF(AND(D160="In progress",N(U160)&gt;0),"Costs so far","")))))</f>
        <v/>
      </c>
    </row>
    <row r="161" customFormat="false" ht="15" hidden="false" customHeight="false" outlineLevel="0" collapsed="false">
      <c r="A161" s="23"/>
      <c r="B161" s="23"/>
      <c r="C161" s="23"/>
      <c r="D161" s="23"/>
      <c r="E161" s="24"/>
      <c r="F161" s="24"/>
      <c r="G161" s="25"/>
      <c r="H161" s="25"/>
      <c r="I161" s="25"/>
      <c r="J161" s="25"/>
      <c r="K161" s="25"/>
      <c r="L161" s="25"/>
      <c r="M161" s="26" t="str">
        <f aca="false">IF(A161="","",SUM(H161:L161))</f>
        <v/>
      </c>
      <c r="N161" s="26" t="str">
        <f aca="false">IF(OR(A161="",G161=""),"",G161-M161)</f>
        <v/>
      </c>
      <c r="O161" s="27" t="str">
        <f aca="false">IF(OR(N161="",N(G161)=0),"",N161/G161)</f>
        <v/>
      </c>
      <c r="P161" s="26" t="str">
        <f aca="false">IF(A161="","",SUMIFS(Costs!$G$2:$G$3001,Costs!$B$2:$B$3001,$A161,Costs!$C$2:$C$3001,"Labour"))</f>
        <v/>
      </c>
      <c r="Q161" s="26" t="str">
        <f aca="false">IF(A161="","",SUMIFS(Costs!$G$2:$G$3001,Costs!$B$2:$B$3001,$A161,Costs!$C$2:$C$3001,"Materials"))</f>
        <v/>
      </c>
      <c r="R161" s="26" t="str">
        <f aca="false">IF(A161="","",SUMIFS(Costs!$G$2:$G$3001,Costs!$B$2:$B$3001,$A161,Costs!$C$2:$C$3001,"Subcontractors"))</f>
        <v/>
      </c>
      <c r="S161" s="26" t="str">
        <f aca="false">IF(A161="","",SUMIFS(Costs!$G$2:$G$3001,Costs!$B$2:$B$3001,$A161,Costs!$C$2:$C$3001,"Equipment"))</f>
        <v/>
      </c>
      <c r="T161" s="26" t="str">
        <f aca="false">IF(A161="","",SUMIFS(Costs!$G$2:$G$3001,Costs!$B$2:$B$3001,$A161,Costs!$C$2:$C$3001,"Other"))</f>
        <v/>
      </c>
      <c r="U161" s="26" t="str">
        <f aca="false">IF(A161="","",SUM(P161:T161))</f>
        <v/>
      </c>
      <c r="V161" s="26" t="str">
        <f aca="false">IF(OR(A161="",N(U161)=0),"",U161-M161)</f>
        <v/>
      </c>
      <c r="W161" s="26" t="str">
        <f aca="false">IF(OR(A161="",G161="",N(U161)=0),"",G161-U161)</f>
        <v/>
      </c>
      <c r="X161" s="27" t="str">
        <f aca="false">IF(OR(W161="",N(G161)=0),"",W161/G161)</f>
        <v/>
      </c>
      <c r="Y161" s="26" t="str">
        <f aca="false">IF(W161="","",W161-U161*Dashboard!$C$4)</f>
        <v/>
      </c>
      <c r="Z161" s="28" t="str">
        <f aca="false">IF(A161="","",IF(AND(V161&lt;&gt;"",N(V161)&gt;0),"Over estimate",IF(AND(X161&lt;&gt;"",X161&lt;Dashboard!$C$5),"Below target margin",IF(AND(D161="Complete",N(U161)=0),"No costs logged",IF(AND(D161="In progress",N(U161)&gt;0),"Costs so far","")))))</f>
        <v/>
      </c>
    </row>
    <row r="162" customFormat="false" ht="15" hidden="false" customHeight="false" outlineLevel="0" collapsed="false">
      <c r="A162" s="23"/>
      <c r="B162" s="23"/>
      <c r="C162" s="23"/>
      <c r="D162" s="23"/>
      <c r="E162" s="24"/>
      <c r="F162" s="24"/>
      <c r="G162" s="25"/>
      <c r="H162" s="25"/>
      <c r="I162" s="25"/>
      <c r="J162" s="25"/>
      <c r="K162" s="25"/>
      <c r="L162" s="25"/>
      <c r="M162" s="26" t="str">
        <f aca="false">IF(A162="","",SUM(H162:L162))</f>
        <v/>
      </c>
      <c r="N162" s="26" t="str">
        <f aca="false">IF(OR(A162="",G162=""),"",G162-M162)</f>
        <v/>
      </c>
      <c r="O162" s="27" t="str">
        <f aca="false">IF(OR(N162="",N(G162)=0),"",N162/G162)</f>
        <v/>
      </c>
      <c r="P162" s="26" t="str">
        <f aca="false">IF(A162="","",SUMIFS(Costs!$G$2:$G$3001,Costs!$B$2:$B$3001,$A162,Costs!$C$2:$C$3001,"Labour"))</f>
        <v/>
      </c>
      <c r="Q162" s="26" t="str">
        <f aca="false">IF(A162="","",SUMIFS(Costs!$G$2:$G$3001,Costs!$B$2:$B$3001,$A162,Costs!$C$2:$C$3001,"Materials"))</f>
        <v/>
      </c>
      <c r="R162" s="26" t="str">
        <f aca="false">IF(A162="","",SUMIFS(Costs!$G$2:$G$3001,Costs!$B$2:$B$3001,$A162,Costs!$C$2:$C$3001,"Subcontractors"))</f>
        <v/>
      </c>
      <c r="S162" s="26" t="str">
        <f aca="false">IF(A162="","",SUMIFS(Costs!$G$2:$G$3001,Costs!$B$2:$B$3001,$A162,Costs!$C$2:$C$3001,"Equipment"))</f>
        <v/>
      </c>
      <c r="T162" s="26" t="str">
        <f aca="false">IF(A162="","",SUMIFS(Costs!$G$2:$G$3001,Costs!$B$2:$B$3001,$A162,Costs!$C$2:$C$3001,"Other"))</f>
        <v/>
      </c>
      <c r="U162" s="26" t="str">
        <f aca="false">IF(A162="","",SUM(P162:T162))</f>
        <v/>
      </c>
      <c r="V162" s="26" t="str">
        <f aca="false">IF(OR(A162="",N(U162)=0),"",U162-M162)</f>
        <v/>
      </c>
      <c r="W162" s="26" t="str">
        <f aca="false">IF(OR(A162="",G162="",N(U162)=0),"",G162-U162)</f>
        <v/>
      </c>
      <c r="X162" s="27" t="str">
        <f aca="false">IF(OR(W162="",N(G162)=0),"",W162/G162)</f>
        <v/>
      </c>
      <c r="Y162" s="26" t="str">
        <f aca="false">IF(W162="","",W162-U162*Dashboard!$C$4)</f>
        <v/>
      </c>
      <c r="Z162" s="28" t="str">
        <f aca="false">IF(A162="","",IF(AND(V162&lt;&gt;"",N(V162)&gt;0),"Over estimate",IF(AND(X162&lt;&gt;"",X162&lt;Dashboard!$C$5),"Below target margin",IF(AND(D162="Complete",N(U162)=0),"No costs logged",IF(AND(D162="In progress",N(U162)&gt;0),"Costs so far","")))))</f>
        <v/>
      </c>
    </row>
    <row r="163" customFormat="false" ht="15" hidden="false" customHeight="false" outlineLevel="0" collapsed="false">
      <c r="A163" s="23"/>
      <c r="B163" s="23"/>
      <c r="C163" s="23"/>
      <c r="D163" s="23"/>
      <c r="E163" s="24"/>
      <c r="F163" s="24"/>
      <c r="G163" s="25"/>
      <c r="H163" s="25"/>
      <c r="I163" s="25"/>
      <c r="J163" s="25"/>
      <c r="K163" s="25"/>
      <c r="L163" s="25"/>
      <c r="M163" s="26" t="str">
        <f aca="false">IF(A163="","",SUM(H163:L163))</f>
        <v/>
      </c>
      <c r="N163" s="26" t="str">
        <f aca="false">IF(OR(A163="",G163=""),"",G163-M163)</f>
        <v/>
      </c>
      <c r="O163" s="27" t="str">
        <f aca="false">IF(OR(N163="",N(G163)=0),"",N163/G163)</f>
        <v/>
      </c>
      <c r="P163" s="26" t="str">
        <f aca="false">IF(A163="","",SUMIFS(Costs!$G$2:$G$3001,Costs!$B$2:$B$3001,$A163,Costs!$C$2:$C$3001,"Labour"))</f>
        <v/>
      </c>
      <c r="Q163" s="26" t="str">
        <f aca="false">IF(A163="","",SUMIFS(Costs!$G$2:$G$3001,Costs!$B$2:$B$3001,$A163,Costs!$C$2:$C$3001,"Materials"))</f>
        <v/>
      </c>
      <c r="R163" s="26" t="str">
        <f aca="false">IF(A163="","",SUMIFS(Costs!$G$2:$G$3001,Costs!$B$2:$B$3001,$A163,Costs!$C$2:$C$3001,"Subcontractors"))</f>
        <v/>
      </c>
      <c r="S163" s="26" t="str">
        <f aca="false">IF(A163="","",SUMIFS(Costs!$G$2:$G$3001,Costs!$B$2:$B$3001,$A163,Costs!$C$2:$C$3001,"Equipment"))</f>
        <v/>
      </c>
      <c r="T163" s="26" t="str">
        <f aca="false">IF(A163="","",SUMIFS(Costs!$G$2:$G$3001,Costs!$B$2:$B$3001,$A163,Costs!$C$2:$C$3001,"Other"))</f>
        <v/>
      </c>
      <c r="U163" s="26" t="str">
        <f aca="false">IF(A163="","",SUM(P163:T163))</f>
        <v/>
      </c>
      <c r="V163" s="26" t="str">
        <f aca="false">IF(OR(A163="",N(U163)=0),"",U163-M163)</f>
        <v/>
      </c>
      <c r="W163" s="26" t="str">
        <f aca="false">IF(OR(A163="",G163="",N(U163)=0),"",G163-U163)</f>
        <v/>
      </c>
      <c r="X163" s="27" t="str">
        <f aca="false">IF(OR(W163="",N(G163)=0),"",W163/G163)</f>
        <v/>
      </c>
      <c r="Y163" s="26" t="str">
        <f aca="false">IF(W163="","",W163-U163*Dashboard!$C$4)</f>
        <v/>
      </c>
      <c r="Z163" s="28" t="str">
        <f aca="false">IF(A163="","",IF(AND(V163&lt;&gt;"",N(V163)&gt;0),"Over estimate",IF(AND(X163&lt;&gt;"",X163&lt;Dashboard!$C$5),"Below target margin",IF(AND(D163="Complete",N(U163)=0),"No costs logged",IF(AND(D163="In progress",N(U163)&gt;0),"Costs so far","")))))</f>
        <v/>
      </c>
    </row>
    <row r="164" customFormat="false" ht="15" hidden="false" customHeight="false" outlineLevel="0" collapsed="false">
      <c r="A164" s="23"/>
      <c r="B164" s="23"/>
      <c r="C164" s="23"/>
      <c r="D164" s="23"/>
      <c r="E164" s="24"/>
      <c r="F164" s="24"/>
      <c r="G164" s="25"/>
      <c r="H164" s="25"/>
      <c r="I164" s="25"/>
      <c r="J164" s="25"/>
      <c r="K164" s="25"/>
      <c r="L164" s="25"/>
      <c r="M164" s="26" t="str">
        <f aca="false">IF(A164="","",SUM(H164:L164))</f>
        <v/>
      </c>
      <c r="N164" s="26" t="str">
        <f aca="false">IF(OR(A164="",G164=""),"",G164-M164)</f>
        <v/>
      </c>
      <c r="O164" s="27" t="str">
        <f aca="false">IF(OR(N164="",N(G164)=0),"",N164/G164)</f>
        <v/>
      </c>
      <c r="P164" s="26" t="str">
        <f aca="false">IF(A164="","",SUMIFS(Costs!$G$2:$G$3001,Costs!$B$2:$B$3001,$A164,Costs!$C$2:$C$3001,"Labour"))</f>
        <v/>
      </c>
      <c r="Q164" s="26" t="str">
        <f aca="false">IF(A164="","",SUMIFS(Costs!$G$2:$G$3001,Costs!$B$2:$B$3001,$A164,Costs!$C$2:$C$3001,"Materials"))</f>
        <v/>
      </c>
      <c r="R164" s="26" t="str">
        <f aca="false">IF(A164="","",SUMIFS(Costs!$G$2:$G$3001,Costs!$B$2:$B$3001,$A164,Costs!$C$2:$C$3001,"Subcontractors"))</f>
        <v/>
      </c>
      <c r="S164" s="26" t="str">
        <f aca="false">IF(A164="","",SUMIFS(Costs!$G$2:$G$3001,Costs!$B$2:$B$3001,$A164,Costs!$C$2:$C$3001,"Equipment"))</f>
        <v/>
      </c>
      <c r="T164" s="26" t="str">
        <f aca="false">IF(A164="","",SUMIFS(Costs!$G$2:$G$3001,Costs!$B$2:$B$3001,$A164,Costs!$C$2:$C$3001,"Other"))</f>
        <v/>
      </c>
      <c r="U164" s="26" t="str">
        <f aca="false">IF(A164="","",SUM(P164:T164))</f>
        <v/>
      </c>
      <c r="V164" s="26" t="str">
        <f aca="false">IF(OR(A164="",N(U164)=0),"",U164-M164)</f>
        <v/>
      </c>
      <c r="W164" s="26" t="str">
        <f aca="false">IF(OR(A164="",G164="",N(U164)=0),"",G164-U164)</f>
        <v/>
      </c>
      <c r="X164" s="27" t="str">
        <f aca="false">IF(OR(W164="",N(G164)=0),"",W164/G164)</f>
        <v/>
      </c>
      <c r="Y164" s="26" t="str">
        <f aca="false">IF(W164="","",W164-U164*Dashboard!$C$4)</f>
        <v/>
      </c>
      <c r="Z164" s="28" t="str">
        <f aca="false">IF(A164="","",IF(AND(V164&lt;&gt;"",N(V164)&gt;0),"Over estimate",IF(AND(X164&lt;&gt;"",X164&lt;Dashboard!$C$5),"Below target margin",IF(AND(D164="Complete",N(U164)=0),"No costs logged",IF(AND(D164="In progress",N(U164)&gt;0),"Costs so far","")))))</f>
        <v/>
      </c>
    </row>
    <row r="165" customFormat="false" ht="15" hidden="false" customHeight="false" outlineLevel="0" collapsed="false">
      <c r="A165" s="23"/>
      <c r="B165" s="23"/>
      <c r="C165" s="23"/>
      <c r="D165" s="23"/>
      <c r="E165" s="24"/>
      <c r="F165" s="24"/>
      <c r="G165" s="25"/>
      <c r="H165" s="25"/>
      <c r="I165" s="25"/>
      <c r="J165" s="25"/>
      <c r="K165" s="25"/>
      <c r="L165" s="25"/>
      <c r="M165" s="26" t="str">
        <f aca="false">IF(A165="","",SUM(H165:L165))</f>
        <v/>
      </c>
      <c r="N165" s="26" t="str">
        <f aca="false">IF(OR(A165="",G165=""),"",G165-M165)</f>
        <v/>
      </c>
      <c r="O165" s="27" t="str">
        <f aca="false">IF(OR(N165="",N(G165)=0),"",N165/G165)</f>
        <v/>
      </c>
      <c r="P165" s="26" t="str">
        <f aca="false">IF(A165="","",SUMIFS(Costs!$G$2:$G$3001,Costs!$B$2:$B$3001,$A165,Costs!$C$2:$C$3001,"Labour"))</f>
        <v/>
      </c>
      <c r="Q165" s="26" t="str">
        <f aca="false">IF(A165="","",SUMIFS(Costs!$G$2:$G$3001,Costs!$B$2:$B$3001,$A165,Costs!$C$2:$C$3001,"Materials"))</f>
        <v/>
      </c>
      <c r="R165" s="26" t="str">
        <f aca="false">IF(A165="","",SUMIFS(Costs!$G$2:$G$3001,Costs!$B$2:$B$3001,$A165,Costs!$C$2:$C$3001,"Subcontractors"))</f>
        <v/>
      </c>
      <c r="S165" s="26" t="str">
        <f aca="false">IF(A165="","",SUMIFS(Costs!$G$2:$G$3001,Costs!$B$2:$B$3001,$A165,Costs!$C$2:$C$3001,"Equipment"))</f>
        <v/>
      </c>
      <c r="T165" s="26" t="str">
        <f aca="false">IF(A165="","",SUMIFS(Costs!$G$2:$G$3001,Costs!$B$2:$B$3001,$A165,Costs!$C$2:$C$3001,"Other"))</f>
        <v/>
      </c>
      <c r="U165" s="26" t="str">
        <f aca="false">IF(A165="","",SUM(P165:T165))</f>
        <v/>
      </c>
      <c r="V165" s="26" t="str">
        <f aca="false">IF(OR(A165="",N(U165)=0),"",U165-M165)</f>
        <v/>
      </c>
      <c r="W165" s="26" t="str">
        <f aca="false">IF(OR(A165="",G165="",N(U165)=0),"",G165-U165)</f>
        <v/>
      </c>
      <c r="X165" s="27" t="str">
        <f aca="false">IF(OR(W165="",N(G165)=0),"",W165/G165)</f>
        <v/>
      </c>
      <c r="Y165" s="26" t="str">
        <f aca="false">IF(W165="","",W165-U165*Dashboard!$C$4)</f>
        <v/>
      </c>
      <c r="Z165" s="28" t="str">
        <f aca="false">IF(A165="","",IF(AND(V165&lt;&gt;"",N(V165)&gt;0),"Over estimate",IF(AND(X165&lt;&gt;"",X165&lt;Dashboard!$C$5),"Below target margin",IF(AND(D165="Complete",N(U165)=0),"No costs logged",IF(AND(D165="In progress",N(U165)&gt;0),"Costs so far","")))))</f>
        <v/>
      </c>
    </row>
    <row r="166" customFormat="false" ht="15" hidden="false" customHeight="false" outlineLevel="0" collapsed="false">
      <c r="A166" s="23"/>
      <c r="B166" s="23"/>
      <c r="C166" s="23"/>
      <c r="D166" s="23"/>
      <c r="E166" s="24"/>
      <c r="F166" s="24"/>
      <c r="G166" s="25"/>
      <c r="H166" s="25"/>
      <c r="I166" s="25"/>
      <c r="J166" s="25"/>
      <c r="K166" s="25"/>
      <c r="L166" s="25"/>
      <c r="M166" s="26" t="str">
        <f aca="false">IF(A166="","",SUM(H166:L166))</f>
        <v/>
      </c>
      <c r="N166" s="26" t="str">
        <f aca="false">IF(OR(A166="",G166=""),"",G166-M166)</f>
        <v/>
      </c>
      <c r="O166" s="27" t="str">
        <f aca="false">IF(OR(N166="",N(G166)=0),"",N166/G166)</f>
        <v/>
      </c>
      <c r="P166" s="26" t="str">
        <f aca="false">IF(A166="","",SUMIFS(Costs!$G$2:$G$3001,Costs!$B$2:$B$3001,$A166,Costs!$C$2:$C$3001,"Labour"))</f>
        <v/>
      </c>
      <c r="Q166" s="26" t="str">
        <f aca="false">IF(A166="","",SUMIFS(Costs!$G$2:$G$3001,Costs!$B$2:$B$3001,$A166,Costs!$C$2:$C$3001,"Materials"))</f>
        <v/>
      </c>
      <c r="R166" s="26" t="str">
        <f aca="false">IF(A166="","",SUMIFS(Costs!$G$2:$G$3001,Costs!$B$2:$B$3001,$A166,Costs!$C$2:$C$3001,"Subcontractors"))</f>
        <v/>
      </c>
      <c r="S166" s="26" t="str">
        <f aca="false">IF(A166="","",SUMIFS(Costs!$G$2:$G$3001,Costs!$B$2:$B$3001,$A166,Costs!$C$2:$C$3001,"Equipment"))</f>
        <v/>
      </c>
      <c r="T166" s="26" t="str">
        <f aca="false">IF(A166="","",SUMIFS(Costs!$G$2:$G$3001,Costs!$B$2:$B$3001,$A166,Costs!$C$2:$C$3001,"Other"))</f>
        <v/>
      </c>
      <c r="U166" s="26" t="str">
        <f aca="false">IF(A166="","",SUM(P166:T166))</f>
        <v/>
      </c>
      <c r="V166" s="26" t="str">
        <f aca="false">IF(OR(A166="",N(U166)=0),"",U166-M166)</f>
        <v/>
      </c>
      <c r="W166" s="26" t="str">
        <f aca="false">IF(OR(A166="",G166="",N(U166)=0),"",G166-U166)</f>
        <v/>
      </c>
      <c r="X166" s="27" t="str">
        <f aca="false">IF(OR(W166="",N(G166)=0),"",W166/G166)</f>
        <v/>
      </c>
      <c r="Y166" s="26" t="str">
        <f aca="false">IF(W166="","",W166-U166*Dashboard!$C$4)</f>
        <v/>
      </c>
      <c r="Z166" s="28" t="str">
        <f aca="false">IF(A166="","",IF(AND(V166&lt;&gt;"",N(V166)&gt;0),"Over estimate",IF(AND(X166&lt;&gt;"",X166&lt;Dashboard!$C$5),"Below target margin",IF(AND(D166="Complete",N(U166)=0),"No costs logged",IF(AND(D166="In progress",N(U166)&gt;0),"Costs so far","")))))</f>
        <v/>
      </c>
    </row>
    <row r="167" customFormat="false" ht="15" hidden="false" customHeight="false" outlineLevel="0" collapsed="false">
      <c r="A167" s="23"/>
      <c r="B167" s="23"/>
      <c r="C167" s="23"/>
      <c r="D167" s="23"/>
      <c r="E167" s="24"/>
      <c r="F167" s="24"/>
      <c r="G167" s="25"/>
      <c r="H167" s="25"/>
      <c r="I167" s="25"/>
      <c r="J167" s="25"/>
      <c r="K167" s="25"/>
      <c r="L167" s="25"/>
      <c r="M167" s="26" t="str">
        <f aca="false">IF(A167="","",SUM(H167:L167))</f>
        <v/>
      </c>
      <c r="N167" s="26" t="str">
        <f aca="false">IF(OR(A167="",G167=""),"",G167-M167)</f>
        <v/>
      </c>
      <c r="O167" s="27" t="str">
        <f aca="false">IF(OR(N167="",N(G167)=0),"",N167/G167)</f>
        <v/>
      </c>
      <c r="P167" s="26" t="str">
        <f aca="false">IF(A167="","",SUMIFS(Costs!$G$2:$G$3001,Costs!$B$2:$B$3001,$A167,Costs!$C$2:$C$3001,"Labour"))</f>
        <v/>
      </c>
      <c r="Q167" s="26" t="str">
        <f aca="false">IF(A167="","",SUMIFS(Costs!$G$2:$G$3001,Costs!$B$2:$B$3001,$A167,Costs!$C$2:$C$3001,"Materials"))</f>
        <v/>
      </c>
      <c r="R167" s="26" t="str">
        <f aca="false">IF(A167="","",SUMIFS(Costs!$G$2:$G$3001,Costs!$B$2:$B$3001,$A167,Costs!$C$2:$C$3001,"Subcontractors"))</f>
        <v/>
      </c>
      <c r="S167" s="26" t="str">
        <f aca="false">IF(A167="","",SUMIFS(Costs!$G$2:$G$3001,Costs!$B$2:$B$3001,$A167,Costs!$C$2:$C$3001,"Equipment"))</f>
        <v/>
      </c>
      <c r="T167" s="26" t="str">
        <f aca="false">IF(A167="","",SUMIFS(Costs!$G$2:$G$3001,Costs!$B$2:$B$3001,$A167,Costs!$C$2:$C$3001,"Other"))</f>
        <v/>
      </c>
      <c r="U167" s="26" t="str">
        <f aca="false">IF(A167="","",SUM(P167:T167))</f>
        <v/>
      </c>
      <c r="V167" s="26" t="str">
        <f aca="false">IF(OR(A167="",N(U167)=0),"",U167-M167)</f>
        <v/>
      </c>
      <c r="W167" s="26" t="str">
        <f aca="false">IF(OR(A167="",G167="",N(U167)=0),"",G167-U167)</f>
        <v/>
      </c>
      <c r="X167" s="27" t="str">
        <f aca="false">IF(OR(W167="",N(G167)=0),"",W167/G167)</f>
        <v/>
      </c>
      <c r="Y167" s="26" t="str">
        <f aca="false">IF(W167="","",W167-U167*Dashboard!$C$4)</f>
        <v/>
      </c>
      <c r="Z167" s="28" t="str">
        <f aca="false">IF(A167="","",IF(AND(V167&lt;&gt;"",N(V167)&gt;0),"Over estimate",IF(AND(X167&lt;&gt;"",X167&lt;Dashboard!$C$5),"Below target margin",IF(AND(D167="Complete",N(U167)=0),"No costs logged",IF(AND(D167="In progress",N(U167)&gt;0),"Costs so far","")))))</f>
        <v/>
      </c>
    </row>
    <row r="168" customFormat="false" ht="15" hidden="false" customHeight="false" outlineLevel="0" collapsed="false">
      <c r="A168" s="23"/>
      <c r="B168" s="23"/>
      <c r="C168" s="23"/>
      <c r="D168" s="23"/>
      <c r="E168" s="24"/>
      <c r="F168" s="24"/>
      <c r="G168" s="25"/>
      <c r="H168" s="25"/>
      <c r="I168" s="25"/>
      <c r="J168" s="25"/>
      <c r="K168" s="25"/>
      <c r="L168" s="25"/>
      <c r="M168" s="26" t="str">
        <f aca="false">IF(A168="","",SUM(H168:L168))</f>
        <v/>
      </c>
      <c r="N168" s="26" t="str">
        <f aca="false">IF(OR(A168="",G168=""),"",G168-M168)</f>
        <v/>
      </c>
      <c r="O168" s="27" t="str">
        <f aca="false">IF(OR(N168="",N(G168)=0),"",N168/G168)</f>
        <v/>
      </c>
      <c r="P168" s="26" t="str">
        <f aca="false">IF(A168="","",SUMIFS(Costs!$G$2:$G$3001,Costs!$B$2:$B$3001,$A168,Costs!$C$2:$C$3001,"Labour"))</f>
        <v/>
      </c>
      <c r="Q168" s="26" t="str">
        <f aca="false">IF(A168="","",SUMIFS(Costs!$G$2:$G$3001,Costs!$B$2:$B$3001,$A168,Costs!$C$2:$C$3001,"Materials"))</f>
        <v/>
      </c>
      <c r="R168" s="26" t="str">
        <f aca="false">IF(A168="","",SUMIFS(Costs!$G$2:$G$3001,Costs!$B$2:$B$3001,$A168,Costs!$C$2:$C$3001,"Subcontractors"))</f>
        <v/>
      </c>
      <c r="S168" s="26" t="str">
        <f aca="false">IF(A168="","",SUMIFS(Costs!$G$2:$G$3001,Costs!$B$2:$B$3001,$A168,Costs!$C$2:$C$3001,"Equipment"))</f>
        <v/>
      </c>
      <c r="T168" s="26" t="str">
        <f aca="false">IF(A168="","",SUMIFS(Costs!$G$2:$G$3001,Costs!$B$2:$B$3001,$A168,Costs!$C$2:$C$3001,"Other"))</f>
        <v/>
      </c>
      <c r="U168" s="26" t="str">
        <f aca="false">IF(A168="","",SUM(P168:T168))</f>
        <v/>
      </c>
      <c r="V168" s="26" t="str">
        <f aca="false">IF(OR(A168="",N(U168)=0),"",U168-M168)</f>
        <v/>
      </c>
      <c r="W168" s="26" t="str">
        <f aca="false">IF(OR(A168="",G168="",N(U168)=0),"",G168-U168)</f>
        <v/>
      </c>
      <c r="X168" s="27" t="str">
        <f aca="false">IF(OR(W168="",N(G168)=0),"",W168/G168)</f>
        <v/>
      </c>
      <c r="Y168" s="26" t="str">
        <f aca="false">IF(W168="","",W168-U168*Dashboard!$C$4)</f>
        <v/>
      </c>
      <c r="Z168" s="28" t="str">
        <f aca="false">IF(A168="","",IF(AND(V168&lt;&gt;"",N(V168)&gt;0),"Over estimate",IF(AND(X168&lt;&gt;"",X168&lt;Dashboard!$C$5),"Below target margin",IF(AND(D168="Complete",N(U168)=0),"No costs logged",IF(AND(D168="In progress",N(U168)&gt;0),"Costs so far","")))))</f>
        <v/>
      </c>
    </row>
    <row r="169" customFormat="false" ht="15" hidden="false" customHeight="false" outlineLevel="0" collapsed="false">
      <c r="A169" s="23"/>
      <c r="B169" s="23"/>
      <c r="C169" s="23"/>
      <c r="D169" s="23"/>
      <c r="E169" s="24"/>
      <c r="F169" s="24"/>
      <c r="G169" s="25"/>
      <c r="H169" s="25"/>
      <c r="I169" s="25"/>
      <c r="J169" s="25"/>
      <c r="K169" s="25"/>
      <c r="L169" s="25"/>
      <c r="M169" s="26" t="str">
        <f aca="false">IF(A169="","",SUM(H169:L169))</f>
        <v/>
      </c>
      <c r="N169" s="26" t="str">
        <f aca="false">IF(OR(A169="",G169=""),"",G169-M169)</f>
        <v/>
      </c>
      <c r="O169" s="27" t="str">
        <f aca="false">IF(OR(N169="",N(G169)=0),"",N169/G169)</f>
        <v/>
      </c>
      <c r="P169" s="26" t="str">
        <f aca="false">IF(A169="","",SUMIFS(Costs!$G$2:$G$3001,Costs!$B$2:$B$3001,$A169,Costs!$C$2:$C$3001,"Labour"))</f>
        <v/>
      </c>
      <c r="Q169" s="26" t="str">
        <f aca="false">IF(A169="","",SUMIFS(Costs!$G$2:$G$3001,Costs!$B$2:$B$3001,$A169,Costs!$C$2:$C$3001,"Materials"))</f>
        <v/>
      </c>
      <c r="R169" s="26" t="str">
        <f aca="false">IF(A169="","",SUMIFS(Costs!$G$2:$G$3001,Costs!$B$2:$B$3001,$A169,Costs!$C$2:$C$3001,"Subcontractors"))</f>
        <v/>
      </c>
      <c r="S169" s="26" t="str">
        <f aca="false">IF(A169="","",SUMIFS(Costs!$G$2:$G$3001,Costs!$B$2:$B$3001,$A169,Costs!$C$2:$C$3001,"Equipment"))</f>
        <v/>
      </c>
      <c r="T169" s="26" t="str">
        <f aca="false">IF(A169="","",SUMIFS(Costs!$G$2:$G$3001,Costs!$B$2:$B$3001,$A169,Costs!$C$2:$C$3001,"Other"))</f>
        <v/>
      </c>
      <c r="U169" s="26" t="str">
        <f aca="false">IF(A169="","",SUM(P169:T169))</f>
        <v/>
      </c>
      <c r="V169" s="26" t="str">
        <f aca="false">IF(OR(A169="",N(U169)=0),"",U169-M169)</f>
        <v/>
      </c>
      <c r="W169" s="26" t="str">
        <f aca="false">IF(OR(A169="",G169="",N(U169)=0),"",G169-U169)</f>
        <v/>
      </c>
      <c r="X169" s="27" t="str">
        <f aca="false">IF(OR(W169="",N(G169)=0),"",W169/G169)</f>
        <v/>
      </c>
      <c r="Y169" s="26" t="str">
        <f aca="false">IF(W169="","",W169-U169*Dashboard!$C$4)</f>
        <v/>
      </c>
      <c r="Z169" s="28" t="str">
        <f aca="false">IF(A169="","",IF(AND(V169&lt;&gt;"",N(V169)&gt;0),"Over estimate",IF(AND(X169&lt;&gt;"",X169&lt;Dashboard!$C$5),"Below target margin",IF(AND(D169="Complete",N(U169)=0),"No costs logged",IF(AND(D169="In progress",N(U169)&gt;0),"Costs so far","")))))</f>
        <v/>
      </c>
    </row>
    <row r="170" customFormat="false" ht="15" hidden="false" customHeight="false" outlineLevel="0" collapsed="false">
      <c r="A170" s="23"/>
      <c r="B170" s="23"/>
      <c r="C170" s="23"/>
      <c r="D170" s="23"/>
      <c r="E170" s="24"/>
      <c r="F170" s="24"/>
      <c r="G170" s="25"/>
      <c r="H170" s="25"/>
      <c r="I170" s="25"/>
      <c r="J170" s="25"/>
      <c r="K170" s="25"/>
      <c r="L170" s="25"/>
      <c r="M170" s="26" t="str">
        <f aca="false">IF(A170="","",SUM(H170:L170))</f>
        <v/>
      </c>
      <c r="N170" s="26" t="str">
        <f aca="false">IF(OR(A170="",G170=""),"",G170-M170)</f>
        <v/>
      </c>
      <c r="O170" s="27" t="str">
        <f aca="false">IF(OR(N170="",N(G170)=0),"",N170/G170)</f>
        <v/>
      </c>
      <c r="P170" s="26" t="str">
        <f aca="false">IF(A170="","",SUMIFS(Costs!$G$2:$G$3001,Costs!$B$2:$B$3001,$A170,Costs!$C$2:$C$3001,"Labour"))</f>
        <v/>
      </c>
      <c r="Q170" s="26" t="str">
        <f aca="false">IF(A170="","",SUMIFS(Costs!$G$2:$G$3001,Costs!$B$2:$B$3001,$A170,Costs!$C$2:$C$3001,"Materials"))</f>
        <v/>
      </c>
      <c r="R170" s="26" t="str">
        <f aca="false">IF(A170="","",SUMIFS(Costs!$G$2:$G$3001,Costs!$B$2:$B$3001,$A170,Costs!$C$2:$C$3001,"Subcontractors"))</f>
        <v/>
      </c>
      <c r="S170" s="26" t="str">
        <f aca="false">IF(A170="","",SUMIFS(Costs!$G$2:$G$3001,Costs!$B$2:$B$3001,$A170,Costs!$C$2:$C$3001,"Equipment"))</f>
        <v/>
      </c>
      <c r="T170" s="26" t="str">
        <f aca="false">IF(A170="","",SUMIFS(Costs!$G$2:$G$3001,Costs!$B$2:$B$3001,$A170,Costs!$C$2:$C$3001,"Other"))</f>
        <v/>
      </c>
      <c r="U170" s="26" t="str">
        <f aca="false">IF(A170="","",SUM(P170:T170))</f>
        <v/>
      </c>
      <c r="V170" s="26" t="str">
        <f aca="false">IF(OR(A170="",N(U170)=0),"",U170-M170)</f>
        <v/>
      </c>
      <c r="W170" s="26" t="str">
        <f aca="false">IF(OR(A170="",G170="",N(U170)=0),"",G170-U170)</f>
        <v/>
      </c>
      <c r="X170" s="27" t="str">
        <f aca="false">IF(OR(W170="",N(G170)=0),"",W170/G170)</f>
        <v/>
      </c>
      <c r="Y170" s="26" t="str">
        <f aca="false">IF(W170="","",W170-U170*Dashboard!$C$4)</f>
        <v/>
      </c>
      <c r="Z170" s="28" t="str">
        <f aca="false">IF(A170="","",IF(AND(V170&lt;&gt;"",N(V170)&gt;0),"Over estimate",IF(AND(X170&lt;&gt;"",X170&lt;Dashboard!$C$5),"Below target margin",IF(AND(D170="Complete",N(U170)=0),"No costs logged",IF(AND(D170="In progress",N(U170)&gt;0),"Costs so far","")))))</f>
        <v/>
      </c>
    </row>
    <row r="171" customFormat="false" ht="15" hidden="false" customHeight="false" outlineLevel="0" collapsed="false">
      <c r="A171" s="23"/>
      <c r="B171" s="23"/>
      <c r="C171" s="23"/>
      <c r="D171" s="23"/>
      <c r="E171" s="24"/>
      <c r="F171" s="24"/>
      <c r="G171" s="25"/>
      <c r="H171" s="25"/>
      <c r="I171" s="25"/>
      <c r="J171" s="25"/>
      <c r="K171" s="25"/>
      <c r="L171" s="25"/>
      <c r="M171" s="26" t="str">
        <f aca="false">IF(A171="","",SUM(H171:L171))</f>
        <v/>
      </c>
      <c r="N171" s="26" t="str">
        <f aca="false">IF(OR(A171="",G171=""),"",G171-M171)</f>
        <v/>
      </c>
      <c r="O171" s="27" t="str">
        <f aca="false">IF(OR(N171="",N(G171)=0),"",N171/G171)</f>
        <v/>
      </c>
      <c r="P171" s="26" t="str">
        <f aca="false">IF(A171="","",SUMIFS(Costs!$G$2:$G$3001,Costs!$B$2:$B$3001,$A171,Costs!$C$2:$C$3001,"Labour"))</f>
        <v/>
      </c>
      <c r="Q171" s="26" t="str">
        <f aca="false">IF(A171="","",SUMIFS(Costs!$G$2:$G$3001,Costs!$B$2:$B$3001,$A171,Costs!$C$2:$C$3001,"Materials"))</f>
        <v/>
      </c>
      <c r="R171" s="26" t="str">
        <f aca="false">IF(A171="","",SUMIFS(Costs!$G$2:$G$3001,Costs!$B$2:$B$3001,$A171,Costs!$C$2:$C$3001,"Subcontractors"))</f>
        <v/>
      </c>
      <c r="S171" s="26" t="str">
        <f aca="false">IF(A171="","",SUMIFS(Costs!$G$2:$G$3001,Costs!$B$2:$B$3001,$A171,Costs!$C$2:$C$3001,"Equipment"))</f>
        <v/>
      </c>
      <c r="T171" s="26" t="str">
        <f aca="false">IF(A171="","",SUMIFS(Costs!$G$2:$G$3001,Costs!$B$2:$B$3001,$A171,Costs!$C$2:$C$3001,"Other"))</f>
        <v/>
      </c>
      <c r="U171" s="26" t="str">
        <f aca="false">IF(A171="","",SUM(P171:T171))</f>
        <v/>
      </c>
      <c r="V171" s="26" t="str">
        <f aca="false">IF(OR(A171="",N(U171)=0),"",U171-M171)</f>
        <v/>
      </c>
      <c r="W171" s="26" t="str">
        <f aca="false">IF(OR(A171="",G171="",N(U171)=0),"",G171-U171)</f>
        <v/>
      </c>
      <c r="X171" s="27" t="str">
        <f aca="false">IF(OR(W171="",N(G171)=0),"",W171/G171)</f>
        <v/>
      </c>
      <c r="Y171" s="26" t="str">
        <f aca="false">IF(W171="","",W171-U171*Dashboard!$C$4)</f>
        <v/>
      </c>
      <c r="Z171" s="28" t="str">
        <f aca="false">IF(A171="","",IF(AND(V171&lt;&gt;"",N(V171)&gt;0),"Over estimate",IF(AND(X171&lt;&gt;"",X171&lt;Dashboard!$C$5),"Below target margin",IF(AND(D171="Complete",N(U171)=0),"No costs logged",IF(AND(D171="In progress",N(U171)&gt;0),"Costs so far","")))))</f>
        <v/>
      </c>
    </row>
    <row r="172" customFormat="false" ht="15" hidden="false" customHeight="false" outlineLevel="0" collapsed="false">
      <c r="A172" s="23"/>
      <c r="B172" s="23"/>
      <c r="C172" s="23"/>
      <c r="D172" s="23"/>
      <c r="E172" s="24"/>
      <c r="F172" s="24"/>
      <c r="G172" s="25"/>
      <c r="H172" s="25"/>
      <c r="I172" s="25"/>
      <c r="J172" s="25"/>
      <c r="K172" s="25"/>
      <c r="L172" s="25"/>
      <c r="M172" s="26" t="str">
        <f aca="false">IF(A172="","",SUM(H172:L172))</f>
        <v/>
      </c>
      <c r="N172" s="26" t="str">
        <f aca="false">IF(OR(A172="",G172=""),"",G172-M172)</f>
        <v/>
      </c>
      <c r="O172" s="27" t="str">
        <f aca="false">IF(OR(N172="",N(G172)=0),"",N172/G172)</f>
        <v/>
      </c>
      <c r="P172" s="26" t="str">
        <f aca="false">IF(A172="","",SUMIFS(Costs!$G$2:$G$3001,Costs!$B$2:$B$3001,$A172,Costs!$C$2:$C$3001,"Labour"))</f>
        <v/>
      </c>
      <c r="Q172" s="26" t="str">
        <f aca="false">IF(A172="","",SUMIFS(Costs!$G$2:$G$3001,Costs!$B$2:$B$3001,$A172,Costs!$C$2:$C$3001,"Materials"))</f>
        <v/>
      </c>
      <c r="R172" s="26" t="str">
        <f aca="false">IF(A172="","",SUMIFS(Costs!$G$2:$G$3001,Costs!$B$2:$B$3001,$A172,Costs!$C$2:$C$3001,"Subcontractors"))</f>
        <v/>
      </c>
      <c r="S172" s="26" t="str">
        <f aca="false">IF(A172="","",SUMIFS(Costs!$G$2:$G$3001,Costs!$B$2:$B$3001,$A172,Costs!$C$2:$C$3001,"Equipment"))</f>
        <v/>
      </c>
      <c r="T172" s="26" t="str">
        <f aca="false">IF(A172="","",SUMIFS(Costs!$G$2:$G$3001,Costs!$B$2:$B$3001,$A172,Costs!$C$2:$C$3001,"Other"))</f>
        <v/>
      </c>
      <c r="U172" s="26" t="str">
        <f aca="false">IF(A172="","",SUM(P172:T172))</f>
        <v/>
      </c>
      <c r="V172" s="26" t="str">
        <f aca="false">IF(OR(A172="",N(U172)=0),"",U172-M172)</f>
        <v/>
      </c>
      <c r="W172" s="26" t="str">
        <f aca="false">IF(OR(A172="",G172="",N(U172)=0),"",G172-U172)</f>
        <v/>
      </c>
      <c r="X172" s="27" t="str">
        <f aca="false">IF(OR(W172="",N(G172)=0),"",W172/G172)</f>
        <v/>
      </c>
      <c r="Y172" s="26" t="str">
        <f aca="false">IF(W172="","",W172-U172*Dashboard!$C$4)</f>
        <v/>
      </c>
      <c r="Z172" s="28" t="str">
        <f aca="false">IF(A172="","",IF(AND(V172&lt;&gt;"",N(V172)&gt;0),"Over estimate",IF(AND(X172&lt;&gt;"",X172&lt;Dashboard!$C$5),"Below target margin",IF(AND(D172="Complete",N(U172)=0),"No costs logged",IF(AND(D172="In progress",N(U172)&gt;0),"Costs so far","")))))</f>
        <v/>
      </c>
    </row>
    <row r="173" customFormat="false" ht="15" hidden="false" customHeight="false" outlineLevel="0" collapsed="false">
      <c r="A173" s="23"/>
      <c r="B173" s="23"/>
      <c r="C173" s="23"/>
      <c r="D173" s="23"/>
      <c r="E173" s="24"/>
      <c r="F173" s="24"/>
      <c r="G173" s="25"/>
      <c r="H173" s="25"/>
      <c r="I173" s="25"/>
      <c r="J173" s="25"/>
      <c r="K173" s="25"/>
      <c r="L173" s="25"/>
      <c r="M173" s="26" t="str">
        <f aca="false">IF(A173="","",SUM(H173:L173))</f>
        <v/>
      </c>
      <c r="N173" s="26" t="str">
        <f aca="false">IF(OR(A173="",G173=""),"",G173-M173)</f>
        <v/>
      </c>
      <c r="O173" s="27" t="str">
        <f aca="false">IF(OR(N173="",N(G173)=0),"",N173/G173)</f>
        <v/>
      </c>
      <c r="P173" s="26" t="str">
        <f aca="false">IF(A173="","",SUMIFS(Costs!$G$2:$G$3001,Costs!$B$2:$B$3001,$A173,Costs!$C$2:$C$3001,"Labour"))</f>
        <v/>
      </c>
      <c r="Q173" s="26" t="str">
        <f aca="false">IF(A173="","",SUMIFS(Costs!$G$2:$G$3001,Costs!$B$2:$B$3001,$A173,Costs!$C$2:$C$3001,"Materials"))</f>
        <v/>
      </c>
      <c r="R173" s="26" t="str">
        <f aca="false">IF(A173="","",SUMIFS(Costs!$G$2:$G$3001,Costs!$B$2:$B$3001,$A173,Costs!$C$2:$C$3001,"Subcontractors"))</f>
        <v/>
      </c>
      <c r="S173" s="26" t="str">
        <f aca="false">IF(A173="","",SUMIFS(Costs!$G$2:$G$3001,Costs!$B$2:$B$3001,$A173,Costs!$C$2:$C$3001,"Equipment"))</f>
        <v/>
      </c>
      <c r="T173" s="26" t="str">
        <f aca="false">IF(A173="","",SUMIFS(Costs!$G$2:$G$3001,Costs!$B$2:$B$3001,$A173,Costs!$C$2:$C$3001,"Other"))</f>
        <v/>
      </c>
      <c r="U173" s="26" t="str">
        <f aca="false">IF(A173="","",SUM(P173:T173))</f>
        <v/>
      </c>
      <c r="V173" s="26" t="str">
        <f aca="false">IF(OR(A173="",N(U173)=0),"",U173-M173)</f>
        <v/>
      </c>
      <c r="W173" s="26" t="str">
        <f aca="false">IF(OR(A173="",G173="",N(U173)=0),"",G173-U173)</f>
        <v/>
      </c>
      <c r="X173" s="27" t="str">
        <f aca="false">IF(OR(W173="",N(G173)=0),"",W173/G173)</f>
        <v/>
      </c>
      <c r="Y173" s="26" t="str">
        <f aca="false">IF(W173="","",W173-U173*Dashboard!$C$4)</f>
        <v/>
      </c>
      <c r="Z173" s="28" t="str">
        <f aca="false">IF(A173="","",IF(AND(V173&lt;&gt;"",N(V173)&gt;0),"Over estimate",IF(AND(X173&lt;&gt;"",X173&lt;Dashboard!$C$5),"Below target margin",IF(AND(D173="Complete",N(U173)=0),"No costs logged",IF(AND(D173="In progress",N(U173)&gt;0),"Costs so far","")))))</f>
        <v/>
      </c>
    </row>
    <row r="174" customFormat="false" ht="15" hidden="false" customHeight="false" outlineLevel="0" collapsed="false">
      <c r="A174" s="23"/>
      <c r="B174" s="23"/>
      <c r="C174" s="23"/>
      <c r="D174" s="23"/>
      <c r="E174" s="24"/>
      <c r="F174" s="24"/>
      <c r="G174" s="25"/>
      <c r="H174" s="25"/>
      <c r="I174" s="25"/>
      <c r="J174" s="25"/>
      <c r="K174" s="25"/>
      <c r="L174" s="25"/>
      <c r="M174" s="26" t="str">
        <f aca="false">IF(A174="","",SUM(H174:L174))</f>
        <v/>
      </c>
      <c r="N174" s="26" t="str">
        <f aca="false">IF(OR(A174="",G174=""),"",G174-M174)</f>
        <v/>
      </c>
      <c r="O174" s="27" t="str">
        <f aca="false">IF(OR(N174="",N(G174)=0),"",N174/G174)</f>
        <v/>
      </c>
      <c r="P174" s="26" t="str">
        <f aca="false">IF(A174="","",SUMIFS(Costs!$G$2:$G$3001,Costs!$B$2:$B$3001,$A174,Costs!$C$2:$C$3001,"Labour"))</f>
        <v/>
      </c>
      <c r="Q174" s="26" t="str">
        <f aca="false">IF(A174="","",SUMIFS(Costs!$G$2:$G$3001,Costs!$B$2:$B$3001,$A174,Costs!$C$2:$C$3001,"Materials"))</f>
        <v/>
      </c>
      <c r="R174" s="26" t="str">
        <f aca="false">IF(A174="","",SUMIFS(Costs!$G$2:$G$3001,Costs!$B$2:$B$3001,$A174,Costs!$C$2:$C$3001,"Subcontractors"))</f>
        <v/>
      </c>
      <c r="S174" s="26" t="str">
        <f aca="false">IF(A174="","",SUMIFS(Costs!$G$2:$G$3001,Costs!$B$2:$B$3001,$A174,Costs!$C$2:$C$3001,"Equipment"))</f>
        <v/>
      </c>
      <c r="T174" s="26" t="str">
        <f aca="false">IF(A174="","",SUMIFS(Costs!$G$2:$G$3001,Costs!$B$2:$B$3001,$A174,Costs!$C$2:$C$3001,"Other"))</f>
        <v/>
      </c>
      <c r="U174" s="26" t="str">
        <f aca="false">IF(A174="","",SUM(P174:T174))</f>
        <v/>
      </c>
      <c r="V174" s="26" t="str">
        <f aca="false">IF(OR(A174="",N(U174)=0),"",U174-M174)</f>
        <v/>
      </c>
      <c r="W174" s="26" t="str">
        <f aca="false">IF(OR(A174="",G174="",N(U174)=0),"",G174-U174)</f>
        <v/>
      </c>
      <c r="X174" s="27" t="str">
        <f aca="false">IF(OR(W174="",N(G174)=0),"",W174/G174)</f>
        <v/>
      </c>
      <c r="Y174" s="26" t="str">
        <f aca="false">IF(W174="","",W174-U174*Dashboard!$C$4)</f>
        <v/>
      </c>
      <c r="Z174" s="28" t="str">
        <f aca="false">IF(A174="","",IF(AND(V174&lt;&gt;"",N(V174)&gt;0),"Over estimate",IF(AND(X174&lt;&gt;"",X174&lt;Dashboard!$C$5),"Below target margin",IF(AND(D174="Complete",N(U174)=0),"No costs logged",IF(AND(D174="In progress",N(U174)&gt;0),"Costs so far","")))))</f>
        <v/>
      </c>
    </row>
    <row r="175" customFormat="false" ht="15" hidden="false" customHeight="false" outlineLevel="0" collapsed="false">
      <c r="A175" s="23"/>
      <c r="B175" s="23"/>
      <c r="C175" s="23"/>
      <c r="D175" s="23"/>
      <c r="E175" s="24"/>
      <c r="F175" s="24"/>
      <c r="G175" s="25"/>
      <c r="H175" s="25"/>
      <c r="I175" s="25"/>
      <c r="J175" s="25"/>
      <c r="K175" s="25"/>
      <c r="L175" s="25"/>
      <c r="M175" s="26" t="str">
        <f aca="false">IF(A175="","",SUM(H175:L175))</f>
        <v/>
      </c>
      <c r="N175" s="26" t="str">
        <f aca="false">IF(OR(A175="",G175=""),"",G175-M175)</f>
        <v/>
      </c>
      <c r="O175" s="27" t="str">
        <f aca="false">IF(OR(N175="",N(G175)=0),"",N175/G175)</f>
        <v/>
      </c>
      <c r="P175" s="26" t="str">
        <f aca="false">IF(A175="","",SUMIFS(Costs!$G$2:$G$3001,Costs!$B$2:$B$3001,$A175,Costs!$C$2:$C$3001,"Labour"))</f>
        <v/>
      </c>
      <c r="Q175" s="26" t="str">
        <f aca="false">IF(A175="","",SUMIFS(Costs!$G$2:$G$3001,Costs!$B$2:$B$3001,$A175,Costs!$C$2:$C$3001,"Materials"))</f>
        <v/>
      </c>
      <c r="R175" s="26" t="str">
        <f aca="false">IF(A175="","",SUMIFS(Costs!$G$2:$G$3001,Costs!$B$2:$B$3001,$A175,Costs!$C$2:$C$3001,"Subcontractors"))</f>
        <v/>
      </c>
      <c r="S175" s="26" t="str">
        <f aca="false">IF(A175="","",SUMIFS(Costs!$G$2:$G$3001,Costs!$B$2:$B$3001,$A175,Costs!$C$2:$C$3001,"Equipment"))</f>
        <v/>
      </c>
      <c r="T175" s="26" t="str">
        <f aca="false">IF(A175="","",SUMIFS(Costs!$G$2:$G$3001,Costs!$B$2:$B$3001,$A175,Costs!$C$2:$C$3001,"Other"))</f>
        <v/>
      </c>
      <c r="U175" s="26" t="str">
        <f aca="false">IF(A175="","",SUM(P175:T175))</f>
        <v/>
      </c>
      <c r="V175" s="26" t="str">
        <f aca="false">IF(OR(A175="",N(U175)=0),"",U175-M175)</f>
        <v/>
      </c>
      <c r="W175" s="26" t="str">
        <f aca="false">IF(OR(A175="",G175="",N(U175)=0),"",G175-U175)</f>
        <v/>
      </c>
      <c r="X175" s="27" t="str">
        <f aca="false">IF(OR(W175="",N(G175)=0),"",W175/G175)</f>
        <v/>
      </c>
      <c r="Y175" s="26" t="str">
        <f aca="false">IF(W175="","",W175-U175*Dashboard!$C$4)</f>
        <v/>
      </c>
      <c r="Z175" s="28" t="str">
        <f aca="false">IF(A175="","",IF(AND(V175&lt;&gt;"",N(V175)&gt;0),"Over estimate",IF(AND(X175&lt;&gt;"",X175&lt;Dashboard!$C$5),"Below target margin",IF(AND(D175="Complete",N(U175)=0),"No costs logged",IF(AND(D175="In progress",N(U175)&gt;0),"Costs so far","")))))</f>
        <v/>
      </c>
    </row>
    <row r="176" customFormat="false" ht="15" hidden="false" customHeight="false" outlineLevel="0" collapsed="false">
      <c r="A176" s="23"/>
      <c r="B176" s="23"/>
      <c r="C176" s="23"/>
      <c r="D176" s="23"/>
      <c r="E176" s="24"/>
      <c r="F176" s="24"/>
      <c r="G176" s="25"/>
      <c r="H176" s="25"/>
      <c r="I176" s="25"/>
      <c r="J176" s="25"/>
      <c r="K176" s="25"/>
      <c r="L176" s="25"/>
      <c r="M176" s="26" t="str">
        <f aca="false">IF(A176="","",SUM(H176:L176))</f>
        <v/>
      </c>
      <c r="N176" s="26" t="str">
        <f aca="false">IF(OR(A176="",G176=""),"",G176-M176)</f>
        <v/>
      </c>
      <c r="O176" s="27" t="str">
        <f aca="false">IF(OR(N176="",N(G176)=0),"",N176/G176)</f>
        <v/>
      </c>
      <c r="P176" s="26" t="str">
        <f aca="false">IF(A176="","",SUMIFS(Costs!$G$2:$G$3001,Costs!$B$2:$B$3001,$A176,Costs!$C$2:$C$3001,"Labour"))</f>
        <v/>
      </c>
      <c r="Q176" s="26" t="str">
        <f aca="false">IF(A176="","",SUMIFS(Costs!$G$2:$G$3001,Costs!$B$2:$B$3001,$A176,Costs!$C$2:$C$3001,"Materials"))</f>
        <v/>
      </c>
      <c r="R176" s="26" t="str">
        <f aca="false">IF(A176="","",SUMIFS(Costs!$G$2:$G$3001,Costs!$B$2:$B$3001,$A176,Costs!$C$2:$C$3001,"Subcontractors"))</f>
        <v/>
      </c>
      <c r="S176" s="26" t="str">
        <f aca="false">IF(A176="","",SUMIFS(Costs!$G$2:$G$3001,Costs!$B$2:$B$3001,$A176,Costs!$C$2:$C$3001,"Equipment"))</f>
        <v/>
      </c>
      <c r="T176" s="26" t="str">
        <f aca="false">IF(A176="","",SUMIFS(Costs!$G$2:$G$3001,Costs!$B$2:$B$3001,$A176,Costs!$C$2:$C$3001,"Other"))</f>
        <v/>
      </c>
      <c r="U176" s="26" t="str">
        <f aca="false">IF(A176="","",SUM(P176:T176))</f>
        <v/>
      </c>
      <c r="V176" s="26" t="str">
        <f aca="false">IF(OR(A176="",N(U176)=0),"",U176-M176)</f>
        <v/>
      </c>
      <c r="W176" s="26" t="str">
        <f aca="false">IF(OR(A176="",G176="",N(U176)=0),"",G176-U176)</f>
        <v/>
      </c>
      <c r="X176" s="27" t="str">
        <f aca="false">IF(OR(W176="",N(G176)=0),"",W176/G176)</f>
        <v/>
      </c>
      <c r="Y176" s="26" t="str">
        <f aca="false">IF(W176="","",W176-U176*Dashboard!$C$4)</f>
        <v/>
      </c>
      <c r="Z176" s="28" t="str">
        <f aca="false">IF(A176="","",IF(AND(V176&lt;&gt;"",N(V176)&gt;0),"Over estimate",IF(AND(X176&lt;&gt;"",X176&lt;Dashboard!$C$5),"Below target margin",IF(AND(D176="Complete",N(U176)=0),"No costs logged",IF(AND(D176="In progress",N(U176)&gt;0),"Costs so far","")))))</f>
        <v/>
      </c>
    </row>
    <row r="177" customFormat="false" ht="15" hidden="false" customHeight="false" outlineLevel="0" collapsed="false">
      <c r="A177" s="23"/>
      <c r="B177" s="23"/>
      <c r="C177" s="23"/>
      <c r="D177" s="23"/>
      <c r="E177" s="24"/>
      <c r="F177" s="24"/>
      <c r="G177" s="25"/>
      <c r="H177" s="25"/>
      <c r="I177" s="25"/>
      <c r="J177" s="25"/>
      <c r="K177" s="25"/>
      <c r="L177" s="25"/>
      <c r="M177" s="26" t="str">
        <f aca="false">IF(A177="","",SUM(H177:L177))</f>
        <v/>
      </c>
      <c r="N177" s="26" t="str">
        <f aca="false">IF(OR(A177="",G177=""),"",G177-M177)</f>
        <v/>
      </c>
      <c r="O177" s="27" t="str">
        <f aca="false">IF(OR(N177="",N(G177)=0),"",N177/G177)</f>
        <v/>
      </c>
      <c r="P177" s="26" t="str">
        <f aca="false">IF(A177="","",SUMIFS(Costs!$G$2:$G$3001,Costs!$B$2:$B$3001,$A177,Costs!$C$2:$C$3001,"Labour"))</f>
        <v/>
      </c>
      <c r="Q177" s="26" t="str">
        <f aca="false">IF(A177="","",SUMIFS(Costs!$G$2:$G$3001,Costs!$B$2:$B$3001,$A177,Costs!$C$2:$C$3001,"Materials"))</f>
        <v/>
      </c>
      <c r="R177" s="26" t="str">
        <f aca="false">IF(A177="","",SUMIFS(Costs!$G$2:$G$3001,Costs!$B$2:$B$3001,$A177,Costs!$C$2:$C$3001,"Subcontractors"))</f>
        <v/>
      </c>
      <c r="S177" s="26" t="str">
        <f aca="false">IF(A177="","",SUMIFS(Costs!$G$2:$G$3001,Costs!$B$2:$B$3001,$A177,Costs!$C$2:$C$3001,"Equipment"))</f>
        <v/>
      </c>
      <c r="T177" s="26" t="str">
        <f aca="false">IF(A177="","",SUMIFS(Costs!$G$2:$G$3001,Costs!$B$2:$B$3001,$A177,Costs!$C$2:$C$3001,"Other"))</f>
        <v/>
      </c>
      <c r="U177" s="26" t="str">
        <f aca="false">IF(A177="","",SUM(P177:T177))</f>
        <v/>
      </c>
      <c r="V177" s="26" t="str">
        <f aca="false">IF(OR(A177="",N(U177)=0),"",U177-M177)</f>
        <v/>
      </c>
      <c r="W177" s="26" t="str">
        <f aca="false">IF(OR(A177="",G177="",N(U177)=0),"",G177-U177)</f>
        <v/>
      </c>
      <c r="X177" s="27" t="str">
        <f aca="false">IF(OR(W177="",N(G177)=0),"",W177/G177)</f>
        <v/>
      </c>
      <c r="Y177" s="26" t="str">
        <f aca="false">IF(W177="","",W177-U177*Dashboard!$C$4)</f>
        <v/>
      </c>
      <c r="Z177" s="28" t="str">
        <f aca="false">IF(A177="","",IF(AND(V177&lt;&gt;"",N(V177)&gt;0),"Over estimate",IF(AND(X177&lt;&gt;"",X177&lt;Dashboard!$C$5),"Below target margin",IF(AND(D177="Complete",N(U177)=0),"No costs logged",IF(AND(D177="In progress",N(U177)&gt;0),"Costs so far","")))))</f>
        <v/>
      </c>
    </row>
    <row r="178" customFormat="false" ht="15" hidden="false" customHeight="false" outlineLevel="0" collapsed="false">
      <c r="A178" s="23"/>
      <c r="B178" s="23"/>
      <c r="C178" s="23"/>
      <c r="D178" s="23"/>
      <c r="E178" s="24"/>
      <c r="F178" s="24"/>
      <c r="G178" s="25"/>
      <c r="H178" s="25"/>
      <c r="I178" s="25"/>
      <c r="J178" s="25"/>
      <c r="K178" s="25"/>
      <c r="L178" s="25"/>
      <c r="M178" s="26" t="str">
        <f aca="false">IF(A178="","",SUM(H178:L178))</f>
        <v/>
      </c>
      <c r="N178" s="26" t="str">
        <f aca="false">IF(OR(A178="",G178=""),"",G178-M178)</f>
        <v/>
      </c>
      <c r="O178" s="27" t="str">
        <f aca="false">IF(OR(N178="",N(G178)=0),"",N178/G178)</f>
        <v/>
      </c>
      <c r="P178" s="26" t="str">
        <f aca="false">IF(A178="","",SUMIFS(Costs!$G$2:$G$3001,Costs!$B$2:$B$3001,$A178,Costs!$C$2:$C$3001,"Labour"))</f>
        <v/>
      </c>
      <c r="Q178" s="26" t="str">
        <f aca="false">IF(A178="","",SUMIFS(Costs!$G$2:$G$3001,Costs!$B$2:$B$3001,$A178,Costs!$C$2:$C$3001,"Materials"))</f>
        <v/>
      </c>
      <c r="R178" s="26" t="str">
        <f aca="false">IF(A178="","",SUMIFS(Costs!$G$2:$G$3001,Costs!$B$2:$B$3001,$A178,Costs!$C$2:$C$3001,"Subcontractors"))</f>
        <v/>
      </c>
      <c r="S178" s="26" t="str">
        <f aca="false">IF(A178="","",SUMIFS(Costs!$G$2:$G$3001,Costs!$B$2:$B$3001,$A178,Costs!$C$2:$C$3001,"Equipment"))</f>
        <v/>
      </c>
      <c r="T178" s="26" t="str">
        <f aca="false">IF(A178="","",SUMIFS(Costs!$G$2:$G$3001,Costs!$B$2:$B$3001,$A178,Costs!$C$2:$C$3001,"Other"))</f>
        <v/>
      </c>
      <c r="U178" s="26" t="str">
        <f aca="false">IF(A178="","",SUM(P178:T178))</f>
        <v/>
      </c>
      <c r="V178" s="26" t="str">
        <f aca="false">IF(OR(A178="",N(U178)=0),"",U178-M178)</f>
        <v/>
      </c>
      <c r="W178" s="26" t="str">
        <f aca="false">IF(OR(A178="",G178="",N(U178)=0),"",G178-U178)</f>
        <v/>
      </c>
      <c r="X178" s="27" t="str">
        <f aca="false">IF(OR(W178="",N(G178)=0),"",W178/G178)</f>
        <v/>
      </c>
      <c r="Y178" s="26" t="str">
        <f aca="false">IF(W178="","",W178-U178*Dashboard!$C$4)</f>
        <v/>
      </c>
      <c r="Z178" s="28" t="str">
        <f aca="false">IF(A178="","",IF(AND(V178&lt;&gt;"",N(V178)&gt;0),"Over estimate",IF(AND(X178&lt;&gt;"",X178&lt;Dashboard!$C$5),"Below target margin",IF(AND(D178="Complete",N(U178)=0),"No costs logged",IF(AND(D178="In progress",N(U178)&gt;0),"Costs so far","")))))</f>
        <v/>
      </c>
    </row>
    <row r="179" customFormat="false" ht="15" hidden="false" customHeight="false" outlineLevel="0" collapsed="false">
      <c r="A179" s="23"/>
      <c r="B179" s="23"/>
      <c r="C179" s="23"/>
      <c r="D179" s="23"/>
      <c r="E179" s="24"/>
      <c r="F179" s="24"/>
      <c r="G179" s="25"/>
      <c r="H179" s="25"/>
      <c r="I179" s="25"/>
      <c r="J179" s="25"/>
      <c r="K179" s="25"/>
      <c r="L179" s="25"/>
      <c r="M179" s="26" t="str">
        <f aca="false">IF(A179="","",SUM(H179:L179))</f>
        <v/>
      </c>
      <c r="N179" s="26" t="str">
        <f aca="false">IF(OR(A179="",G179=""),"",G179-M179)</f>
        <v/>
      </c>
      <c r="O179" s="27" t="str">
        <f aca="false">IF(OR(N179="",N(G179)=0),"",N179/G179)</f>
        <v/>
      </c>
      <c r="P179" s="26" t="str">
        <f aca="false">IF(A179="","",SUMIFS(Costs!$G$2:$G$3001,Costs!$B$2:$B$3001,$A179,Costs!$C$2:$C$3001,"Labour"))</f>
        <v/>
      </c>
      <c r="Q179" s="26" t="str">
        <f aca="false">IF(A179="","",SUMIFS(Costs!$G$2:$G$3001,Costs!$B$2:$B$3001,$A179,Costs!$C$2:$C$3001,"Materials"))</f>
        <v/>
      </c>
      <c r="R179" s="26" t="str">
        <f aca="false">IF(A179="","",SUMIFS(Costs!$G$2:$G$3001,Costs!$B$2:$B$3001,$A179,Costs!$C$2:$C$3001,"Subcontractors"))</f>
        <v/>
      </c>
      <c r="S179" s="26" t="str">
        <f aca="false">IF(A179="","",SUMIFS(Costs!$G$2:$G$3001,Costs!$B$2:$B$3001,$A179,Costs!$C$2:$C$3001,"Equipment"))</f>
        <v/>
      </c>
      <c r="T179" s="26" t="str">
        <f aca="false">IF(A179="","",SUMIFS(Costs!$G$2:$G$3001,Costs!$B$2:$B$3001,$A179,Costs!$C$2:$C$3001,"Other"))</f>
        <v/>
      </c>
      <c r="U179" s="26" t="str">
        <f aca="false">IF(A179="","",SUM(P179:T179))</f>
        <v/>
      </c>
      <c r="V179" s="26" t="str">
        <f aca="false">IF(OR(A179="",N(U179)=0),"",U179-M179)</f>
        <v/>
      </c>
      <c r="W179" s="26" t="str">
        <f aca="false">IF(OR(A179="",G179="",N(U179)=0),"",G179-U179)</f>
        <v/>
      </c>
      <c r="X179" s="27" t="str">
        <f aca="false">IF(OR(W179="",N(G179)=0),"",W179/G179)</f>
        <v/>
      </c>
      <c r="Y179" s="26" t="str">
        <f aca="false">IF(W179="","",W179-U179*Dashboard!$C$4)</f>
        <v/>
      </c>
      <c r="Z179" s="28" t="str">
        <f aca="false">IF(A179="","",IF(AND(V179&lt;&gt;"",N(V179)&gt;0),"Over estimate",IF(AND(X179&lt;&gt;"",X179&lt;Dashboard!$C$5),"Below target margin",IF(AND(D179="Complete",N(U179)=0),"No costs logged",IF(AND(D179="In progress",N(U179)&gt;0),"Costs so far","")))))</f>
        <v/>
      </c>
    </row>
    <row r="180" customFormat="false" ht="15" hidden="false" customHeight="false" outlineLevel="0" collapsed="false">
      <c r="A180" s="23"/>
      <c r="B180" s="23"/>
      <c r="C180" s="23"/>
      <c r="D180" s="23"/>
      <c r="E180" s="24"/>
      <c r="F180" s="24"/>
      <c r="G180" s="25"/>
      <c r="H180" s="25"/>
      <c r="I180" s="25"/>
      <c r="J180" s="25"/>
      <c r="K180" s="25"/>
      <c r="L180" s="25"/>
      <c r="M180" s="26" t="str">
        <f aca="false">IF(A180="","",SUM(H180:L180))</f>
        <v/>
      </c>
      <c r="N180" s="26" t="str">
        <f aca="false">IF(OR(A180="",G180=""),"",G180-M180)</f>
        <v/>
      </c>
      <c r="O180" s="27" t="str">
        <f aca="false">IF(OR(N180="",N(G180)=0),"",N180/G180)</f>
        <v/>
      </c>
      <c r="P180" s="26" t="str">
        <f aca="false">IF(A180="","",SUMIFS(Costs!$G$2:$G$3001,Costs!$B$2:$B$3001,$A180,Costs!$C$2:$C$3001,"Labour"))</f>
        <v/>
      </c>
      <c r="Q180" s="26" t="str">
        <f aca="false">IF(A180="","",SUMIFS(Costs!$G$2:$G$3001,Costs!$B$2:$B$3001,$A180,Costs!$C$2:$C$3001,"Materials"))</f>
        <v/>
      </c>
      <c r="R180" s="26" t="str">
        <f aca="false">IF(A180="","",SUMIFS(Costs!$G$2:$G$3001,Costs!$B$2:$B$3001,$A180,Costs!$C$2:$C$3001,"Subcontractors"))</f>
        <v/>
      </c>
      <c r="S180" s="26" t="str">
        <f aca="false">IF(A180="","",SUMIFS(Costs!$G$2:$G$3001,Costs!$B$2:$B$3001,$A180,Costs!$C$2:$C$3001,"Equipment"))</f>
        <v/>
      </c>
      <c r="T180" s="26" t="str">
        <f aca="false">IF(A180="","",SUMIFS(Costs!$G$2:$G$3001,Costs!$B$2:$B$3001,$A180,Costs!$C$2:$C$3001,"Other"))</f>
        <v/>
      </c>
      <c r="U180" s="26" t="str">
        <f aca="false">IF(A180="","",SUM(P180:T180))</f>
        <v/>
      </c>
      <c r="V180" s="26" t="str">
        <f aca="false">IF(OR(A180="",N(U180)=0),"",U180-M180)</f>
        <v/>
      </c>
      <c r="W180" s="26" t="str">
        <f aca="false">IF(OR(A180="",G180="",N(U180)=0),"",G180-U180)</f>
        <v/>
      </c>
      <c r="X180" s="27" t="str">
        <f aca="false">IF(OR(W180="",N(G180)=0),"",W180/G180)</f>
        <v/>
      </c>
      <c r="Y180" s="26" t="str">
        <f aca="false">IF(W180="","",W180-U180*Dashboard!$C$4)</f>
        <v/>
      </c>
      <c r="Z180" s="28" t="str">
        <f aca="false">IF(A180="","",IF(AND(V180&lt;&gt;"",N(V180)&gt;0),"Over estimate",IF(AND(X180&lt;&gt;"",X180&lt;Dashboard!$C$5),"Below target margin",IF(AND(D180="Complete",N(U180)=0),"No costs logged",IF(AND(D180="In progress",N(U180)&gt;0),"Costs so far","")))))</f>
        <v/>
      </c>
    </row>
    <row r="181" customFormat="false" ht="15" hidden="false" customHeight="false" outlineLevel="0" collapsed="false">
      <c r="A181" s="23"/>
      <c r="B181" s="23"/>
      <c r="C181" s="23"/>
      <c r="D181" s="23"/>
      <c r="E181" s="24"/>
      <c r="F181" s="24"/>
      <c r="G181" s="25"/>
      <c r="H181" s="25"/>
      <c r="I181" s="25"/>
      <c r="J181" s="25"/>
      <c r="K181" s="25"/>
      <c r="L181" s="25"/>
      <c r="M181" s="26" t="str">
        <f aca="false">IF(A181="","",SUM(H181:L181))</f>
        <v/>
      </c>
      <c r="N181" s="26" t="str">
        <f aca="false">IF(OR(A181="",G181=""),"",G181-M181)</f>
        <v/>
      </c>
      <c r="O181" s="27" t="str">
        <f aca="false">IF(OR(N181="",N(G181)=0),"",N181/G181)</f>
        <v/>
      </c>
      <c r="P181" s="26" t="str">
        <f aca="false">IF(A181="","",SUMIFS(Costs!$G$2:$G$3001,Costs!$B$2:$B$3001,$A181,Costs!$C$2:$C$3001,"Labour"))</f>
        <v/>
      </c>
      <c r="Q181" s="26" t="str">
        <f aca="false">IF(A181="","",SUMIFS(Costs!$G$2:$G$3001,Costs!$B$2:$B$3001,$A181,Costs!$C$2:$C$3001,"Materials"))</f>
        <v/>
      </c>
      <c r="R181" s="26" t="str">
        <f aca="false">IF(A181="","",SUMIFS(Costs!$G$2:$G$3001,Costs!$B$2:$B$3001,$A181,Costs!$C$2:$C$3001,"Subcontractors"))</f>
        <v/>
      </c>
      <c r="S181" s="26" t="str">
        <f aca="false">IF(A181="","",SUMIFS(Costs!$G$2:$G$3001,Costs!$B$2:$B$3001,$A181,Costs!$C$2:$C$3001,"Equipment"))</f>
        <v/>
      </c>
      <c r="T181" s="26" t="str">
        <f aca="false">IF(A181="","",SUMIFS(Costs!$G$2:$G$3001,Costs!$B$2:$B$3001,$A181,Costs!$C$2:$C$3001,"Other"))</f>
        <v/>
      </c>
      <c r="U181" s="26" t="str">
        <f aca="false">IF(A181="","",SUM(P181:T181))</f>
        <v/>
      </c>
      <c r="V181" s="26" t="str">
        <f aca="false">IF(OR(A181="",N(U181)=0),"",U181-M181)</f>
        <v/>
      </c>
      <c r="W181" s="26" t="str">
        <f aca="false">IF(OR(A181="",G181="",N(U181)=0),"",G181-U181)</f>
        <v/>
      </c>
      <c r="X181" s="27" t="str">
        <f aca="false">IF(OR(W181="",N(G181)=0),"",W181/G181)</f>
        <v/>
      </c>
      <c r="Y181" s="26" t="str">
        <f aca="false">IF(W181="","",W181-U181*Dashboard!$C$4)</f>
        <v/>
      </c>
      <c r="Z181" s="28" t="str">
        <f aca="false">IF(A181="","",IF(AND(V181&lt;&gt;"",N(V181)&gt;0),"Over estimate",IF(AND(X181&lt;&gt;"",X181&lt;Dashboard!$C$5),"Below target margin",IF(AND(D181="Complete",N(U181)=0),"No costs logged",IF(AND(D181="In progress",N(U181)&gt;0),"Costs so far","")))))</f>
        <v/>
      </c>
    </row>
    <row r="182" customFormat="false" ht="15" hidden="false" customHeight="false" outlineLevel="0" collapsed="false">
      <c r="A182" s="23"/>
      <c r="B182" s="23"/>
      <c r="C182" s="23"/>
      <c r="D182" s="23"/>
      <c r="E182" s="24"/>
      <c r="F182" s="24"/>
      <c r="G182" s="25"/>
      <c r="H182" s="25"/>
      <c r="I182" s="25"/>
      <c r="J182" s="25"/>
      <c r="K182" s="25"/>
      <c r="L182" s="25"/>
      <c r="M182" s="26" t="str">
        <f aca="false">IF(A182="","",SUM(H182:L182))</f>
        <v/>
      </c>
      <c r="N182" s="26" t="str">
        <f aca="false">IF(OR(A182="",G182=""),"",G182-M182)</f>
        <v/>
      </c>
      <c r="O182" s="27" t="str">
        <f aca="false">IF(OR(N182="",N(G182)=0),"",N182/G182)</f>
        <v/>
      </c>
      <c r="P182" s="26" t="str">
        <f aca="false">IF(A182="","",SUMIFS(Costs!$G$2:$G$3001,Costs!$B$2:$B$3001,$A182,Costs!$C$2:$C$3001,"Labour"))</f>
        <v/>
      </c>
      <c r="Q182" s="26" t="str">
        <f aca="false">IF(A182="","",SUMIFS(Costs!$G$2:$G$3001,Costs!$B$2:$B$3001,$A182,Costs!$C$2:$C$3001,"Materials"))</f>
        <v/>
      </c>
      <c r="R182" s="26" t="str">
        <f aca="false">IF(A182="","",SUMIFS(Costs!$G$2:$G$3001,Costs!$B$2:$B$3001,$A182,Costs!$C$2:$C$3001,"Subcontractors"))</f>
        <v/>
      </c>
      <c r="S182" s="26" t="str">
        <f aca="false">IF(A182="","",SUMIFS(Costs!$G$2:$G$3001,Costs!$B$2:$B$3001,$A182,Costs!$C$2:$C$3001,"Equipment"))</f>
        <v/>
      </c>
      <c r="T182" s="26" t="str">
        <f aca="false">IF(A182="","",SUMIFS(Costs!$G$2:$G$3001,Costs!$B$2:$B$3001,$A182,Costs!$C$2:$C$3001,"Other"))</f>
        <v/>
      </c>
      <c r="U182" s="26" t="str">
        <f aca="false">IF(A182="","",SUM(P182:T182))</f>
        <v/>
      </c>
      <c r="V182" s="26" t="str">
        <f aca="false">IF(OR(A182="",N(U182)=0),"",U182-M182)</f>
        <v/>
      </c>
      <c r="W182" s="26" t="str">
        <f aca="false">IF(OR(A182="",G182="",N(U182)=0),"",G182-U182)</f>
        <v/>
      </c>
      <c r="X182" s="27" t="str">
        <f aca="false">IF(OR(W182="",N(G182)=0),"",W182/G182)</f>
        <v/>
      </c>
      <c r="Y182" s="26" t="str">
        <f aca="false">IF(W182="","",W182-U182*Dashboard!$C$4)</f>
        <v/>
      </c>
      <c r="Z182" s="28" t="str">
        <f aca="false">IF(A182="","",IF(AND(V182&lt;&gt;"",N(V182)&gt;0),"Over estimate",IF(AND(X182&lt;&gt;"",X182&lt;Dashboard!$C$5),"Below target margin",IF(AND(D182="Complete",N(U182)=0),"No costs logged",IF(AND(D182="In progress",N(U182)&gt;0),"Costs so far","")))))</f>
        <v/>
      </c>
    </row>
    <row r="183" customFormat="false" ht="15" hidden="false" customHeight="false" outlineLevel="0" collapsed="false">
      <c r="A183" s="23"/>
      <c r="B183" s="23"/>
      <c r="C183" s="23"/>
      <c r="D183" s="23"/>
      <c r="E183" s="24"/>
      <c r="F183" s="24"/>
      <c r="G183" s="25"/>
      <c r="H183" s="25"/>
      <c r="I183" s="25"/>
      <c r="J183" s="25"/>
      <c r="K183" s="25"/>
      <c r="L183" s="25"/>
      <c r="M183" s="26" t="str">
        <f aca="false">IF(A183="","",SUM(H183:L183))</f>
        <v/>
      </c>
      <c r="N183" s="26" t="str">
        <f aca="false">IF(OR(A183="",G183=""),"",G183-M183)</f>
        <v/>
      </c>
      <c r="O183" s="27" t="str">
        <f aca="false">IF(OR(N183="",N(G183)=0),"",N183/G183)</f>
        <v/>
      </c>
      <c r="P183" s="26" t="str">
        <f aca="false">IF(A183="","",SUMIFS(Costs!$G$2:$G$3001,Costs!$B$2:$B$3001,$A183,Costs!$C$2:$C$3001,"Labour"))</f>
        <v/>
      </c>
      <c r="Q183" s="26" t="str">
        <f aca="false">IF(A183="","",SUMIFS(Costs!$G$2:$G$3001,Costs!$B$2:$B$3001,$A183,Costs!$C$2:$C$3001,"Materials"))</f>
        <v/>
      </c>
      <c r="R183" s="26" t="str">
        <f aca="false">IF(A183="","",SUMIFS(Costs!$G$2:$G$3001,Costs!$B$2:$B$3001,$A183,Costs!$C$2:$C$3001,"Subcontractors"))</f>
        <v/>
      </c>
      <c r="S183" s="26" t="str">
        <f aca="false">IF(A183="","",SUMIFS(Costs!$G$2:$G$3001,Costs!$B$2:$B$3001,$A183,Costs!$C$2:$C$3001,"Equipment"))</f>
        <v/>
      </c>
      <c r="T183" s="26" t="str">
        <f aca="false">IF(A183="","",SUMIFS(Costs!$G$2:$G$3001,Costs!$B$2:$B$3001,$A183,Costs!$C$2:$C$3001,"Other"))</f>
        <v/>
      </c>
      <c r="U183" s="26" t="str">
        <f aca="false">IF(A183="","",SUM(P183:T183))</f>
        <v/>
      </c>
      <c r="V183" s="26" t="str">
        <f aca="false">IF(OR(A183="",N(U183)=0),"",U183-M183)</f>
        <v/>
      </c>
      <c r="W183" s="26" t="str">
        <f aca="false">IF(OR(A183="",G183="",N(U183)=0),"",G183-U183)</f>
        <v/>
      </c>
      <c r="X183" s="27" t="str">
        <f aca="false">IF(OR(W183="",N(G183)=0),"",W183/G183)</f>
        <v/>
      </c>
      <c r="Y183" s="26" t="str">
        <f aca="false">IF(W183="","",W183-U183*Dashboard!$C$4)</f>
        <v/>
      </c>
      <c r="Z183" s="28" t="str">
        <f aca="false">IF(A183="","",IF(AND(V183&lt;&gt;"",N(V183)&gt;0),"Over estimate",IF(AND(X183&lt;&gt;"",X183&lt;Dashboard!$C$5),"Below target margin",IF(AND(D183="Complete",N(U183)=0),"No costs logged",IF(AND(D183="In progress",N(U183)&gt;0),"Costs so far","")))))</f>
        <v/>
      </c>
    </row>
    <row r="184" customFormat="false" ht="15" hidden="false" customHeight="false" outlineLevel="0" collapsed="false">
      <c r="A184" s="23"/>
      <c r="B184" s="23"/>
      <c r="C184" s="23"/>
      <c r="D184" s="23"/>
      <c r="E184" s="24"/>
      <c r="F184" s="24"/>
      <c r="G184" s="25"/>
      <c r="H184" s="25"/>
      <c r="I184" s="25"/>
      <c r="J184" s="25"/>
      <c r="K184" s="25"/>
      <c r="L184" s="25"/>
      <c r="M184" s="26" t="str">
        <f aca="false">IF(A184="","",SUM(H184:L184))</f>
        <v/>
      </c>
      <c r="N184" s="26" t="str">
        <f aca="false">IF(OR(A184="",G184=""),"",G184-M184)</f>
        <v/>
      </c>
      <c r="O184" s="27" t="str">
        <f aca="false">IF(OR(N184="",N(G184)=0),"",N184/G184)</f>
        <v/>
      </c>
      <c r="P184" s="26" t="str">
        <f aca="false">IF(A184="","",SUMIFS(Costs!$G$2:$G$3001,Costs!$B$2:$B$3001,$A184,Costs!$C$2:$C$3001,"Labour"))</f>
        <v/>
      </c>
      <c r="Q184" s="26" t="str">
        <f aca="false">IF(A184="","",SUMIFS(Costs!$G$2:$G$3001,Costs!$B$2:$B$3001,$A184,Costs!$C$2:$C$3001,"Materials"))</f>
        <v/>
      </c>
      <c r="R184" s="26" t="str">
        <f aca="false">IF(A184="","",SUMIFS(Costs!$G$2:$G$3001,Costs!$B$2:$B$3001,$A184,Costs!$C$2:$C$3001,"Subcontractors"))</f>
        <v/>
      </c>
      <c r="S184" s="26" t="str">
        <f aca="false">IF(A184="","",SUMIFS(Costs!$G$2:$G$3001,Costs!$B$2:$B$3001,$A184,Costs!$C$2:$C$3001,"Equipment"))</f>
        <v/>
      </c>
      <c r="T184" s="26" t="str">
        <f aca="false">IF(A184="","",SUMIFS(Costs!$G$2:$G$3001,Costs!$B$2:$B$3001,$A184,Costs!$C$2:$C$3001,"Other"))</f>
        <v/>
      </c>
      <c r="U184" s="26" t="str">
        <f aca="false">IF(A184="","",SUM(P184:T184))</f>
        <v/>
      </c>
      <c r="V184" s="26" t="str">
        <f aca="false">IF(OR(A184="",N(U184)=0),"",U184-M184)</f>
        <v/>
      </c>
      <c r="W184" s="26" t="str">
        <f aca="false">IF(OR(A184="",G184="",N(U184)=0),"",G184-U184)</f>
        <v/>
      </c>
      <c r="X184" s="27" t="str">
        <f aca="false">IF(OR(W184="",N(G184)=0),"",W184/G184)</f>
        <v/>
      </c>
      <c r="Y184" s="26" t="str">
        <f aca="false">IF(W184="","",W184-U184*Dashboard!$C$4)</f>
        <v/>
      </c>
      <c r="Z184" s="28" t="str">
        <f aca="false">IF(A184="","",IF(AND(V184&lt;&gt;"",N(V184)&gt;0),"Over estimate",IF(AND(X184&lt;&gt;"",X184&lt;Dashboard!$C$5),"Below target margin",IF(AND(D184="Complete",N(U184)=0),"No costs logged",IF(AND(D184="In progress",N(U184)&gt;0),"Costs so far","")))))</f>
        <v/>
      </c>
    </row>
    <row r="185" customFormat="false" ht="15" hidden="false" customHeight="false" outlineLevel="0" collapsed="false">
      <c r="A185" s="23"/>
      <c r="B185" s="23"/>
      <c r="C185" s="23"/>
      <c r="D185" s="23"/>
      <c r="E185" s="24"/>
      <c r="F185" s="24"/>
      <c r="G185" s="25"/>
      <c r="H185" s="25"/>
      <c r="I185" s="25"/>
      <c r="J185" s="25"/>
      <c r="K185" s="25"/>
      <c r="L185" s="25"/>
      <c r="M185" s="26" t="str">
        <f aca="false">IF(A185="","",SUM(H185:L185))</f>
        <v/>
      </c>
      <c r="N185" s="26" t="str">
        <f aca="false">IF(OR(A185="",G185=""),"",G185-M185)</f>
        <v/>
      </c>
      <c r="O185" s="27" t="str">
        <f aca="false">IF(OR(N185="",N(G185)=0),"",N185/G185)</f>
        <v/>
      </c>
      <c r="P185" s="26" t="str">
        <f aca="false">IF(A185="","",SUMIFS(Costs!$G$2:$G$3001,Costs!$B$2:$B$3001,$A185,Costs!$C$2:$C$3001,"Labour"))</f>
        <v/>
      </c>
      <c r="Q185" s="26" t="str">
        <f aca="false">IF(A185="","",SUMIFS(Costs!$G$2:$G$3001,Costs!$B$2:$B$3001,$A185,Costs!$C$2:$C$3001,"Materials"))</f>
        <v/>
      </c>
      <c r="R185" s="26" t="str">
        <f aca="false">IF(A185="","",SUMIFS(Costs!$G$2:$G$3001,Costs!$B$2:$B$3001,$A185,Costs!$C$2:$C$3001,"Subcontractors"))</f>
        <v/>
      </c>
      <c r="S185" s="26" t="str">
        <f aca="false">IF(A185="","",SUMIFS(Costs!$G$2:$G$3001,Costs!$B$2:$B$3001,$A185,Costs!$C$2:$C$3001,"Equipment"))</f>
        <v/>
      </c>
      <c r="T185" s="26" t="str">
        <f aca="false">IF(A185="","",SUMIFS(Costs!$G$2:$G$3001,Costs!$B$2:$B$3001,$A185,Costs!$C$2:$C$3001,"Other"))</f>
        <v/>
      </c>
      <c r="U185" s="26" t="str">
        <f aca="false">IF(A185="","",SUM(P185:T185))</f>
        <v/>
      </c>
      <c r="V185" s="26" t="str">
        <f aca="false">IF(OR(A185="",N(U185)=0),"",U185-M185)</f>
        <v/>
      </c>
      <c r="W185" s="26" t="str">
        <f aca="false">IF(OR(A185="",G185="",N(U185)=0),"",G185-U185)</f>
        <v/>
      </c>
      <c r="X185" s="27" t="str">
        <f aca="false">IF(OR(W185="",N(G185)=0),"",W185/G185)</f>
        <v/>
      </c>
      <c r="Y185" s="26" t="str">
        <f aca="false">IF(W185="","",W185-U185*Dashboard!$C$4)</f>
        <v/>
      </c>
      <c r="Z185" s="28" t="str">
        <f aca="false">IF(A185="","",IF(AND(V185&lt;&gt;"",N(V185)&gt;0),"Over estimate",IF(AND(X185&lt;&gt;"",X185&lt;Dashboard!$C$5),"Below target margin",IF(AND(D185="Complete",N(U185)=0),"No costs logged",IF(AND(D185="In progress",N(U185)&gt;0),"Costs so far","")))))</f>
        <v/>
      </c>
    </row>
    <row r="186" customFormat="false" ht="15" hidden="false" customHeight="false" outlineLevel="0" collapsed="false">
      <c r="A186" s="23"/>
      <c r="B186" s="23"/>
      <c r="C186" s="23"/>
      <c r="D186" s="23"/>
      <c r="E186" s="24"/>
      <c r="F186" s="24"/>
      <c r="G186" s="25"/>
      <c r="H186" s="25"/>
      <c r="I186" s="25"/>
      <c r="J186" s="25"/>
      <c r="K186" s="25"/>
      <c r="L186" s="25"/>
      <c r="M186" s="26" t="str">
        <f aca="false">IF(A186="","",SUM(H186:L186))</f>
        <v/>
      </c>
      <c r="N186" s="26" t="str">
        <f aca="false">IF(OR(A186="",G186=""),"",G186-M186)</f>
        <v/>
      </c>
      <c r="O186" s="27" t="str">
        <f aca="false">IF(OR(N186="",N(G186)=0),"",N186/G186)</f>
        <v/>
      </c>
      <c r="P186" s="26" t="str">
        <f aca="false">IF(A186="","",SUMIFS(Costs!$G$2:$G$3001,Costs!$B$2:$B$3001,$A186,Costs!$C$2:$C$3001,"Labour"))</f>
        <v/>
      </c>
      <c r="Q186" s="26" t="str">
        <f aca="false">IF(A186="","",SUMIFS(Costs!$G$2:$G$3001,Costs!$B$2:$B$3001,$A186,Costs!$C$2:$C$3001,"Materials"))</f>
        <v/>
      </c>
      <c r="R186" s="26" t="str">
        <f aca="false">IF(A186="","",SUMIFS(Costs!$G$2:$G$3001,Costs!$B$2:$B$3001,$A186,Costs!$C$2:$C$3001,"Subcontractors"))</f>
        <v/>
      </c>
      <c r="S186" s="26" t="str">
        <f aca="false">IF(A186="","",SUMIFS(Costs!$G$2:$G$3001,Costs!$B$2:$B$3001,$A186,Costs!$C$2:$C$3001,"Equipment"))</f>
        <v/>
      </c>
      <c r="T186" s="26" t="str">
        <f aca="false">IF(A186="","",SUMIFS(Costs!$G$2:$G$3001,Costs!$B$2:$B$3001,$A186,Costs!$C$2:$C$3001,"Other"))</f>
        <v/>
      </c>
      <c r="U186" s="26" t="str">
        <f aca="false">IF(A186="","",SUM(P186:T186))</f>
        <v/>
      </c>
      <c r="V186" s="26" t="str">
        <f aca="false">IF(OR(A186="",N(U186)=0),"",U186-M186)</f>
        <v/>
      </c>
      <c r="W186" s="26" t="str">
        <f aca="false">IF(OR(A186="",G186="",N(U186)=0),"",G186-U186)</f>
        <v/>
      </c>
      <c r="X186" s="27" t="str">
        <f aca="false">IF(OR(W186="",N(G186)=0),"",W186/G186)</f>
        <v/>
      </c>
      <c r="Y186" s="26" t="str">
        <f aca="false">IF(W186="","",W186-U186*Dashboard!$C$4)</f>
        <v/>
      </c>
      <c r="Z186" s="28" t="str">
        <f aca="false">IF(A186="","",IF(AND(V186&lt;&gt;"",N(V186)&gt;0),"Over estimate",IF(AND(X186&lt;&gt;"",X186&lt;Dashboard!$C$5),"Below target margin",IF(AND(D186="Complete",N(U186)=0),"No costs logged",IF(AND(D186="In progress",N(U186)&gt;0),"Costs so far","")))))</f>
        <v/>
      </c>
    </row>
    <row r="187" customFormat="false" ht="15" hidden="false" customHeight="false" outlineLevel="0" collapsed="false">
      <c r="A187" s="23"/>
      <c r="B187" s="23"/>
      <c r="C187" s="23"/>
      <c r="D187" s="23"/>
      <c r="E187" s="24"/>
      <c r="F187" s="24"/>
      <c r="G187" s="25"/>
      <c r="H187" s="25"/>
      <c r="I187" s="25"/>
      <c r="J187" s="25"/>
      <c r="K187" s="25"/>
      <c r="L187" s="25"/>
      <c r="M187" s="26" t="str">
        <f aca="false">IF(A187="","",SUM(H187:L187))</f>
        <v/>
      </c>
      <c r="N187" s="26" t="str">
        <f aca="false">IF(OR(A187="",G187=""),"",G187-M187)</f>
        <v/>
      </c>
      <c r="O187" s="27" t="str">
        <f aca="false">IF(OR(N187="",N(G187)=0),"",N187/G187)</f>
        <v/>
      </c>
      <c r="P187" s="26" t="str">
        <f aca="false">IF(A187="","",SUMIFS(Costs!$G$2:$G$3001,Costs!$B$2:$B$3001,$A187,Costs!$C$2:$C$3001,"Labour"))</f>
        <v/>
      </c>
      <c r="Q187" s="26" t="str">
        <f aca="false">IF(A187="","",SUMIFS(Costs!$G$2:$G$3001,Costs!$B$2:$B$3001,$A187,Costs!$C$2:$C$3001,"Materials"))</f>
        <v/>
      </c>
      <c r="R187" s="26" t="str">
        <f aca="false">IF(A187="","",SUMIFS(Costs!$G$2:$G$3001,Costs!$B$2:$B$3001,$A187,Costs!$C$2:$C$3001,"Subcontractors"))</f>
        <v/>
      </c>
      <c r="S187" s="26" t="str">
        <f aca="false">IF(A187="","",SUMIFS(Costs!$G$2:$G$3001,Costs!$B$2:$B$3001,$A187,Costs!$C$2:$C$3001,"Equipment"))</f>
        <v/>
      </c>
      <c r="T187" s="26" t="str">
        <f aca="false">IF(A187="","",SUMIFS(Costs!$G$2:$G$3001,Costs!$B$2:$B$3001,$A187,Costs!$C$2:$C$3001,"Other"))</f>
        <v/>
      </c>
      <c r="U187" s="26" t="str">
        <f aca="false">IF(A187="","",SUM(P187:T187))</f>
        <v/>
      </c>
      <c r="V187" s="26" t="str">
        <f aca="false">IF(OR(A187="",N(U187)=0),"",U187-M187)</f>
        <v/>
      </c>
      <c r="W187" s="26" t="str">
        <f aca="false">IF(OR(A187="",G187="",N(U187)=0),"",G187-U187)</f>
        <v/>
      </c>
      <c r="X187" s="27" t="str">
        <f aca="false">IF(OR(W187="",N(G187)=0),"",W187/G187)</f>
        <v/>
      </c>
      <c r="Y187" s="26" t="str">
        <f aca="false">IF(W187="","",W187-U187*Dashboard!$C$4)</f>
        <v/>
      </c>
      <c r="Z187" s="28" t="str">
        <f aca="false">IF(A187="","",IF(AND(V187&lt;&gt;"",N(V187)&gt;0),"Over estimate",IF(AND(X187&lt;&gt;"",X187&lt;Dashboard!$C$5),"Below target margin",IF(AND(D187="Complete",N(U187)=0),"No costs logged",IF(AND(D187="In progress",N(U187)&gt;0),"Costs so far","")))))</f>
        <v/>
      </c>
    </row>
    <row r="188" customFormat="false" ht="15" hidden="false" customHeight="false" outlineLevel="0" collapsed="false">
      <c r="A188" s="23"/>
      <c r="B188" s="23"/>
      <c r="C188" s="23"/>
      <c r="D188" s="23"/>
      <c r="E188" s="24"/>
      <c r="F188" s="24"/>
      <c r="G188" s="25"/>
      <c r="H188" s="25"/>
      <c r="I188" s="25"/>
      <c r="J188" s="25"/>
      <c r="K188" s="25"/>
      <c r="L188" s="25"/>
      <c r="M188" s="26" t="str">
        <f aca="false">IF(A188="","",SUM(H188:L188))</f>
        <v/>
      </c>
      <c r="N188" s="26" t="str">
        <f aca="false">IF(OR(A188="",G188=""),"",G188-M188)</f>
        <v/>
      </c>
      <c r="O188" s="27" t="str">
        <f aca="false">IF(OR(N188="",N(G188)=0),"",N188/G188)</f>
        <v/>
      </c>
      <c r="P188" s="26" t="str">
        <f aca="false">IF(A188="","",SUMIFS(Costs!$G$2:$G$3001,Costs!$B$2:$B$3001,$A188,Costs!$C$2:$C$3001,"Labour"))</f>
        <v/>
      </c>
      <c r="Q188" s="26" t="str">
        <f aca="false">IF(A188="","",SUMIFS(Costs!$G$2:$G$3001,Costs!$B$2:$B$3001,$A188,Costs!$C$2:$C$3001,"Materials"))</f>
        <v/>
      </c>
      <c r="R188" s="26" t="str">
        <f aca="false">IF(A188="","",SUMIFS(Costs!$G$2:$G$3001,Costs!$B$2:$B$3001,$A188,Costs!$C$2:$C$3001,"Subcontractors"))</f>
        <v/>
      </c>
      <c r="S188" s="26" t="str">
        <f aca="false">IF(A188="","",SUMIFS(Costs!$G$2:$G$3001,Costs!$B$2:$B$3001,$A188,Costs!$C$2:$C$3001,"Equipment"))</f>
        <v/>
      </c>
      <c r="T188" s="26" t="str">
        <f aca="false">IF(A188="","",SUMIFS(Costs!$G$2:$G$3001,Costs!$B$2:$B$3001,$A188,Costs!$C$2:$C$3001,"Other"))</f>
        <v/>
      </c>
      <c r="U188" s="26" t="str">
        <f aca="false">IF(A188="","",SUM(P188:T188))</f>
        <v/>
      </c>
      <c r="V188" s="26" t="str">
        <f aca="false">IF(OR(A188="",N(U188)=0),"",U188-M188)</f>
        <v/>
      </c>
      <c r="W188" s="26" t="str">
        <f aca="false">IF(OR(A188="",G188="",N(U188)=0),"",G188-U188)</f>
        <v/>
      </c>
      <c r="X188" s="27" t="str">
        <f aca="false">IF(OR(W188="",N(G188)=0),"",W188/G188)</f>
        <v/>
      </c>
      <c r="Y188" s="26" t="str">
        <f aca="false">IF(W188="","",W188-U188*Dashboard!$C$4)</f>
        <v/>
      </c>
      <c r="Z188" s="28" t="str">
        <f aca="false">IF(A188="","",IF(AND(V188&lt;&gt;"",N(V188)&gt;0),"Over estimate",IF(AND(X188&lt;&gt;"",X188&lt;Dashboard!$C$5),"Below target margin",IF(AND(D188="Complete",N(U188)=0),"No costs logged",IF(AND(D188="In progress",N(U188)&gt;0),"Costs so far","")))))</f>
        <v/>
      </c>
    </row>
    <row r="189" customFormat="false" ht="15" hidden="false" customHeight="false" outlineLevel="0" collapsed="false">
      <c r="A189" s="23"/>
      <c r="B189" s="23"/>
      <c r="C189" s="23"/>
      <c r="D189" s="23"/>
      <c r="E189" s="24"/>
      <c r="F189" s="24"/>
      <c r="G189" s="25"/>
      <c r="H189" s="25"/>
      <c r="I189" s="25"/>
      <c r="J189" s="25"/>
      <c r="K189" s="25"/>
      <c r="L189" s="25"/>
      <c r="M189" s="26" t="str">
        <f aca="false">IF(A189="","",SUM(H189:L189))</f>
        <v/>
      </c>
      <c r="N189" s="26" t="str">
        <f aca="false">IF(OR(A189="",G189=""),"",G189-M189)</f>
        <v/>
      </c>
      <c r="O189" s="27" t="str">
        <f aca="false">IF(OR(N189="",N(G189)=0),"",N189/G189)</f>
        <v/>
      </c>
      <c r="P189" s="26" t="str">
        <f aca="false">IF(A189="","",SUMIFS(Costs!$G$2:$G$3001,Costs!$B$2:$B$3001,$A189,Costs!$C$2:$C$3001,"Labour"))</f>
        <v/>
      </c>
      <c r="Q189" s="26" t="str">
        <f aca="false">IF(A189="","",SUMIFS(Costs!$G$2:$G$3001,Costs!$B$2:$B$3001,$A189,Costs!$C$2:$C$3001,"Materials"))</f>
        <v/>
      </c>
      <c r="R189" s="26" t="str">
        <f aca="false">IF(A189="","",SUMIFS(Costs!$G$2:$G$3001,Costs!$B$2:$B$3001,$A189,Costs!$C$2:$C$3001,"Subcontractors"))</f>
        <v/>
      </c>
      <c r="S189" s="26" t="str">
        <f aca="false">IF(A189="","",SUMIFS(Costs!$G$2:$G$3001,Costs!$B$2:$B$3001,$A189,Costs!$C$2:$C$3001,"Equipment"))</f>
        <v/>
      </c>
      <c r="T189" s="26" t="str">
        <f aca="false">IF(A189="","",SUMIFS(Costs!$G$2:$G$3001,Costs!$B$2:$B$3001,$A189,Costs!$C$2:$C$3001,"Other"))</f>
        <v/>
      </c>
      <c r="U189" s="26" t="str">
        <f aca="false">IF(A189="","",SUM(P189:T189))</f>
        <v/>
      </c>
      <c r="V189" s="26" t="str">
        <f aca="false">IF(OR(A189="",N(U189)=0),"",U189-M189)</f>
        <v/>
      </c>
      <c r="W189" s="26" t="str">
        <f aca="false">IF(OR(A189="",G189="",N(U189)=0),"",G189-U189)</f>
        <v/>
      </c>
      <c r="X189" s="27" t="str">
        <f aca="false">IF(OR(W189="",N(G189)=0),"",W189/G189)</f>
        <v/>
      </c>
      <c r="Y189" s="26" t="str">
        <f aca="false">IF(W189="","",W189-U189*Dashboard!$C$4)</f>
        <v/>
      </c>
      <c r="Z189" s="28" t="str">
        <f aca="false">IF(A189="","",IF(AND(V189&lt;&gt;"",N(V189)&gt;0),"Over estimate",IF(AND(X189&lt;&gt;"",X189&lt;Dashboard!$C$5),"Below target margin",IF(AND(D189="Complete",N(U189)=0),"No costs logged",IF(AND(D189="In progress",N(U189)&gt;0),"Costs so far","")))))</f>
        <v/>
      </c>
    </row>
    <row r="190" customFormat="false" ht="15" hidden="false" customHeight="false" outlineLevel="0" collapsed="false">
      <c r="A190" s="23"/>
      <c r="B190" s="23"/>
      <c r="C190" s="23"/>
      <c r="D190" s="23"/>
      <c r="E190" s="24"/>
      <c r="F190" s="24"/>
      <c r="G190" s="25"/>
      <c r="H190" s="25"/>
      <c r="I190" s="25"/>
      <c r="J190" s="25"/>
      <c r="K190" s="25"/>
      <c r="L190" s="25"/>
      <c r="M190" s="26" t="str">
        <f aca="false">IF(A190="","",SUM(H190:L190))</f>
        <v/>
      </c>
      <c r="N190" s="26" t="str">
        <f aca="false">IF(OR(A190="",G190=""),"",G190-M190)</f>
        <v/>
      </c>
      <c r="O190" s="27" t="str">
        <f aca="false">IF(OR(N190="",N(G190)=0),"",N190/G190)</f>
        <v/>
      </c>
      <c r="P190" s="26" t="str">
        <f aca="false">IF(A190="","",SUMIFS(Costs!$G$2:$G$3001,Costs!$B$2:$B$3001,$A190,Costs!$C$2:$C$3001,"Labour"))</f>
        <v/>
      </c>
      <c r="Q190" s="26" t="str">
        <f aca="false">IF(A190="","",SUMIFS(Costs!$G$2:$G$3001,Costs!$B$2:$B$3001,$A190,Costs!$C$2:$C$3001,"Materials"))</f>
        <v/>
      </c>
      <c r="R190" s="26" t="str">
        <f aca="false">IF(A190="","",SUMIFS(Costs!$G$2:$G$3001,Costs!$B$2:$B$3001,$A190,Costs!$C$2:$C$3001,"Subcontractors"))</f>
        <v/>
      </c>
      <c r="S190" s="26" t="str">
        <f aca="false">IF(A190="","",SUMIFS(Costs!$G$2:$G$3001,Costs!$B$2:$B$3001,$A190,Costs!$C$2:$C$3001,"Equipment"))</f>
        <v/>
      </c>
      <c r="T190" s="26" t="str">
        <f aca="false">IF(A190="","",SUMIFS(Costs!$G$2:$G$3001,Costs!$B$2:$B$3001,$A190,Costs!$C$2:$C$3001,"Other"))</f>
        <v/>
      </c>
      <c r="U190" s="26" t="str">
        <f aca="false">IF(A190="","",SUM(P190:T190))</f>
        <v/>
      </c>
      <c r="V190" s="26" t="str">
        <f aca="false">IF(OR(A190="",N(U190)=0),"",U190-M190)</f>
        <v/>
      </c>
      <c r="W190" s="26" t="str">
        <f aca="false">IF(OR(A190="",G190="",N(U190)=0),"",G190-U190)</f>
        <v/>
      </c>
      <c r="X190" s="27" t="str">
        <f aca="false">IF(OR(W190="",N(G190)=0),"",W190/G190)</f>
        <v/>
      </c>
      <c r="Y190" s="26" t="str">
        <f aca="false">IF(W190="","",W190-U190*Dashboard!$C$4)</f>
        <v/>
      </c>
      <c r="Z190" s="28" t="str">
        <f aca="false">IF(A190="","",IF(AND(V190&lt;&gt;"",N(V190)&gt;0),"Over estimate",IF(AND(X190&lt;&gt;"",X190&lt;Dashboard!$C$5),"Below target margin",IF(AND(D190="Complete",N(U190)=0),"No costs logged",IF(AND(D190="In progress",N(U190)&gt;0),"Costs so far","")))))</f>
        <v/>
      </c>
    </row>
    <row r="191" customFormat="false" ht="15" hidden="false" customHeight="false" outlineLevel="0" collapsed="false">
      <c r="A191" s="23"/>
      <c r="B191" s="23"/>
      <c r="C191" s="23"/>
      <c r="D191" s="23"/>
      <c r="E191" s="24"/>
      <c r="F191" s="24"/>
      <c r="G191" s="25"/>
      <c r="H191" s="25"/>
      <c r="I191" s="25"/>
      <c r="J191" s="25"/>
      <c r="K191" s="25"/>
      <c r="L191" s="25"/>
      <c r="M191" s="26" t="str">
        <f aca="false">IF(A191="","",SUM(H191:L191))</f>
        <v/>
      </c>
      <c r="N191" s="26" t="str">
        <f aca="false">IF(OR(A191="",G191=""),"",G191-M191)</f>
        <v/>
      </c>
      <c r="O191" s="27" t="str">
        <f aca="false">IF(OR(N191="",N(G191)=0),"",N191/G191)</f>
        <v/>
      </c>
      <c r="P191" s="26" t="str">
        <f aca="false">IF(A191="","",SUMIFS(Costs!$G$2:$G$3001,Costs!$B$2:$B$3001,$A191,Costs!$C$2:$C$3001,"Labour"))</f>
        <v/>
      </c>
      <c r="Q191" s="26" t="str">
        <f aca="false">IF(A191="","",SUMIFS(Costs!$G$2:$G$3001,Costs!$B$2:$B$3001,$A191,Costs!$C$2:$C$3001,"Materials"))</f>
        <v/>
      </c>
      <c r="R191" s="26" t="str">
        <f aca="false">IF(A191="","",SUMIFS(Costs!$G$2:$G$3001,Costs!$B$2:$B$3001,$A191,Costs!$C$2:$C$3001,"Subcontractors"))</f>
        <v/>
      </c>
      <c r="S191" s="26" t="str">
        <f aca="false">IF(A191="","",SUMIFS(Costs!$G$2:$G$3001,Costs!$B$2:$B$3001,$A191,Costs!$C$2:$C$3001,"Equipment"))</f>
        <v/>
      </c>
      <c r="T191" s="26" t="str">
        <f aca="false">IF(A191="","",SUMIFS(Costs!$G$2:$G$3001,Costs!$B$2:$B$3001,$A191,Costs!$C$2:$C$3001,"Other"))</f>
        <v/>
      </c>
      <c r="U191" s="26" t="str">
        <f aca="false">IF(A191="","",SUM(P191:T191))</f>
        <v/>
      </c>
      <c r="V191" s="26" t="str">
        <f aca="false">IF(OR(A191="",N(U191)=0),"",U191-M191)</f>
        <v/>
      </c>
      <c r="W191" s="26" t="str">
        <f aca="false">IF(OR(A191="",G191="",N(U191)=0),"",G191-U191)</f>
        <v/>
      </c>
      <c r="X191" s="27" t="str">
        <f aca="false">IF(OR(W191="",N(G191)=0),"",W191/G191)</f>
        <v/>
      </c>
      <c r="Y191" s="26" t="str">
        <f aca="false">IF(W191="","",W191-U191*Dashboard!$C$4)</f>
        <v/>
      </c>
      <c r="Z191" s="28" t="str">
        <f aca="false">IF(A191="","",IF(AND(V191&lt;&gt;"",N(V191)&gt;0),"Over estimate",IF(AND(X191&lt;&gt;"",X191&lt;Dashboard!$C$5),"Below target margin",IF(AND(D191="Complete",N(U191)=0),"No costs logged",IF(AND(D191="In progress",N(U191)&gt;0),"Costs so far","")))))</f>
        <v/>
      </c>
    </row>
    <row r="192" customFormat="false" ht="15" hidden="false" customHeight="false" outlineLevel="0" collapsed="false">
      <c r="A192" s="23"/>
      <c r="B192" s="23"/>
      <c r="C192" s="23"/>
      <c r="D192" s="23"/>
      <c r="E192" s="24"/>
      <c r="F192" s="24"/>
      <c r="G192" s="25"/>
      <c r="H192" s="25"/>
      <c r="I192" s="25"/>
      <c r="J192" s="25"/>
      <c r="K192" s="25"/>
      <c r="L192" s="25"/>
      <c r="M192" s="26" t="str">
        <f aca="false">IF(A192="","",SUM(H192:L192))</f>
        <v/>
      </c>
      <c r="N192" s="26" t="str">
        <f aca="false">IF(OR(A192="",G192=""),"",G192-M192)</f>
        <v/>
      </c>
      <c r="O192" s="27" t="str">
        <f aca="false">IF(OR(N192="",N(G192)=0),"",N192/G192)</f>
        <v/>
      </c>
      <c r="P192" s="26" t="str">
        <f aca="false">IF(A192="","",SUMIFS(Costs!$G$2:$G$3001,Costs!$B$2:$B$3001,$A192,Costs!$C$2:$C$3001,"Labour"))</f>
        <v/>
      </c>
      <c r="Q192" s="26" t="str">
        <f aca="false">IF(A192="","",SUMIFS(Costs!$G$2:$G$3001,Costs!$B$2:$B$3001,$A192,Costs!$C$2:$C$3001,"Materials"))</f>
        <v/>
      </c>
      <c r="R192" s="26" t="str">
        <f aca="false">IF(A192="","",SUMIFS(Costs!$G$2:$G$3001,Costs!$B$2:$B$3001,$A192,Costs!$C$2:$C$3001,"Subcontractors"))</f>
        <v/>
      </c>
      <c r="S192" s="26" t="str">
        <f aca="false">IF(A192="","",SUMIFS(Costs!$G$2:$G$3001,Costs!$B$2:$B$3001,$A192,Costs!$C$2:$C$3001,"Equipment"))</f>
        <v/>
      </c>
      <c r="T192" s="26" t="str">
        <f aca="false">IF(A192="","",SUMIFS(Costs!$G$2:$G$3001,Costs!$B$2:$B$3001,$A192,Costs!$C$2:$C$3001,"Other"))</f>
        <v/>
      </c>
      <c r="U192" s="26" t="str">
        <f aca="false">IF(A192="","",SUM(P192:T192))</f>
        <v/>
      </c>
      <c r="V192" s="26" t="str">
        <f aca="false">IF(OR(A192="",N(U192)=0),"",U192-M192)</f>
        <v/>
      </c>
      <c r="W192" s="26" t="str">
        <f aca="false">IF(OR(A192="",G192="",N(U192)=0),"",G192-U192)</f>
        <v/>
      </c>
      <c r="X192" s="27" t="str">
        <f aca="false">IF(OR(W192="",N(G192)=0),"",W192/G192)</f>
        <v/>
      </c>
      <c r="Y192" s="26" t="str">
        <f aca="false">IF(W192="","",W192-U192*Dashboard!$C$4)</f>
        <v/>
      </c>
      <c r="Z192" s="28" t="str">
        <f aca="false">IF(A192="","",IF(AND(V192&lt;&gt;"",N(V192)&gt;0),"Over estimate",IF(AND(X192&lt;&gt;"",X192&lt;Dashboard!$C$5),"Below target margin",IF(AND(D192="Complete",N(U192)=0),"No costs logged",IF(AND(D192="In progress",N(U192)&gt;0),"Costs so far","")))))</f>
        <v/>
      </c>
    </row>
    <row r="193" customFormat="false" ht="15" hidden="false" customHeight="false" outlineLevel="0" collapsed="false">
      <c r="A193" s="23"/>
      <c r="B193" s="23"/>
      <c r="C193" s="23"/>
      <c r="D193" s="23"/>
      <c r="E193" s="24"/>
      <c r="F193" s="24"/>
      <c r="G193" s="25"/>
      <c r="H193" s="25"/>
      <c r="I193" s="25"/>
      <c r="J193" s="25"/>
      <c r="K193" s="25"/>
      <c r="L193" s="25"/>
      <c r="M193" s="26" t="str">
        <f aca="false">IF(A193="","",SUM(H193:L193))</f>
        <v/>
      </c>
      <c r="N193" s="26" t="str">
        <f aca="false">IF(OR(A193="",G193=""),"",G193-M193)</f>
        <v/>
      </c>
      <c r="O193" s="27" t="str">
        <f aca="false">IF(OR(N193="",N(G193)=0),"",N193/G193)</f>
        <v/>
      </c>
      <c r="P193" s="26" t="str">
        <f aca="false">IF(A193="","",SUMIFS(Costs!$G$2:$G$3001,Costs!$B$2:$B$3001,$A193,Costs!$C$2:$C$3001,"Labour"))</f>
        <v/>
      </c>
      <c r="Q193" s="26" t="str">
        <f aca="false">IF(A193="","",SUMIFS(Costs!$G$2:$G$3001,Costs!$B$2:$B$3001,$A193,Costs!$C$2:$C$3001,"Materials"))</f>
        <v/>
      </c>
      <c r="R193" s="26" t="str">
        <f aca="false">IF(A193="","",SUMIFS(Costs!$G$2:$G$3001,Costs!$B$2:$B$3001,$A193,Costs!$C$2:$C$3001,"Subcontractors"))</f>
        <v/>
      </c>
      <c r="S193" s="26" t="str">
        <f aca="false">IF(A193="","",SUMIFS(Costs!$G$2:$G$3001,Costs!$B$2:$B$3001,$A193,Costs!$C$2:$C$3001,"Equipment"))</f>
        <v/>
      </c>
      <c r="T193" s="26" t="str">
        <f aca="false">IF(A193="","",SUMIFS(Costs!$G$2:$G$3001,Costs!$B$2:$B$3001,$A193,Costs!$C$2:$C$3001,"Other"))</f>
        <v/>
      </c>
      <c r="U193" s="26" t="str">
        <f aca="false">IF(A193="","",SUM(P193:T193))</f>
        <v/>
      </c>
      <c r="V193" s="26" t="str">
        <f aca="false">IF(OR(A193="",N(U193)=0),"",U193-M193)</f>
        <v/>
      </c>
      <c r="W193" s="26" t="str">
        <f aca="false">IF(OR(A193="",G193="",N(U193)=0),"",G193-U193)</f>
        <v/>
      </c>
      <c r="X193" s="27" t="str">
        <f aca="false">IF(OR(W193="",N(G193)=0),"",W193/G193)</f>
        <v/>
      </c>
      <c r="Y193" s="26" t="str">
        <f aca="false">IF(W193="","",W193-U193*Dashboard!$C$4)</f>
        <v/>
      </c>
      <c r="Z193" s="28" t="str">
        <f aca="false">IF(A193="","",IF(AND(V193&lt;&gt;"",N(V193)&gt;0),"Over estimate",IF(AND(X193&lt;&gt;"",X193&lt;Dashboard!$C$5),"Below target margin",IF(AND(D193="Complete",N(U193)=0),"No costs logged",IF(AND(D193="In progress",N(U193)&gt;0),"Costs so far","")))))</f>
        <v/>
      </c>
    </row>
    <row r="194" customFormat="false" ht="15" hidden="false" customHeight="false" outlineLevel="0" collapsed="false">
      <c r="A194" s="23"/>
      <c r="B194" s="23"/>
      <c r="C194" s="23"/>
      <c r="D194" s="23"/>
      <c r="E194" s="24"/>
      <c r="F194" s="24"/>
      <c r="G194" s="25"/>
      <c r="H194" s="25"/>
      <c r="I194" s="25"/>
      <c r="J194" s="25"/>
      <c r="K194" s="25"/>
      <c r="L194" s="25"/>
      <c r="M194" s="26" t="str">
        <f aca="false">IF(A194="","",SUM(H194:L194))</f>
        <v/>
      </c>
      <c r="N194" s="26" t="str">
        <f aca="false">IF(OR(A194="",G194=""),"",G194-M194)</f>
        <v/>
      </c>
      <c r="O194" s="27" t="str">
        <f aca="false">IF(OR(N194="",N(G194)=0),"",N194/G194)</f>
        <v/>
      </c>
      <c r="P194" s="26" t="str">
        <f aca="false">IF(A194="","",SUMIFS(Costs!$G$2:$G$3001,Costs!$B$2:$B$3001,$A194,Costs!$C$2:$C$3001,"Labour"))</f>
        <v/>
      </c>
      <c r="Q194" s="26" t="str">
        <f aca="false">IF(A194="","",SUMIFS(Costs!$G$2:$G$3001,Costs!$B$2:$B$3001,$A194,Costs!$C$2:$C$3001,"Materials"))</f>
        <v/>
      </c>
      <c r="R194" s="26" t="str">
        <f aca="false">IF(A194="","",SUMIFS(Costs!$G$2:$G$3001,Costs!$B$2:$B$3001,$A194,Costs!$C$2:$C$3001,"Subcontractors"))</f>
        <v/>
      </c>
      <c r="S194" s="26" t="str">
        <f aca="false">IF(A194="","",SUMIFS(Costs!$G$2:$G$3001,Costs!$B$2:$B$3001,$A194,Costs!$C$2:$C$3001,"Equipment"))</f>
        <v/>
      </c>
      <c r="T194" s="26" t="str">
        <f aca="false">IF(A194="","",SUMIFS(Costs!$G$2:$G$3001,Costs!$B$2:$B$3001,$A194,Costs!$C$2:$C$3001,"Other"))</f>
        <v/>
      </c>
      <c r="U194" s="26" t="str">
        <f aca="false">IF(A194="","",SUM(P194:T194))</f>
        <v/>
      </c>
      <c r="V194" s="26" t="str">
        <f aca="false">IF(OR(A194="",N(U194)=0),"",U194-M194)</f>
        <v/>
      </c>
      <c r="W194" s="26" t="str">
        <f aca="false">IF(OR(A194="",G194="",N(U194)=0),"",G194-U194)</f>
        <v/>
      </c>
      <c r="X194" s="27" t="str">
        <f aca="false">IF(OR(W194="",N(G194)=0),"",W194/G194)</f>
        <v/>
      </c>
      <c r="Y194" s="26" t="str">
        <f aca="false">IF(W194="","",W194-U194*Dashboard!$C$4)</f>
        <v/>
      </c>
      <c r="Z194" s="28" t="str">
        <f aca="false">IF(A194="","",IF(AND(V194&lt;&gt;"",N(V194)&gt;0),"Over estimate",IF(AND(X194&lt;&gt;"",X194&lt;Dashboard!$C$5),"Below target margin",IF(AND(D194="Complete",N(U194)=0),"No costs logged",IF(AND(D194="In progress",N(U194)&gt;0),"Costs so far","")))))</f>
        <v/>
      </c>
    </row>
    <row r="195" customFormat="false" ht="15" hidden="false" customHeight="false" outlineLevel="0" collapsed="false">
      <c r="A195" s="23"/>
      <c r="B195" s="23"/>
      <c r="C195" s="23"/>
      <c r="D195" s="23"/>
      <c r="E195" s="24"/>
      <c r="F195" s="24"/>
      <c r="G195" s="25"/>
      <c r="H195" s="25"/>
      <c r="I195" s="25"/>
      <c r="J195" s="25"/>
      <c r="K195" s="25"/>
      <c r="L195" s="25"/>
      <c r="M195" s="26" t="str">
        <f aca="false">IF(A195="","",SUM(H195:L195))</f>
        <v/>
      </c>
      <c r="N195" s="26" t="str">
        <f aca="false">IF(OR(A195="",G195=""),"",G195-M195)</f>
        <v/>
      </c>
      <c r="O195" s="27" t="str">
        <f aca="false">IF(OR(N195="",N(G195)=0),"",N195/G195)</f>
        <v/>
      </c>
      <c r="P195" s="26" t="str">
        <f aca="false">IF(A195="","",SUMIFS(Costs!$G$2:$G$3001,Costs!$B$2:$B$3001,$A195,Costs!$C$2:$C$3001,"Labour"))</f>
        <v/>
      </c>
      <c r="Q195" s="26" t="str">
        <f aca="false">IF(A195="","",SUMIFS(Costs!$G$2:$G$3001,Costs!$B$2:$B$3001,$A195,Costs!$C$2:$C$3001,"Materials"))</f>
        <v/>
      </c>
      <c r="R195" s="26" t="str">
        <f aca="false">IF(A195="","",SUMIFS(Costs!$G$2:$G$3001,Costs!$B$2:$B$3001,$A195,Costs!$C$2:$C$3001,"Subcontractors"))</f>
        <v/>
      </c>
      <c r="S195" s="26" t="str">
        <f aca="false">IF(A195="","",SUMIFS(Costs!$G$2:$G$3001,Costs!$B$2:$B$3001,$A195,Costs!$C$2:$C$3001,"Equipment"))</f>
        <v/>
      </c>
      <c r="T195" s="26" t="str">
        <f aca="false">IF(A195="","",SUMIFS(Costs!$G$2:$G$3001,Costs!$B$2:$B$3001,$A195,Costs!$C$2:$C$3001,"Other"))</f>
        <v/>
      </c>
      <c r="U195" s="26" t="str">
        <f aca="false">IF(A195="","",SUM(P195:T195))</f>
        <v/>
      </c>
      <c r="V195" s="26" t="str">
        <f aca="false">IF(OR(A195="",N(U195)=0),"",U195-M195)</f>
        <v/>
      </c>
      <c r="W195" s="26" t="str">
        <f aca="false">IF(OR(A195="",G195="",N(U195)=0),"",G195-U195)</f>
        <v/>
      </c>
      <c r="X195" s="27" t="str">
        <f aca="false">IF(OR(W195="",N(G195)=0),"",W195/G195)</f>
        <v/>
      </c>
      <c r="Y195" s="26" t="str">
        <f aca="false">IF(W195="","",W195-U195*Dashboard!$C$4)</f>
        <v/>
      </c>
      <c r="Z195" s="28" t="str">
        <f aca="false">IF(A195="","",IF(AND(V195&lt;&gt;"",N(V195)&gt;0),"Over estimate",IF(AND(X195&lt;&gt;"",X195&lt;Dashboard!$C$5),"Below target margin",IF(AND(D195="Complete",N(U195)=0),"No costs logged",IF(AND(D195="In progress",N(U195)&gt;0),"Costs so far","")))))</f>
        <v/>
      </c>
    </row>
    <row r="196" customFormat="false" ht="15" hidden="false" customHeight="false" outlineLevel="0" collapsed="false">
      <c r="A196" s="23"/>
      <c r="B196" s="23"/>
      <c r="C196" s="23"/>
      <c r="D196" s="23"/>
      <c r="E196" s="24"/>
      <c r="F196" s="24"/>
      <c r="G196" s="25"/>
      <c r="H196" s="25"/>
      <c r="I196" s="25"/>
      <c r="J196" s="25"/>
      <c r="K196" s="25"/>
      <c r="L196" s="25"/>
      <c r="M196" s="26" t="str">
        <f aca="false">IF(A196="","",SUM(H196:L196))</f>
        <v/>
      </c>
      <c r="N196" s="26" t="str">
        <f aca="false">IF(OR(A196="",G196=""),"",G196-M196)</f>
        <v/>
      </c>
      <c r="O196" s="27" t="str">
        <f aca="false">IF(OR(N196="",N(G196)=0),"",N196/G196)</f>
        <v/>
      </c>
      <c r="P196" s="26" t="str">
        <f aca="false">IF(A196="","",SUMIFS(Costs!$G$2:$G$3001,Costs!$B$2:$B$3001,$A196,Costs!$C$2:$C$3001,"Labour"))</f>
        <v/>
      </c>
      <c r="Q196" s="26" t="str">
        <f aca="false">IF(A196="","",SUMIFS(Costs!$G$2:$G$3001,Costs!$B$2:$B$3001,$A196,Costs!$C$2:$C$3001,"Materials"))</f>
        <v/>
      </c>
      <c r="R196" s="26" t="str">
        <f aca="false">IF(A196="","",SUMIFS(Costs!$G$2:$G$3001,Costs!$B$2:$B$3001,$A196,Costs!$C$2:$C$3001,"Subcontractors"))</f>
        <v/>
      </c>
      <c r="S196" s="26" t="str">
        <f aca="false">IF(A196="","",SUMIFS(Costs!$G$2:$G$3001,Costs!$B$2:$B$3001,$A196,Costs!$C$2:$C$3001,"Equipment"))</f>
        <v/>
      </c>
      <c r="T196" s="26" t="str">
        <f aca="false">IF(A196="","",SUMIFS(Costs!$G$2:$G$3001,Costs!$B$2:$B$3001,$A196,Costs!$C$2:$C$3001,"Other"))</f>
        <v/>
      </c>
      <c r="U196" s="26" t="str">
        <f aca="false">IF(A196="","",SUM(P196:T196))</f>
        <v/>
      </c>
      <c r="V196" s="26" t="str">
        <f aca="false">IF(OR(A196="",N(U196)=0),"",U196-M196)</f>
        <v/>
      </c>
      <c r="W196" s="26" t="str">
        <f aca="false">IF(OR(A196="",G196="",N(U196)=0),"",G196-U196)</f>
        <v/>
      </c>
      <c r="X196" s="27" t="str">
        <f aca="false">IF(OR(W196="",N(G196)=0),"",W196/G196)</f>
        <v/>
      </c>
      <c r="Y196" s="26" t="str">
        <f aca="false">IF(W196="","",W196-U196*Dashboard!$C$4)</f>
        <v/>
      </c>
      <c r="Z196" s="28" t="str">
        <f aca="false">IF(A196="","",IF(AND(V196&lt;&gt;"",N(V196)&gt;0),"Over estimate",IF(AND(X196&lt;&gt;"",X196&lt;Dashboard!$C$5),"Below target margin",IF(AND(D196="Complete",N(U196)=0),"No costs logged",IF(AND(D196="In progress",N(U196)&gt;0),"Costs so far","")))))</f>
        <v/>
      </c>
    </row>
    <row r="197" customFormat="false" ht="15" hidden="false" customHeight="false" outlineLevel="0" collapsed="false">
      <c r="A197" s="23"/>
      <c r="B197" s="23"/>
      <c r="C197" s="23"/>
      <c r="D197" s="23"/>
      <c r="E197" s="24"/>
      <c r="F197" s="24"/>
      <c r="G197" s="25"/>
      <c r="H197" s="25"/>
      <c r="I197" s="25"/>
      <c r="J197" s="25"/>
      <c r="K197" s="25"/>
      <c r="L197" s="25"/>
      <c r="M197" s="26" t="str">
        <f aca="false">IF(A197="","",SUM(H197:L197))</f>
        <v/>
      </c>
      <c r="N197" s="26" t="str">
        <f aca="false">IF(OR(A197="",G197=""),"",G197-M197)</f>
        <v/>
      </c>
      <c r="O197" s="27" t="str">
        <f aca="false">IF(OR(N197="",N(G197)=0),"",N197/G197)</f>
        <v/>
      </c>
      <c r="P197" s="26" t="str">
        <f aca="false">IF(A197="","",SUMIFS(Costs!$G$2:$G$3001,Costs!$B$2:$B$3001,$A197,Costs!$C$2:$C$3001,"Labour"))</f>
        <v/>
      </c>
      <c r="Q197" s="26" t="str">
        <f aca="false">IF(A197="","",SUMIFS(Costs!$G$2:$G$3001,Costs!$B$2:$B$3001,$A197,Costs!$C$2:$C$3001,"Materials"))</f>
        <v/>
      </c>
      <c r="R197" s="26" t="str">
        <f aca="false">IF(A197="","",SUMIFS(Costs!$G$2:$G$3001,Costs!$B$2:$B$3001,$A197,Costs!$C$2:$C$3001,"Subcontractors"))</f>
        <v/>
      </c>
      <c r="S197" s="26" t="str">
        <f aca="false">IF(A197="","",SUMIFS(Costs!$G$2:$G$3001,Costs!$B$2:$B$3001,$A197,Costs!$C$2:$C$3001,"Equipment"))</f>
        <v/>
      </c>
      <c r="T197" s="26" t="str">
        <f aca="false">IF(A197="","",SUMIFS(Costs!$G$2:$G$3001,Costs!$B$2:$B$3001,$A197,Costs!$C$2:$C$3001,"Other"))</f>
        <v/>
      </c>
      <c r="U197" s="26" t="str">
        <f aca="false">IF(A197="","",SUM(P197:T197))</f>
        <v/>
      </c>
      <c r="V197" s="26" t="str">
        <f aca="false">IF(OR(A197="",N(U197)=0),"",U197-M197)</f>
        <v/>
      </c>
      <c r="W197" s="26" t="str">
        <f aca="false">IF(OR(A197="",G197="",N(U197)=0),"",G197-U197)</f>
        <v/>
      </c>
      <c r="X197" s="27" t="str">
        <f aca="false">IF(OR(W197="",N(G197)=0),"",W197/G197)</f>
        <v/>
      </c>
      <c r="Y197" s="26" t="str">
        <f aca="false">IF(W197="","",W197-U197*Dashboard!$C$4)</f>
        <v/>
      </c>
      <c r="Z197" s="28" t="str">
        <f aca="false">IF(A197="","",IF(AND(V197&lt;&gt;"",N(V197)&gt;0),"Over estimate",IF(AND(X197&lt;&gt;"",X197&lt;Dashboard!$C$5),"Below target margin",IF(AND(D197="Complete",N(U197)=0),"No costs logged",IF(AND(D197="In progress",N(U197)&gt;0),"Costs so far","")))))</f>
        <v/>
      </c>
    </row>
    <row r="198" customFormat="false" ht="15" hidden="false" customHeight="false" outlineLevel="0" collapsed="false">
      <c r="A198" s="23"/>
      <c r="B198" s="23"/>
      <c r="C198" s="23"/>
      <c r="D198" s="23"/>
      <c r="E198" s="24"/>
      <c r="F198" s="24"/>
      <c r="G198" s="25"/>
      <c r="H198" s="25"/>
      <c r="I198" s="25"/>
      <c r="J198" s="25"/>
      <c r="K198" s="25"/>
      <c r="L198" s="25"/>
      <c r="M198" s="26" t="str">
        <f aca="false">IF(A198="","",SUM(H198:L198))</f>
        <v/>
      </c>
      <c r="N198" s="26" t="str">
        <f aca="false">IF(OR(A198="",G198=""),"",G198-M198)</f>
        <v/>
      </c>
      <c r="O198" s="27" t="str">
        <f aca="false">IF(OR(N198="",N(G198)=0),"",N198/G198)</f>
        <v/>
      </c>
      <c r="P198" s="26" t="str">
        <f aca="false">IF(A198="","",SUMIFS(Costs!$G$2:$G$3001,Costs!$B$2:$B$3001,$A198,Costs!$C$2:$C$3001,"Labour"))</f>
        <v/>
      </c>
      <c r="Q198" s="26" t="str">
        <f aca="false">IF(A198="","",SUMIFS(Costs!$G$2:$G$3001,Costs!$B$2:$B$3001,$A198,Costs!$C$2:$C$3001,"Materials"))</f>
        <v/>
      </c>
      <c r="R198" s="26" t="str">
        <f aca="false">IF(A198="","",SUMIFS(Costs!$G$2:$G$3001,Costs!$B$2:$B$3001,$A198,Costs!$C$2:$C$3001,"Subcontractors"))</f>
        <v/>
      </c>
      <c r="S198" s="26" t="str">
        <f aca="false">IF(A198="","",SUMIFS(Costs!$G$2:$G$3001,Costs!$B$2:$B$3001,$A198,Costs!$C$2:$C$3001,"Equipment"))</f>
        <v/>
      </c>
      <c r="T198" s="26" t="str">
        <f aca="false">IF(A198="","",SUMIFS(Costs!$G$2:$G$3001,Costs!$B$2:$B$3001,$A198,Costs!$C$2:$C$3001,"Other"))</f>
        <v/>
      </c>
      <c r="U198" s="26" t="str">
        <f aca="false">IF(A198="","",SUM(P198:T198))</f>
        <v/>
      </c>
      <c r="V198" s="26" t="str">
        <f aca="false">IF(OR(A198="",N(U198)=0),"",U198-M198)</f>
        <v/>
      </c>
      <c r="W198" s="26" t="str">
        <f aca="false">IF(OR(A198="",G198="",N(U198)=0),"",G198-U198)</f>
        <v/>
      </c>
      <c r="X198" s="27" t="str">
        <f aca="false">IF(OR(W198="",N(G198)=0),"",W198/G198)</f>
        <v/>
      </c>
      <c r="Y198" s="26" t="str">
        <f aca="false">IF(W198="","",W198-U198*Dashboard!$C$4)</f>
        <v/>
      </c>
      <c r="Z198" s="28" t="str">
        <f aca="false">IF(A198="","",IF(AND(V198&lt;&gt;"",N(V198)&gt;0),"Over estimate",IF(AND(X198&lt;&gt;"",X198&lt;Dashboard!$C$5),"Below target margin",IF(AND(D198="Complete",N(U198)=0),"No costs logged",IF(AND(D198="In progress",N(U198)&gt;0),"Costs so far","")))))</f>
        <v/>
      </c>
    </row>
    <row r="199" customFormat="false" ht="15" hidden="false" customHeight="false" outlineLevel="0" collapsed="false">
      <c r="A199" s="23"/>
      <c r="B199" s="23"/>
      <c r="C199" s="23"/>
      <c r="D199" s="23"/>
      <c r="E199" s="24"/>
      <c r="F199" s="24"/>
      <c r="G199" s="25"/>
      <c r="H199" s="25"/>
      <c r="I199" s="25"/>
      <c r="J199" s="25"/>
      <c r="K199" s="25"/>
      <c r="L199" s="25"/>
      <c r="M199" s="26" t="str">
        <f aca="false">IF(A199="","",SUM(H199:L199))</f>
        <v/>
      </c>
      <c r="N199" s="26" t="str">
        <f aca="false">IF(OR(A199="",G199=""),"",G199-M199)</f>
        <v/>
      </c>
      <c r="O199" s="27" t="str">
        <f aca="false">IF(OR(N199="",N(G199)=0),"",N199/G199)</f>
        <v/>
      </c>
      <c r="P199" s="26" t="str">
        <f aca="false">IF(A199="","",SUMIFS(Costs!$G$2:$G$3001,Costs!$B$2:$B$3001,$A199,Costs!$C$2:$C$3001,"Labour"))</f>
        <v/>
      </c>
      <c r="Q199" s="26" t="str">
        <f aca="false">IF(A199="","",SUMIFS(Costs!$G$2:$G$3001,Costs!$B$2:$B$3001,$A199,Costs!$C$2:$C$3001,"Materials"))</f>
        <v/>
      </c>
      <c r="R199" s="26" t="str">
        <f aca="false">IF(A199="","",SUMIFS(Costs!$G$2:$G$3001,Costs!$B$2:$B$3001,$A199,Costs!$C$2:$C$3001,"Subcontractors"))</f>
        <v/>
      </c>
      <c r="S199" s="26" t="str">
        <f aca="false">IF(A199="","",SUMIFS(Costs!$G$2:$G$3001,Costs!$B$2:$B$3001,$A199,Costs!$C$2:$C$3001,"Equipment"))</f>
        <v/>
      </c>
      <c r="T199" s="26" t="str">
        <f aca="false">IF(A199="","",SUMIFS(Costs!$G$2:$G$3001,Costs!$B$2:$B$3001,$A199,Costs!$C$2:$C$3001,"Other"))</f>
        <v/>
      </c>
      <c r="U199" s="26" t="str">
        <f aca="false">IF(A199="","",SUM(P199:T199))</f>
        <v/>
      </c>
      <c r="V199" s="26" t="str">
        <f aca="false">IF(OR(A199="",N(U199)=0),"",U199-M199)</f>
        <v/>
      </c>
      <c r="W199" s="26" t="str">
        <f aca="false">IF(OR(A199="",G199="",N(U199)=0),"",G199-U199)</f>
        <v/>
      </c>
      <c r="X199" s="27" t="str">
        <f aca="false">IF(OR(W199="",N(G199)=0),"",W199/G199)</f>
        <v/>
      </c>
      <c r="Y199" s="26" t="str">
        <f aca="false">IF(W199="","",W199-U199*Dashboard!$C$4)</f>
        <v/>
      </c>
      <c r="Z199" s="28" t="str">
        <f aca="false">IF(A199="","",IF(AND(V199&lt;&gt;"",N(V199)&gt;0),"Over estimate",IF(AND(X199&lt;&gt;"",X199&lt;Dashboard!$C$5),"Below target margin",IF(AND(D199="Complete",N(U199)=0),"No costs logged",IF(AND(D199="In progress",N(U199)&gt;0),"Costs so far","")))))</f>
        <v/>
      </c>
    </row>
    <row r="200" customFormat="false" ht="15" hidden="false" customHeight="false" outlineLevel="0" collapsed="false">
      <c r="A200" s="23"/>
      <c r="B200" s="23"/>
      <c r="C200" s="23"/>
      <c r="D200" s="23"/>
      <c r="E200" s="24"/>
      <c r="F200" s="24"/>
      <c r="G200" s="25"/>
      <c r="H200" s="25"/>
      <c r="I200" s="25"/>
      <c r="J200" s="25"/>
      <c r="K200" s="25"/>
      <c r="L200" s="25"/>
      <c r="M200" s="26" t="str">
        <f aca="false">IF(A200="","",SUM(H200:L200))</f>
        <v/>
      </c>
      <c r="N200" s="26" t="str">
        <f aca="false">IF(OR(A200="",G200=""),"",G200-M200)</f>
        <v/>
      </c>
      <c r="O200" s="27" t="str">
        <f aca="false">IF(OR(N200="",N(G200)=0),"",N200/G200)</f>
        <v/>
      </c>
      <c r="P200" s="26" t="str">
        <f aca="false">IF(A200="","",SUMIFS(Costs!$G$2:$G$3001,Costs!$B$2:$B$3001,$A200,Costs!$C$2:$C$3001,"Labour"))</f>
        <v/>
      </c>
      <c r="Q200" s="26" t="str">
        <f aca="false">IF(A200="","",SUMIFS(Costs!$G$2:$G$3001,Costs!$B$2:$B$3001,$A200,Costs!$C$2:$C$3001,"Materials"))</f>
        <v/>
      </c>
      <c r="R200" s="26" t="str">
        <f aca="false">IF(A200="","",SUMIFS(Costs!$G$2:$G$3001,Costs!$B$2:$B$3001,$A200,Costs!$C$2:$C$3001,"Subcontractors"))</f>
        <v/>
      </c>
      <c r="S200" s="26" t="str">
        <f aca="false">IF(A200="","",SUMIFS(Costs!$G$2:$G$3001,Costs!$B$2:$B$3001,$A200,Costs!$C$2:$C$3001,"Equipment"))</f>
        <v/>
      </c>
      <c r="T200" s="26" t="str">
        <f aca="false">IF(A200="","",SUMIFS(Costs!$G$2:$G$3001,Costs!$B$2:$B$3001,$A200,Costs!$C$2:$C$3001,"Other"))</f>
        <v/>
      </c>
      <c r="U200" s="26" t="str">
        <f aca="false">IF(A200="","",SUM(P200:T200))</f>
        <v/>
      </c>
      <c r="V200" s="26" t="str">
        <f aca="false">IF(OR(A200="",N(U200)=0),"",U200-M200)</f>
        <v/>
      </c>
      <c r="W200" s="26" t="str">
        <f aca="false">IF(OR(A200="",G200="",N(U200)=0),"",G200-U200)</f>
        <v/>
      </c>
      <c r="X200" s="27" t="str">
        <f aca="false">IF(OR(W200="",N(G200)=0),"",W200/G200)</f>
        <v/>
      </c>
      <c r="Y200" s="26" t="str">
        <f aca="false">IF(W200="","",W200-U200*Dashboard!$C$4)</f>
        <v/>
      </c>
      <c r="Z200" s="28" t="str">
        <f aca="false">IF(A200="","",IF(AND(V200&lt;&gt;"",N(V200)&gt;0),"Over estimate",IF(AND(X200&lt;&gt;"",X200&lt;Dashboard!$C$5),"Below target margin",IF(AND(D200="Complete",N(U200)=0),"No costs logged",IF(AND(D200="In progress",N(U200)&gt;0),"Costs so far","")))))</f>
        <v/>
      </c>
    </row>
    <row r="201" customFormat="false" ht="15" hidden="false" customHeight="false" outlineLevel="0" collapsed="false">
      <c r="A201" s="23"/>
      <c r="B201" s="23"/>
      <c r="C201" s="23"/>
      <c r="D201" s="23"/>
      <c r="E201" s="24"/>
      <c r="F201" s="24"/>
      <c r="G201" s="25"/>
      <c r="H201" s="25"/>
      <c r="I201" s="25"/>
      <c r="J201" s="25"/>
      <c r="K201" s="25"/>
      <c r="L201" s="25"/>
      <c r="M201" s="26" t="str">
        <f aca="false">IF(A201="","",SUM(H201:L201))</f>
        <v/>
      </c>
      <c r="N201" s="26" t="str">
        <f aca="false">IF(OR(A201="",G201=""),"",G201-M201)</f>
        <v/>
      </c>
      <c r="O201" s="27" t="str">
        <f aca="false">IF(OR(N201="",N(G201)=0),"",N201/G201)</f>
        <v/>
      </c>
      <c r="P201" s="26" t="str">
        <f aca="false">IF(A201="","",SUMIFS(Costs!$G$2:$G$3001,Costs!$B$2:$B$3001,$A201,Costs!$C$2:$C$3001,"Labour"))</f>
        <v/>
      </c>
      <c r="Q201" s="26" t="str">
        <f aca="false">IF(A201="","",SUMIFS(Costs!$G$2:$G$3001,Costs!$B$2:$B$3001,$A201,Costs!$C$2:$C$3001,"Materials"))</f>
        <v/>
      </c>
      <c r="R201" s="26" t="str">
        <f aca="false">IF(A201="","",SUMIFS(Costs!$G$2:$G$3001,Costs!$B$2:$B$3001,$A201,Costs!$C$2:$C$3001,"Subcontractors"))</f>
        <v/>
      </c>
      <c r="S201" s="26" t="str">
        <f aca="false">IF(A201="","",SUMIFS(Costs!$G$2:$G$3001,Costs!$B$2:$B$3001,$A201,Costs!$C$2:$C$3001,"Equipment"))</f>
        <v/>
      </c>
      <c r="T201" s="26" t="str">
        <f aca="false">IF(A201="","",SUMIFS(Costs!$G$2:$G$3001,Costs!$B$2:$B$3001,$A201,Costs!$C$2:$C$3001,"Other"))</f>
        <v/>
      </c>
      <c r="U201" s="26" t="str">
        <f aca="false">IF(A201="","",SUM(P201:T201))</f>
        <v/>
      </c>
      <c r="V201" s="26" t="str">
        <f aca="false">IF(OR(A201="",N(U201)=0),"",U201-M201)</f>
        <v/>
      </c>
      <c r="W201" s="26" t="str">
        <f aca="false">IF(OR(A201="",G201="",N(U201)=0),"",G201-U201)</f>
        <v/>
      </c>
      <c r="X201" s="27" t="str">
        <f aca="false">IF(OR(W201="",N(G201)=0),"",W201/G201)</f>
        <v/>
      </c>
      <c r="Y201" s="26" t="str">
        <f aca="false">IF(W201="","",W201-U201*Dashboard!$C$4)</f>
        <v/>
      </c>
      <c r="Z201" s="28" t="str">
        <f aca="false">IF(A201="","",IF(AND(V201&lt;&gt;"",N(V201)&gt;0),"Over estimate",IF(AND(X201&lt;&gt;"",X201&lt;Dashboard!$C$5),"Below target margin",IF(AND(D201="Complete",N(U201)=0),"No costs logged",IF(AND(D201="In progress",N(U201)&gt;0),"Costs so far","")))))</f>
        <v/>
      </c>
    </row>
    <row r="202" customFormat="false" ht="15" hidden="false" customHeight="false" outlineLevel="0" collapsed="false">
      <c r="A202" s="23"/>
      <c r="B202" s="23"/>
      <c r="C202" s="23"/>
      <c r="D202" s="23"/>
      <c r="E202" s="24"/>
      <c r="F202" s="24"/>
      <c r="G202" s="25"/>
      <c r="H202" s="25"/>
      <c r="I202" s="25"/>
      <c r="J202" s="25"/>
      <c r="K202" s="25"/>
      <c r="L202" s="25"/>
      <c r="M202" s="26" t="str">
        <f aca="false">IF(A202="","",SUM(H202:L202))</f>
        <v/>
      </c>
      <c r="N202" s="26" t="str">
        <f aca="false">IF(OR(A202="",G202=""),"",G202-M202)</f>
        <v/>
      </c>
      <c r="O202" s="27" t="str">
        <f aca="false">IF(OR(N202="",N(G202)=0),"",N202/G202)</f>
        <v/>
      </c>
      <c r="P202" s="26" t="str">
        <f aca="false">IF(A202="","",SUMIFS(Costs!$G$2:$G$3001,Costs!$B$2:$B$3001,$A202,Costs!$C$2:$C$3001,"Labour"))</f>
        <v/>
      </c>
      <c r="Q202" s="26" t="str">
        <f aca="false">IF(A202="","",SUMIFS(Costs!$G$2:$G$3001,Costs!$B$2:$B$3001,$A202,Costs!$C$2:$C$3001,"Materials"))</f>
        <v/>
      </c>
      <c r="R202" s="26" t="str">
        <f aca="false">IF(A202="","",SUMIFS(Costs!$G$2:$G$3001,Costs!$B$2:$B$3001,$A202,Costs!$C$2:$C$3001,"Subcontractors"))</f>
        <v/>
      </c>
      <c r="S202" s="26" t="str">
        <f aca="false">IF(A202="","",SUMIFS(Costs!$G$2:$G$3001,Costs!$B$2:$B$3001,$A202,Costs!$C$2:$C$3001,"Equipment"))</f>
        <v/>
      </c>
      <c r="T202" s="26" t="str">
        <f aca="false">IF(A202="","",SUMIFS(Costs!$G$2:$G$3001,Costs!$B$2:$B$3001,$A202,Costs!$C$2:$C$3001,"Other"))</f>
        <v/>
      </c>
      <c r="U202" s="26" t="str">
        <f aca="false">IF(A202="","",SUM(P202:T202))</f>
        <v/>
      </c>
      <c r="V202" s="26" t="str">
        <f aca="false">IF(OR(A202="",N(U202)=0),"",U202-M202)</f>
        <v/>
      </c>
      <c r="W202" s="26" t="str">
        <f aca="false">IF(OR(A202="",G202="",N(U202)=0),"",G202-U202)</f>
        <v/>
      </c>
      <c r="X202" s="27" t="str">
        <f aca="false">IF(OR(W202="",N(G202)=0),"",W202/G202)</f>
        <v/>
      </c>
      <c r="Y202" s="26" t="str">
        <f aca="false">IF(W202="","",W202-U202*Dashboard!$C$4)</f>
        <v/>
      </c>
      <c r="Z202" s="28" t="str">
        <f aca="false">IF(A202="","",IF(AND(V202&lt;&gt;"",N(V202)&gt;0),"Over estimate",IF(AND(X202&lt;&gt;"",X202&lt;Dashboard!$C$5),"Below target margin",IF(AND(D202="Complete",N(U202)=0),"No costs logged",IF(AND(D202="In progress",N(U202)&gt;0),"Costs so far","")))))</f>
        <v/>
      </c>
    </row>
    <row r="203" customFormat="false" ht="15" hidden="false" customHeight="false" outlineLevel="0" collapsed="false">
      <c r="A203" s="23"/>
      <c r="B203" s="23"/>
      <c r="C203" s="23"/>
      <c r="D203" s="23"/>
      <c r="E203" s="24"/>
      <c r="F203" s="24"/>
      <c r="G203" s="25"/>
      <c r="H203" s="25"/>
      <c r="I203" s="25"/>
      <c r="J203" s="25"/>
      <c r="K203" s="25"/>
      <c r="L203" s="25"/>
      <c r="M203" s="26" t="str">
        <f aca="false">IF(A203="","",SUM(H203:L203))</f>
        <v/>
      </c>
      <c r="N203" s="26" t="str">
        <f aca="false">IF(OR(A203="",G203=""),"",G203-M203)</f>
        <v/>
      </c>
      <c r="O203" s="27" t="str">
        <f aca="false">IF(OR(N203="",N(G203)=0),"",N203/G203)</f>
        <v/>
      </c>
      <c r="P203" s="26" t="str">
        <f aca="false">IF(A203="","",SUMIFS(Costs!$G$2:$G$3001,Costs!$B$2:$B$3001,$A203,Costs!$C$2:$C$3001,"Labour"))</f>
        <v/>
      </c>
      <c r="Q203" s="26" t="str">
        <f aca="false">IF(A203="","",SUMIFS(Costs!$G$2:$G$3001,Costs!$B$2:$B$3001,$A203,Costs!$C$2:$C$3001,"Materials"))</f>
        <v/>
      </c>
      <c r="R203" s="26" t="str">
        <f aca="false">IF(A203="","",SUMIFS(Costs!$G$2:$G$3001,Costs!$B$2:$B$3001,$A203,Costs!$C$2:$C$3001,"Subcontractors"))</f>
        <v/>
      </c>
      <c r="S203" s="26" t="str">
        <f aca="false">IF(A203="","",SUMIFS(Costs!$G$2:$G$3001,Costs!$B$2:$B$3001,$A203,Costs!$C$2:$C$3001,"Equipment"))</f>
        <v/>
      </c>
      <c r="T203" s="26" t="str">
        <f aca="false">IF(A203="","",SUMIFS(Costs!$G$2:$G$3001,Costs!$B$2:$B$3001,$A203,Costs!$C$2:$C$3001,"Other"))</f>
        <v/>
      </c>
      <c r="U203" s="26" t="str">
        <f aca="false">IF(A203="","",SUM(P203:T203))</f>
        <v/>
      </c>
      <c r="V203" s="26" t="str">
        <f aca="false">IF(OR(A203="",N(U203)=0),"",U203-M203)</f>
        <v/>
      </c>
      <c r="W203" s="26" t="str">
        <f aca="false">IF(OR(A203="",G203="",N(U203)=0),"",G203-U203)</f>
        <v/>
      </c>
      <c r="X203" s="27" t="str">
        <f aca="false">IF(OR(W203="",N(G203)=0),"",W203/G203)</f>
        <v/>
      </c>
      <c r="Y203" s="26" t="str">
        <f aca="false">IF(W203="","",W203-U203*Dashboard!$C$4)</f>
        <v/>
      </c>
      <c r="Z203" s="28" t="str">
        <f aca="false">IF(A203="","",IF(AND(V203&lt;&gt;"",N(V203)&gt;0),"Over estimate",IF(AND(X203&lt;&gt;"",X203&lt;Dashboard!$C$5),"Below target margin",IF(AND(D203="Complete",N(U203)=0),"No costs logged",IF(AND(D203="In progress",N(U203)&gt;0),"Costs so far","")))))</f>
        <v/>
      </c>
    </row>
    <row r="204" customFormat="false" ht="15" hidden="false" customHeight="false" outlineLevel="0" collapsed="false">
      <c r="A204" s="23"/>
      <c r="B204" s="23"/>
      <c r="C204" s="23"/>
      <c r="D204" s="23"/>
      <c r="E204" s="24"/>
      <c r="F204" s="24"/>
      <c r="G204" s="25"/>
      <c r="H204" s="25"/>
      <c r="I204" s="25"/>
      <c r="J204" s="25"/>
      <c r="K204" s="25"/>
      <c r="L204" s="25"/>
      <c r="M204" s="26" t="str">
        <f aca="false">IF(A204="","",SUM(H204:L204))</f>
        <v/>
      </c>
      <c r="N204" s="26" t="str">
        <f aca="false">IF(OR(A204="",G204=""),"",G204-M204)</f>
        <v/>
      </c>
      <c r="O204" s="27" t="str">
        <f aca="false">IF(OR(N204="",N(G204)=0),"",N204/G204)</f>
        <v/>
      </c>
      <c r="P204" s="26" t="str">
        <f aca="false">IF(A204="","",SUMIFS(Costs!$G$2:$G$3001,Costs!$B$2:$B$3001,$A204,Costs!$C$2:$C$3001,"Labour"))</f>
        <v/>
      </c>
      <c r="Q204" s="26" t="str">
        <f aca="false">IF(A204="","",SUMIFS(Costs!$G$2:$G$3001,Costs!$B$2:$B$3001,$A204,Costs!$C$2:$C$3001,"Materials"))</f>
        <v/>
      </c>
      <c r="R204" s="26" t="str">
        <f aca="false">IF(A204="","",SUMIFS(Costs!$G$2:$G$3001,Costs!$B$2:$B$3001,$A204,Costs!$C$2:$C$3001,"Subcontractors"))</f>
        <v/>
      </c>
      <c r="S204" s="26" t="str">
        <f aca="false">IF(A204="","",SUMIFS(Costs!$G$2:$G$3001,Costs!$B$2:$B$3001,$A204,Costs!$C$2:$C$3001,"Equipment"))</f>
        <v/>
      </c>
      <c r="T204" s="26" t="str">
        <f aca="false">IF(A204="","",SUMIFS(Costs!$G$2:$G$3001,Costs!$B$2:$B$3001,$A204,Costs!$C$2:$C$3001,"Other"))</f>
        <v/>
      </c>
      <c r="U204" s="26" t="str">
        <f aca="false">IF(A204="","",SUM(P204:T204))</f>
        <v/>
      </c>
      <c r="V204" s="26" t="str">
        <f aca="false">IF(OR(A204="",N(U204)=0),"",U204-M204)</f>
        <v/>
      </c>
      <c r="W204" s="26" t="str">
        <f aca="false">IF(OR(A204="",G204="",N(U204)=0),"",G204-U204)</f>
        <v/>
      </c>
      <c r="X204" s="27" t="str">
        <f aca="false">IF(OR(W204="",N(G204)=0),"",W204/G204)</f>
        <v/>
      </c>
      <c r="Y204" s="26" t="str">
        <f aca="false">IF(W204="","",W204-U204*Dashboard!$C$4)</f>
        <v/>
      </c>
      <c r="Z204" s="28" t="str">
        <f aca="false">IF(A204="","",IF(AND(V204&lt;&gt;"",N(V204)&gt;0),"Over estimate",IF(AND(X204&lt;&gt;"",X204&lt;Dashboard!$C$5),"Below target margin",IF(AND(D204="Complete",N(U204)=0),"No costs logged",IF(AND(D204="In progress",N(U204)&gt;0),"Costs so far","")))))</f>
        <v/>
      </c>
    </row>
    <row r="205" customFormat="false" ht="15" hidden="false" customHeight="false" outlineLevel="0" collapsed="false">
      <c r="A205" s="23"/>
      <c r="B205" s="23"/>
      <c r="C205" s="23"/>
      <c r="D205" s="23"/>
      <c r="E205" s="24"/>
      <c r="F205" s="24"/>
      <c r="G205" s="25"/>
      <c r="H205" s="25"/>
      <c r="I205" s="25"/>
      <c r="J205" s="25"/>
      <c r="K205" s="25"/>
      <c r="L205" s="25"/>
      <c r="M205" s="26" t="str">
        <f aca="false">IF(A205="","",SUM(H205:L205))</f>
        <v/>
      </c>
      <c r="N205" s="26" t="str">
        <f aca="false">IF(OR(A205="",G205=""),"",G205-M205)</f>
        <v/>
      </c>
      <c r="O205" s="27" t="str">
        <f aca="false">IF(OR(N205="",N(G205)=0),"",N205/G205)</f>
        <v/>
      </c>
      <c r="P205" s="26" t="str">
        <f aca="false">IF(A205="","",SUMIFS(Costs!$G$2:$G$3001,Costs!$B$2:$B$3001,$A205,Costs!$C$2:$C$3001,"Labour"))</f>
        <v/>
      </c>
      <c r="Q205" s="26" t="str">
        <f aca="false">IF(A205="","",SUMIFS(Costs!$G$2:$G$3001,Costs!$B$2:$B$3001,$A205,Costs!$C$2:$C$3001,"Materials"))</f>
        <v/>
      </c>
      <c r="R205" s="26" t="str">
        <f aca="false">IF(A205="","",SUMIFS(Costs!$G$2:$G$3001,Costs!$B$2:$B$3001,$A205,Costs!$C$2:$C$3001,"Subcontractors"))</f>
        <v/>
      </c>
      <c r="S205" s="26" t="str">
        <f aca="false">IF(A205="","",SUMIFS(Costs!$G$2:$G$3001,Costs!$B$2:$B$3001,$A205,Costs!$C$2:$C$3001,"Equipment"))</f>
        <v/>
      </c>
      <c r="T205" s="26" t="str">
        <f aca="false">IF(A205="","",SUMIFS(Costs!$G$2:$G$3001,Costs!$B$2:$B$3001,$A205,Costs!$C$2:$C$3001,"Other"))</f>
        <v/>
      </c>
      <c r="U205" s="26" t="str">
        <f aca="false">IF(A205="","",SUM(P205:T205))</f>
        <v/>
      </c>
      <c r="V205" s="26" t="str">
        <f aca="false">IF(OR(A205="",N(U205)=0),"",U205-M205)</f>
        <v/>
      </c>
      <c r="W205" s="26" t="str">
        <f aca="false">IF(OR(A205="",G205="",N(U205)=0),"",G205-U205)</f>
        <v/>
      </c>
      <c r="X205" s="27" t="str">
        <f aca="false">IF(OR(W205="",N(G205)=0),"",W205/G205)</f>
        <v/>
      </c>
      <c r="Y205" s="26" t="str">
        <f aca="false">IF(W205="","",W205-U205*Dashboard!$C$4)</f>
        <v/>
      </c>
      <c r="Z205" s="28" t="str">
        <f aca="false">IF(A205="","",IF(AND(V205&lt;&gt;"",N(V205)&gt;0),"Over estimate",IF(AND(X205&lt;&gt;"",X205&lt;Dashboard!$C$5),"Below target margin",IF(AND(D205="Complete",N(U205)=0),"No costs logged",IF(AND(D205="In progress",N(U205)&gt;0),"Costs so far","")))))</f>
        <v/>
      </c>
    </row>
    <row r="206" customFormat="false" ht="15" hidden="false" customHeight="false" outlineLevel="0" collapsed="false">
      <c r="A206" s="23"/>
      <c r="B206" s="23"/>
      <c r="C206" s="23"/>
      <c r="D206" s="23"/>
      <c r="E206" s="24"/>
      <c r="F206" s="24"/>
      <c r="G206" s="25"/>
      <c r="H206" s="25"/>
      <c r="I206" s="25"/>
      <c r="J206" s="25"/>
      <c r="K206" s="25"/>
      <c r="L206" s="25"/>
      <c r="M206" s="26" t="str">
        <f aca="false">IF(A206="","",SUM(H206:L206))</f>
        <v/>
      </c>
      <c r="N206" s="26" t="str">
        <f aca="false">IF(OR(A206="",G206=""),"",G206-M206)</f>
        <v/>
      </c>
      <c r="O206" s="27" t="str">
        <f aca="false">IF(OR(N206="",N(G206)=0),"",N206/G206)</f>
        <v/>
      </c>
      <c r="P206" s="26" t="str">
        <f aca="false">IF(A206="","",SUMIFS(Costs!$G$2:$G$3001,Costs!$B$2:$B$3001,$A206,Costs!$C$2:$C$3001,"Labour"))</f>
        <v/>
      </c>
      <c r="Q206" s="26" t="str">
        <f aca="false">IF(A206="","",SUMIFS(Costs!$G$2:$G$3001,Costs!$B$2:$B$3001,$A206,Costs!$C$2:$C$3001,"Materials"))</f>
        <v/>
      </c>
      <c r="R206" s="26" t="str">
        <f aca="false">IF(A206="","",SUMIFS(Costs!$G$2:$G$3001,Costs!$B$2:$B$3001,$A206,Costs!$C$2:$C$3001,"Subcontractors"))</f>
        <v/>
      </c>
      <c r="S206" s="26" t="str">
        <f aca="false">IF(A206="","",SUMIFS(Costs!$G$2:$G$3001,Costs!$B$2:$B$3001,$A206,Costs!$C$2:$C$3001,"Equipment"))</f>
        <v/>
      </c>
      <c r="T206" s="26" t="str">
        <f aca="false">IF(A206="","",SUMIFS(Costs!$G$2:$G$3001,Costs!$B$2:$B$3001,$A206,Costs!$C$2:$C$3001,"Other"))</f>
        <v/>
      </c>
      <c r="U206" s="26" t="str">
        <f aca="false">IF(A206="","",SUM(P206:T206))</f>
        <v/>
      </c>
      <c r="V206" s="26" t="str">
        <f aca="false">IF(OR(A206="",N(U206)=0),"",U206-M206)</f>
        <v/>
      </c>
      <c r="W206" s="26" t="str">
        <f aca="false">IF(OR(A206="",G206="",N(U206)=0),"",G206-U206)</f>
        <v/>
      </c>
      <c r="X206" s="27" t="str">
        <f aca="false">IF(OR(W206="",N(G206)=0),"",W206/G206)</f>
        <v/>
      </c>
      <c r="Y206" s="26" t="str">
        <f aca="false">IF(W206="","",W206-U206*Dashboard!$C$4)</f>
        <v/>
      </c>
      <c r="Z206" s="28" t="str">
        <f aca="false">IF(A206="","",IF(AND(V206&lt;&gt;"",N(V206)&gt;0),"Over estimate",IF(AND(X206&lt;&gt;"",X206&lt;Dashboard!$C$5),"Below target margin",IF(AND(D206="Complete",N(U206)=0),"No costs logged",IF(AND(D206="In progress",N(U206)&gt;0),"Costs so far","")))))</f>
        <v/>
      </c>
    </row>
    <row r="207" customFormat="false" ht="15" hidden="false" customHeight="false" outlineLevel="0" collapsed="false">
      <c r="A207" s="23"/>
      <c r="B207" s="23"/>
      <c r="C207" s="23"/>
      <c r="D207" s="23"/>
      <c r="E207" s="24"/>
      <c r="F207" s="24"/>
      <c r="G207" s="25"/>
      <c r="H207" s="25"/>
      <c r="I207" s="25"/>
      <c r="J207" s="25"/>
      <c r="K207" s="25"/>
      <c r="L207" s="25"/>
      <c r="M207" s="26" t="str">
        <f aca="false">IF(A207="","",SUM(H207:L207))</f>
        <v/>
      </c>
      <c r="N207" s="26" t="str">
        <f aca="false">IF(OR(A207="",G207=""),"",G207-M207)</f>
        <v/>
      </c>
      <c r="O207" s="27" t="str">
        <f aca="false">IF(OR(N207="",N(G207)=0),"",N207/G207)</f>
        <v/>
      </c>
      <c r="P207" s="26" t="str">
        <f aca="false">IF(A207="","",SUMIFS(Costs!$G$2:$G$3001,Costs!$B$2:$B$3001,$A207,Costs!$C$2:$C$3001,"Labour"))</f>
        <v/>
      </c>
      <c r="Q207" s="26" t="str">
        <f aca="false">IF(A207="","",SUMIFS(Costs!$G$2:$G$3001,Costs!$B$2:$B$3001,$A207,Costs!$C$2:$C$3001,"Materials"))</f>
        <v/>
      </c>
      <c r="R207" s="26" t="str">
        <f aca="false">IF(A207="","",SUMIFS(Costs!$G$2:$G$3001,Costs!$B$2:$B$3001,$A207,Costs!$C$2:$C$3001,"Subcontractors"))</f>
        <v/>
      </c>
      <c r="S207" s="26" t="str">
        <f aca="false">IF(A207="","",SUMIFS(Costs!$G$2:$G$3001,Costs!$B$2:$B$3001,$A207,Costs!$C$2:$C$3001,"Equipment"))</f>
        <v/>
      </c>
      <c r="T207" s="26" t="str">
        <f aca="false">IF(A207="","",SUMIFS(Costs!$G$2:$G$3001,Costs!$B$2:$B$3001,$A207,Costs!$C$2:$C$3001,"Other"))</f>
        <v/>
      </c>
      <c r="U207" s="26" t="str">
        <f aca="false">IF(A207="","",SUM(P207:T207))</f>
        <v/>
      </c>
      <c r="V207" s="26" t="str">
        <f aca="false">IF(OR(A207="",N(U207)=0),"",U207-M207)</f>
        <v/>
      </c>
      <c r="W207" s="26" t="str">
        <f aca="false">IF(OR(A207="",G207="",N(U207)=0),"",G207-U207)</f>
        <v/>
      </c>
      <c r="X207" s="27" t="str">
        <f aca="false">IF(OR(W207="",N(G207)=0),"",W207/G207)</f>
        <v/>
      </c>
      <c r="Y207" s="26" t="str">
        <f aca="false">IF(W207="","",W207-U207*Dashboard!$C$4)</f>
        <v/>
      </c>
      <c r="Z207" s="28" t="str">
        <f aca="false">IF(A207="","",IF(AND(V207&lt;&gt;"",N(V207)&gt;0),"Over estimate",IF(AND(X207&lt;&gt;"",X207&lt;Dashboard!$C$5),"Below target margin",IF(AND(D207="Complete",N(U207)=0),"No costs logged",IF(AND(D207="In progress",N(U207)&gt;0),"Costs so far","")))))</f>
        <v/>
      </c>
    </row>
    <row r="208" customFormat="false" ht="15" hidden="false" customHeight="false" outlineLevel="0" collapsed="false">
      <c r="A208" s="23"/>
      <c r="B208" s="23"/>
      <c r="C208" s="23"/>
      <c r="D208" s="23"/>
      <c r="E208" s="24"/>
      <c r="F208" s="24"/>
      <c r="G208" s="25"/>
      <c r="H208" s="25"/>
      <c r="I208" s="25"/>
      <c r="J208" s="25"/>
      <c r="K208" s="25"/>
      <c r="L208" s="25"/>
      <c r="M208" s="26" t="str">
        <f aca="false">IF(A208="","",SUM(H208:L208))</f>
        <v/>
      </c>
      <c r="N208" s="26" t="str">
        <f aca="false">IF(OR(A208="",G208=""),"",G208-M208)</f>
        <v/>
      </c>
      <c r="O208" s="27" t="str">
        <f aca="false">IF(OR(N208="",N(G208)=0),"",N208/G208)</f>
        <v/>
      </c>
      <c r="P208" s="26" t="str">
        <f aca="false">IF(A208="","",SUMIFS(Costs!$G$2:$G$3001,Costs!$B$2:$B$3001,$A208,Costs!$C$2:$C$3001,"Labour"))</f>
        <v/>
      </c>
      <c r="Q208" s="26" t="str">
        <f aca="false">IF(A208="","",SUMIFS(Costs!$G$2:$G$3001,Costs!$B$2:$B$3001,$A208,Costs!$C$2:$C$3001,"Materials"))</f>
        <v/>
      </c>
      <c r="R208" s="26" t="str">
        <f aca="false">IF(A208="","",SUMIFS(Costs!$G$2:$G$3001,Costs!$B$2:$B$3001,$A208,Costs!$C$2:$C$3001,"Subcontractors"))</f>
        <v/>
      </c>
      <c r="S208" s="26" t="str">
        <f aca="false">IF(A208="","",SUMIFS(Costs!$G$2:$G$3001,Costs!$B$2:$B$3001,$A208,Costs!$C$2:$C$3001,"Equipment"))</f>
        <v/>
      </c>
      <c r="T208" s="26" t="str">
        <f aca="false">IF(A208="","",SUMIFS(Costs!$G$2:$G$3001,Costs!$B$2:$B$3001,$A208,Costs!$C$2:$C$3001,"Other"))</f>
        <v/>
      </c>
      <c r="U208" s="26" t="str">
        <f aca="false">IF(A208="","",SUM(P208:T208))</f>
        <v/>
      </c>
      <c r="V208" s="26" t="str">
        <f aca="false">IF(OR(A208="",N(U208)=0),"",U208-M208)</f>
        <v/>
      </c>
      <c r="W208" s="26" t="str">
        <f aca="false">IF(OR(A208="",G208="",N(U208)=0),"",G208-U208)</f>
        <v/>
      </c>
      <c r="X208" s="27" t="str">
        <f aca="false">IF(OR(W208="",N(G208)=0),"",W208/G208)</f>
        <v/>
      </c>
      <c r="Y208" s="26" t="str">
        <f aca="false">IF(W208="","",W208-U208*Dashboard!$C$4)</f>
        <v/>
      </c>
      <c r="Z208" s="28" t="str">
        <f aca="false">IF(A208="","",IF(AND(V208&lt;&gt;"",N(V208)&gt;0),"Over estimate",IF(AND(X208&lt;&gt;"",X208&lt;Dashboard!$C$5),"Below target margin",IF(AND(D208="Complete",N(U208)=0),"No costs logged",IF(AND(D208="In progress",N(U208)&gt;0),"Costs so far","")))))</f>
        <v/>
      </c>
    </row>
    <row r="209" customFormat="false" ht="15" hidden="false" customHeight="false" outlineLevel="0" collapsed="false">
      <c r="A209" s="23"/>
      <c r="B209" s="23"/>
      <c r="C209" s="23"/>
      <c r="D209" s="23"/>
      <c r="E209" s="24"/>
      <c r="F209" s="24"/>
      <c r="G209" s="25"/>
      <c r="H209" s="25"/>
      <c r="I209" s="25"/>
      <c r="J209" s="25"/>
      <c r="K209" s="25"/>
      <c r="L209" s="25"/>
      <c r="M209" s="26" t="str">
        <f aca="false">IF(A209="","",SUM(H209:L209))</f>
        <v/>
      </c>
      <c r="N209" s="26" t="str">
        <f aca="false">IF(OR(A209="",G209=""),"",G209-M209)</f>
        <v/>
      </c>
      <c r="O209" s="27" t="str">
        <f aca="false">IF(OR(N209="",N(G209)=0),"",N209/G209)</f>
        <v/>
      </c>
      <c r="P209" s="26" t="str">
        <f aca="false">IF(A209="","",SUMIFS(Costs!$G$2:$G$3001,Costs!$B$2:$B$3001,$A209,Costs!$C$2:$C$3001,"Labour"))</f>
        <v/>
      </c>
      <c r="Q209" s="26" t="str">
        <f aca="false">IF(A209="","",SUMIFS(Costs!$G$2:$G$3001,Costs!$B$2:$B$3001,$A209,Costs!$C$2:$C$3001,"Materials"))</f>
        <v/>
      </c>
      <c r="R209" s="26" t="str">
        <f aca="false">IF(A209="","",SUMIFS(Costs!$G$2:$G$3001,Costs!$B$2:$B$3001,$A209,Costs!$C$2:$C$3001,"Subcontractors"))</f>
        <v/>
      </c>
      <c r="S209" s="26" t="str">
        <f aca="false">IF(A209="","",SUMIFS(Costs!$G$2:$G$3001,Costs!$B$2:$B$3001,$A209,Costs!$C$2:$C$3001,"Equipment"))</f>
        <v/>
      </c>
      <c r="T209" s="26" t="str">
        <f aca="false">IF(A209="","",SUMIFS(Costs!$G$2:$G$3001,Costs!$B$2:$B$3001,$A209,Costs!$C$2:$C$3001,"Other"))</f>
        <v/>
      </c>
      <c r="U209" s="26" t="str">
        <f aca="false">IF(A209="","",SUM(P209:T209))</f>
        <v/>
      </c>
      <c r="V209" s="26" t="str">
        <f aca="false">IF(OR(A209="",N(U209)=0),"",U209-M209)</f>
        <v/>
      </c>
      <c r="W209" s="26" t="str">
        <f aca="false">IF(OR(A209="",G209="",N(U209)=0),"",G209-U209)</f>
        <v/>
      </c>
      <c r="X209" s="27" t="str">
        <f aca="false">IF(OR(W209="",N(G209)=0),"",W209/G209)</f>
        <v/>
      </c>
      <c r="Y209" s="26" t="str">
        <f aca="false">IF(W209="","",W209-U209*Dashboard!$C$4)</f>
        <v/>
      </c>
      <c r="Z209" s="28" t="str">
        <f aca="false">IF(A209="","",IF(AND(V209&lt;&gt;"",N(V209)&gt;0),"Over estimate",IF(AND(X209&lt;&gt;"",X209&lt;Dashboard!$C$5),"Below target margin",IF(AND(D209="Complete",N(U209)=0),"No costs logged",IF(AND(D209="In progress",N(U209)&gt;0),"Costs so far","")))))</f>
        <v/>
      </c>
    </row>
    <row r="210" customFormat="false" ht="15" hidden="false" customHeight="false" outlineLevel="0" collapsed="false">
      <c r="A210" s="23"/>
      <c r="B210" s="23"/>
      <c r="C210" s="23"/>
      <c r="D210" s="23"/>
      <c r="E210" s="24"/>
      <c r="F210" s="24"/>
      <c r="G210" s="25"/>
      <c r="H210" s="25"/>
      <c r="I210" s="25"/>
      <c r="J210" s="25"/>
      <c r="K210" s="25"/>
      <c r="L210" s="25"/>
      <c r="M210" s="26" t="str">
        <f aca="false">IF(A210="","",SUM(H210:L210))</f>
        <v/>
      </c>
      <c r="N210" s="26" t="str">
        <f aca="false">IF(OR(A210="",G210=""),"",G210-M210)</f>
        <v/>
      </c>
      <c r="O210" s="27" t="str">
        <f aca="false">IF(OR(N210="",N(G210)=0),"",N210/G210)</f>
        <v/>
      </c>
      <c r="P210" s="26" t="str">
        <f aca="false">IF(A210="","",SUMIFS(Costs!$G$2:$G$3001,Costs!$B$2:$B$3001,$A210,Costs!$C$2:$C$3001,"Labour"))</f>
        <v/>
      </c>
      <c r="Q210" s="26" t="str">
        <f aca="false">IF(A210="","",SUMIFS(Costs!$G$2:$G$3001,Costs!$B$2:$B$3001,$A210,Costs!$C$2:$C$3001,"Materials"))</f>
        <v/>
      </c>
      <c r="R210" s="26" t="str">
        <f aca="false">IF(A210="","",SUMIFS(Costs!$G$2:$G$3001,Costs!$B$2:$B$3001,$A210,Costs!$C$2:$C$3001,"Subcontractors"))</f>
        <v/>
      </c>
      <c r="S210" s="26" t="str">
        <f aca="false">IF(A210="","",SUMIFS(Costs!$G$2:$G$3001,Costs!$B$2:$B$3001,$A210,Costs!$C$2:$C$3001,"Equipment"))</f>
        <v/>
      </c>
      <c r="T210" s="26" t="str">
        <f aca="false">IF(A210="","",SUMIFS(Costs!$G$2:$G$3001,Costs!$B$2:$B$3001,$A210,Costs!$C$2:$C$3001,"Other"))</f>
        <v/>
      </c>
      <c r="U210" s="26" t="str">
        <f aca="false">IF(A210="","",SUM(P210:T210))</f>
        <v/>
      </c>
      <c r="V210" s="26" t="str">
        <f aca="false">IF(OR(A210="",N(U210)=0),"",U210-M210)</f>
        <v/>
      </c>
      <c r="W210" s="26" t="str">
        <f aca="false">IF(OR(A210="",G210="",N(U210)=0),"",G210-U210)</f>
        <v/>
      </c>
      <c r="X210" s="27" t="str">
        <f aca="false">IF(OR(W210="",N(G210)=0),"",W210/G210)</f>
        <v/>
      </c>
      <c r="Y210" s="26" t="str">
        <f aca="false">IF(W210="","",W210-U210*Dashboard!$C$4)</f>
        <v/>
      </c>
      <c r="Z210" s="28" t="str">
        <f aca="false">IF(A210="","",IF(AND(V210&lt;&gt;"",N(V210)&gt;0),"Over estimate",IF(AND(X210&lt;&gt;"",X210&lt;Dashboard!$C$5),"Below target margin",IF(AND(D210="Complete",N(U210)=0),"No costs logged",IF(AND(D210="In progress",N(U210)&gt;0),"Costs so far","")))))</f>
        <v/>
      </c>
    </row>
    <row r="211" customFormat="false" ht="15" hidden="false" customHeight="false" outlineLevel="0" collapsed="false">
      <c r="A211" s="23"/>
      <c r="B211" s="23"/>
      <c r="C211" s="23"/>
      <c r="D211" s="23"/>
      <c r="E211" s="24"/>
      <c r="F211" s="24"/>
      <c r="G211" s="25"/>
      <c r="H211" s="25"/>
      <c r="I211" s="25"/>
      <c r="J211" s="25"/>
      <c r="K211" s="25"/>
      <c r="L211" s="25"/>
      <c r="M211" s="26" t="str">
        <f aca="false">IF(A211="","",SUM(H211:L211))</f>
        <v/>
      </c>
      <c r="N211" s="26" t="str">
        <f aca="false">IF(OR(A211="",G211=""),"",G211-M211)</f>
        <v/>
      </c>
      <c r="O211" s="27" t="str">
        <f aca="false">IF(OR(N211="",N(G211)=0),"",N211/G211)</f>
        <v/>
      </c>
      <c r="P211" s="26" t="str">
        <f aca="false">IF(A211="","",SUMIFS(Costs!$G$2:$G$3001,Costs!$B$2:$B$3001,$A211,Costs!$C$2:$C$3001,"Labour"))</f>
        <v/>
      </c>
      <c r="Q211" s="26" t="str">
        <f aca="false">IF(A211="","",SUMIFS(Costs!$G$2:$G$3001,Costs!$B$2:$B$3001,$A211,Costs!$C$2:$C$3001,"Materials"))</f>
        <v/>
      </c>
      <c r="R211" s="26" t="str">
        <f aca="false">IF(A211="","",SUMIFS(Costs!$G$2:$G$3001,Costs!$B$2:$B$3001,$A211,Costs!$C$2:$C$3001,"Subcontractors"))</f>
        <v/>
      </c>
      <c r="S211" s="26" t="str">
        <f aca="false">IF(A211="","",SUMIFS(Costs!$G$2:$G$3001,Costs!$B$2:$B$3001,$A211,Costs!$C$2:$C$3001,"Equipment"))</f>
        <v/>
      </c>
      <c r="T211" s="26" t="str">
        <f aca="false">IF(A211="","",SUMIFS(Costs!$G$2:$G$3001,Costs!$B$2:$B$3001,$A211,Costs!$C$2:$C$3001,"Other"))</f>
        <v/>
      </c>
      <c r="U211" s="26" t="str">
        <f aca="false">IF(A211="","",SUM(P211:T211))</f>
        <v/>
      </c>
      <c r="V211" s="26" t="str">
        <f aca="false">IF(OR(A211="",N(U211)=0),"",U211-M211)</f>
        <v/>
      </c>
      <c r="W211" s="26" t="str">
        <f aca="false">IF(OR(A211="",G211="",N(U211)=0),"",G211-U211)</f>
        <v/>
      </c>
      <c r="X211" s="27" t="str">
        <f aca="false">IF(OR(W211="",N(G211)=0),"",W211/G211)</f>
        <v/>
      </c>
      <c r="Y211" s="26" t="str">
        <f aca="false">IF(W211="","",W211-U211*Dashboard!$C$4)</f>
        <v/>
      </c>
      <c r="Z211" s="28" t="str">
        <f aca="false">IF(A211="","",IF(AND(V211&lt;&gt;"",N(V211)&gt;0),"Over estimate",IF(AND(X211&lt;&gt;"",X211&lt;Dashboard!$C$5),"Below target margin",IF(AND(D211="Complete",N(U211)=0),"No costs logged",IF(AND(D211="In progress",N(U211)&gt;0),"Costs so far","")))))</f>
        <v/>
      </c>
    </row>
    <row r="212" customFormat="false" ht="15" hidden="false" customHeight="false" outlineLevel="0" collapsed="false">
      <c r="A212" s="23"/>
      <c r="B212" s="23"/>
      <c r="C212" s="23"/>
      <c r="D212" s="23"/>
      <c r="E212" s="24"/>
      <c r="F212" s="24"/>
      <c r="G212" s="25"/>
      <c r="H212" s="25"/>
      <c r="I212" s="25"/>
      <c r="J212" s="25"/>
      <c r="K212" s="25"/>
      <c r="L212" s="25"/>
      <c r="M212" s="26" t="str">
        <f aca="false">IF(A212="","",SUM(H212:L212))</f>
        <v/>
      </c>
      <c r="N212" s="26" t="str">
        <f aca="false">IF(OR(A212="",G212=""),"",G212-M212)</f>
        <v/>
      </c>
      <c r="O212" s="27" t="str">
        <f aca="false">IF(OR(N212="",N(G212)=0),"",N212/G212)</f>
        <v/>
      </c>
      <c r="P212" s="26" t="str">
        <f aca="false">IF(A212="","",SUMIFS(Costs!$G$2:$G$3001,Costs!$B$2:$B$3001,$A212,Costs!$C$2:$C$3001,"Labour"))</f>
        <v/>
      </c>
      <c r="Q212" s="26" t="str">
        <f aca="false">IF(A212="","",SUMIFS(Costs!$G$2:$G$3001,Costs!$B$2:$B$3001,$A212,Costs!$C$2:$C$3001,"Materials"))</f>
        <v/>
      </c>
      <c r="R212" s="26" t="str">
        <f aca="false">IF(A212="","",SUMIFS(Costs!$G$2:$G$3001,Costs!$B$2:$B$3001,$A212,Costs!$C$2:$C$3001,"Subcontractors"))</f>
        <v/>
      </c>
      <c r="S212" s="26" t="str">
        <f aca="false">IF(A212="","",SUMIFS(Costs!$G$2:$G$3001,Costs!$B$2:$B$3001,$A212,Costs!$C$2:$C$3001,"Equipment"))</f>
        <v/>
      </c>
      <c r="T212" s="26" t="str">
        <f aca="false">IF(A212="","",SUMIFS(Costs!$G$2:$G$3001,Costs!$B$2:$B$3001,$A212,Costs!$C$2:$C$3001,"Other"))</f>
        <v/>
      </c>
      <c r="U212" s="26" t="str">
        <f aca="false">IF(A212="","",SUM(P212:T212))</f>
        <v/>
      </c>
      <c r="V212" s="26" t="str">
        <f aca="false">IF(OR(A212="",N(U212)=0),"",U212-M212)</f>
        <v/>
      </c>
      <c r="W212" s="26" t="str">
        <f aca="false">IF(OR(A212="",G212="",N(U212)=0),"",G212-U212)</f>
        <v/>
      </c>
      <c r="X212" s="27" t="str">
        <f aca="false">IF(OR(W212="",N(G212)=0),"",W212/G212)</f>
        <v/>
      </c>
      <c r="Y212" s="26" t="str">
        <f aca="false">IF(W212="","",W212-U212*Dashboard!$C$4)</f>
        <v/>
      </c>
      <c r="Z212" s="28" t="str">
        <f aca="false">IF(A212="","",IF(AND(V212&lt;&gt;"",N(V212)&gt;0),"Over estimate",IF(AND(X212&lt;&gt;"",X212&lt;Dashboard!$C$5),"Below target margin",IF(AND(D212="Complete",N(U212)=0),"No costs logged",IF(AND(D212="In progress",N(U212)&gt;0),"Costs so far","")))))</f>
        <v/>
      </c>
    </row>
    <row r="213" customFormat="false" ht="15" hidden="false" customHeight="false" outlineLevel="0" collapsed="false">
      <c r="A213" s="23"/>
      <c r="B213" s="23"/>
      <c r="C213" s="23"/>
      <c r="D213" s="23"/>
      <c r="E213" s="24"/>
      <c r="F213" s="24"/>
      <c r="G213" s="25"/>
      <c r="H213" s="25"/>
      <c r="I213" s="25"/>
      <c r="J213" s="25"/>
      <c r="K213" s="25"/>
      <c r="L213" s="25"/>
      <c r="M213" s="26" t="str">
        <f aca="false">IF(A213="","",SUM(H213:L213))</f>
        <v/>
      </c>
      <c r="N213" s="26" t="str">
        <f aca="false">IF(OR(A213="",G213=""),"",G213-M213)</f>
        <v/>
      </c>
      <c r="O213" s="27" t="str">
        <f aca="false">IF(OR(N213="",N(G213)=0),"",N213/G213)</f>
        <v/>
      </c>
      <c r="P213" s="26" t="str">
        <f aca="false">IF(A213="","",SUMIFS(Costs!$G$2:$G$3001,Costs!$B$2:$B$3001,$A213,Costs!$C$2:$C$3001,"Labour"))</f>
        <v/>
      </c>
      <c r="Q213" s="26" t="str">
        <f aca="false">IF(A213="","",SUMIFS(Costs!$G$2:$G$3001,Costs!$B$2:$B$3001,$A213,Costs!$C$2:$C$3001,"Materials"))</f>
        <v/>
      </c>
      <c r="R213" s="26" t="str">
        <f aca="false">IF(A213="","",SUMIFS(Costs!$G$2:$G$3001,Costs!$B$2:$B$3001,$A213,Costs!$C$2:$C$3001,"Subcontractors"))</f>
        <v/>
      </c>
      <c r="S213" s="26" t="str">
        <f aca="false">IF(A213="","",SUMIFS(Costs!$G$2:$G$3001,Costs!$B$2:$B$3001,$A213,Costs!$C$2:$C$3001,"Equipment"))</f>
        <v/>
      </c>
      <c r="T213" s="26" t="str">
        <f aca="false">IF(A213="","",SUMIFS(Costs!$G$2:$G$3001,Costs!$B$2:$B$3001,$A213,Costs!$C$2:$C$3001,"Other"))</f>
        <v/>
      </c>
      <c r="U213" s="26" t="str">
        <f aca="false">IF(A213="","",SUM(P213:T213))</f>
        <v/>
      </c>
      <c r="V213" s="26" t="str">
        <f aca="false">IF(OR(A213="",N(U213)=0),"",U213-M213)</f>
        <v/>
      </c>
      <c r="W213" s="26" t="str">
        <f aca="false">IF(OR(A213="",G213="",N(U213)=0),"",G213-U213)</f>
        <v/>
      </c>
      <c r="X213" s="27" t="str">
        <f aca="false">IF(OR(W213="",N(G213)=0),"",W213/G213)</f>
        <v/>
      </c>
      <c r="Y213" s="26" t="str">
        <f aca="false">IF(W213="","",W213-U213*Dashboard!$C$4)</f>
        <v/>
      </c>
      <c r="Z213" s="28" t="str">
        <f aca="false">IF(A213="","",IF(AND(V213&lt;&gt;"",N(V213)&gt;0),"Over estimate",IF(AND(X213&lt;&gt;"",X213&lt;Dashboard!$C$5),"Below target margin",IF(AND(D213="Complete",N(U213)=0),"No costs logged",IF(AND(D213="In progress",N(U213)&gt;0),"Costs so far","")))))</f>
        <v/>
      </c>
    </row>
    <row r="214" customFormat="false" ht="15" hidden="false" customHeight="false" outlineLevel="0" collapsed="false">
      <c r="A214" s="23"/>
      <c r="B214" s="23"/>
      <c r="C214" s="23"/>
      <c r="D214" s="23"/>
      <c r="E214" s="24"/>
      <c r="F214" s="24"/>
      <c r="G214" s="25"/>
      <c r="H214" s="25"/>
      <c r="I214" s="25"/>
      <c r="J214" s="25"/>
      <c r="K214" s="25"/>
      <c r="L214" s="25"/>
      <c r="M214" s="26" t="str">
        <f aca="false">IF(A214="","",SUM(H214:L214))</f>
        <v/>
      </c>
      <c r="N214" s="26" t="str">
        <f aca="false">IF(OR(A214="",G214=""),"",G214-M214)</f>
        <v/>
      </c>
      <c r="O214" s="27" t="str">
        <f aca="false">IF(OR(N214="",N(G214)=0),"",N214/G214)</f>
        <v/>
      </c>
      <c r="P214" s="26" t="str">
        <f aca="false">IF(A214="","",SUMIFS(Costs!$G$2:$G$3001,Costs!$B$2:$B$3001,$A214,Costs!$C$2:$C$3001,"Labour"))</f>
        <v/>
      </c>
      <c r="Q214" s="26" t="str">
        <f aca="false">IF(A214="","",SUMIFS(Costs!$G$2:$G$3001,Costs!$B$2:$B$3001,$A214,Costs!$C$2:$C$3001,"Materials"))</f>
        <v/>
      </c>
      <c r="R214" s="26" t="str">
        <f aca="false">IF(A214="","",SUMIFS(Costs!$G$2:$G$3001,Costs!$B$2:$B$3001,$A214,Costs!$C$2:$C$3001,"Subcontractors"))</f>
        <v/>
      </c>
      <c r="S214" s="26" t="str">
        <f aca="false">IF(A214="","",SUMIFS(Costs!$G$2:$G$3001,Costs!$B$2:$B$3001,$A214,Costs!$C$2:$C$3001,"Equipment"))</f>
        <v/>
      </c>
      <c r="T214" s="26" t="str">
        <f aca="false">IF(A214="","",SUMIFS(Costs!$G$2:$G$3001,Costs!$B$2:$B$3001,$A214,Costs!$C$2:$C$3001,"Other"))</f>
        <v/>
      </c>
      <c r="U214" s="26" t="str">
        <f aca="false">IF(A214="","",SUM(P214:T214))</f>
        <v/>
      </c>
      <c r="V214" s="26" t="str">
        <f aca="false">IF(OR(A214="",N(U214)=0),"",U214-M214)</f>
        <v/>
      </c>
      <c r="W214" s="26" t="str">
        <f aca="false">IF(OR(A214="",G214="",N(U214)=0),"",G214-U214)</f>
        <v/>
      </c>
      <c r="X214" s="27" t="str">
        <f aca="false">IF(OR(W214="",N(G214)=0),"",W214/G214)</f>
        <v/>
      </c>
      <c r="Y214" s="26" t="str">
        <f aca="false">IF(W214="","",W214-U214*Dashboard!$C$4)</f>
        <v/>
      </c>
      <c r="Z214" s="28" t="str">
        <f aca="false">IF(A214="","",IF(AND(V214&lt;&gt;"",N(V214)&gt;0),"Over estimate",IF(AND(X214&lt;&gt;"",X214&lt;Dashboard!$C$5),"Below target margin",IF(AND(D214="Complete",N(U214)=0),"No costs logged",IF(AND(D214="In progress",N(U214)&gt;0),"Costs so far","")))))</f>
        <v/>
      </c>
    </row>
    <row r="215" customFormat="false" ht="15" hidden="false" customHeight="false" outlineLevel="0" collapsed="false">
      <c r="A215" s="23"/>
      <c r="B215" s="23"/>
      <c r="C215" s="23"/>
      <c r="D215" s="23"/>
      <c r="E215" s="24"/>
      <c r="F215" s="24"/>
      <c r="G215" s="25"/>
      <c r="H215" s="25"/>
      <c r="I215" s="25"/>
      <c r="J215" s="25"/>
      <c r="K215" s="25"/>
      <c r="L215" s="25"/>
      <c r="M215" s="26" t="str">
        <f aca="false">IF(A215="","",SUM(H215:L215))</f>
        <v/>
      </c>
      <c r="N215" s="26" t="str">
        <f aca="false">IF(OR(A215="",G215=""),"",G215-M215)</f>
        <v/>
      </c>
      <c r="O215" s="27" t="str">
        <f aca="false">IF(OR(N215="",N(G215)=0),"",N215/G215)</f>
        <v/>
      </c>
      <c r="P215" s="26" t="str">
        <f aca="false">IF(A215="","",SUMIFS(Costs!$G$2:$G$3001,Costs!$B$2:$B$3001,$A215,Costs!$C$2:$C$3001,"Labour"))</f>
        <v/>
      </c>
      <c r="Q215" s="26" t="str">
        <f aca="false">IF(A215="","",SUMIFS(Costs!$G$2:$G$3001,Costs!$B$2:$B$3001,$A215,Costs!$C$2:$C$3001,"Materials"))</f>
        <v/>
      </c>
      <c r="R215" s="26" t="str">
        <f aca="false">IF(A215="","",SUMIFS(Costs!$G$2:$G$3001,Costs!$B$2:$B$3001,$A215,Costs!$C$2:$C$3001,"Subcontractors"))</f>
        <v/>
      </c>
      <c r="S215" s="26" t="str">
        <f aca="false">IF(A215="","",SUMIFS(Costs!$G$2:$G$3001,Costs!$B$2:$B$3001,$A215,Costs!$C$2:$C$3001,"Equipment"))</f>
        <v/>
      </c>
      <c r="T215" s="26" t="str">
        <f aca="false">IF(A215="","",SUMIFS(Costs!$G$2:$G$3001,Costs!$B$2:$B$3001,$A215,Costs!$C$2:$C$3001,"Other"))</f>
        <v/>
      </c>
      <c r="U215" s="26" t="str">
        <f aca="false">IF(A215="","",SUM(P215:T215))</f>
        <v/>
      </c>
      <c r="V215" s="26" t="str">
        <f aca="false">IF(OR(A215="",N(U215)=0),"",U215-M215)</f>
        <v/>
      </c>
      <c r="W215" s="26" t="str">
        <f aca="false">IF(OR(A215="",G215="",N(U215)=0),"",G215-U215)</f>
        <v/>
      </c>
      <c r="X215" s="27" t="str">
        <f aca="false">IF(OR(W215="",N(G215)=0),"",W215/G215)</f>
        <v/>
      </c>
      <c r="Y215" s="26" t="str">
        <f aca="false">IF(W215="","",W215-U215*Dashboard!$C$4)</f>
        <v/>
      </c>
      <c r="Z215" s="28" t="str">
        <f aca="false">IF(A215="","",IF(AND(V215&lt;&gt;"",N(V215)&gt;0),"Over estimate",IF(AND(X215&lt;&gt;"",X215&lt;Dashboard!$C$5),"Below target margin",IF(AND(D215="Complete",N(U215)=0),"No costs logged",IF(AND(D215="In progress",N(U215)&gt;0),"Costs so far","")))))</f>
        <v/>
      </c>
    </row>
    <row r="216" customFormat="false" ht="15" hidden="false" customHeight="false" outlineLevel="0" collapsed="false">
      <c r="A216" s="23"/>
      <c r="B216" s="23"/>
      <c r="C216" s="23"/>
      <c r="D216" s="23"/>
      <c r="E216" s="24"/>
      <c r="F216" s="24"/>
      <c r="G216" s="25"/>
      <c r="H216" s="25"/>
      <c r="I216" s="25"/>
      <c r="J216" s="25"/>
      <c r="K216" s="25"/>
      <c r="L216" s="25"/>
      <c r="M216" s="26" t="str">
        <f aca="false">IF(A216="","",SUM(H216:L216))</f>
        <v/>
      </c>
      <c r="N216" s="26" t="str">
        <f aca="false">IF(OR(A216="",G216=""),"",G216-M216)</f>
        <v/>
      </c>
      <c r="O216" s="27" t="str">
        <f aca="false">IF(OR(N216="",N(G216)=0),"",N216/G216)</f>
        <v/>
      </c>
      <c r="P216" s="26" t="str">
        <f aca="false">IF(A216="","",SUMIFS(Costs!$G$2:$G$3001,Costs!$B$2:$B$3001,$A216,Costs!$C$2:$C$3001,"Labour"))</f>
        <v/>
      </c>
      <c r="Q216" s="26" t="str">
        <f aca="false">IF(A216="","",SUMIFS(Costs!$G$2:$G$3001,Costs!$B$2:$B$3001,$A216,Costs!$C$2:$C$3001,"Materials"))</f>
        <v/>
      </c>
      <c r="R216" s="26" t="str">
        <f aca="false">IF(A216="","",SUMIFS(Costs!$G$2:$G$3001,Costs!$B$2:$B$3001,$A216,Costs!$C$2:$C$3001,"Subcontractors"))</f>
        <v/>
      </c>
      <c r="S216" s="26" t="str">
        <f aca="false">IF(A216="","",SUMIFS(Costs!$G$2:$G$3001,Costs!$B$2:$B$3001,$A216,Costs!$C$2:$C$3001,"Equipment"))</f>
        <v/>
      </c>
      <c r="T216" s="26" t="str">
        <f aca="false">IF(A216="","",SUMIFS(Costs!$G$2:$G$3001,Costs!$B$2:$B$3001,$A216,Costs!$C$2:$C$3001,"Other"))</f>
        <v/>
      </c>
      <c r="U216" s="26" t="str">
        <f aca="false">IF(A216="","",SUM(P216:T216))</f>
        <v/>
      </c>
      <c r="V216" s="26" t="str">
        <f aca="false">IF(OR(A216="",N(U216)=0),"",U216-M216)</f>
        <v/>
      </c>
      <c r="W216" s="26" t="str">
        <f aca="false">IF(OR(A216="",G216="",N(U216)=0),"",G216-U216)</f>
        <v/>
      </c>
      <c r="X216" s="27" t="str">
        <f aca="false">IF(OR(W216="",N(G216)=0),"",W216/G216)</f>
        <v/>
      </c>
      <c r="Y216" s="26" t="str">
        <f aca="false">IF(W216="","",W216-U216*Dashboard!$C$4)</f>
        <v/>
      </c>
      <c r="Z216" s="28" t="str">
        <f aca="false">IF(A216="","",IF(AND(V216&lt;&gt;"",N(V216)&gt;0),"Over estimate",IF(AND(X216&lt;&gt;"",X216&lt;Dashboard!$C$5),"Below target margin",IF(AND(D216="Complete",N(U216)=0),"No costs logged",IF(AND(D216="In progress",N(U216)&gt;0),"Costs so far","")))))</f>
        <v/>
      </c>
    </row>
    <row r="217" customFormat="false" ht="15" hidden="false" customHeight="false" outlineLevel="0" collapsed="false">
      <c r="A217" s="23"/>
      <c r="B217" s="23"/>
      <c r="C217" s="23"/>
      <c r="D217" s="23"/>
      <c r="E217" s="24"/>
      <c r="F217" s="24"/>
      <c r="G217" s="25"/>
      <c r="H217" s="25"/>
      <c r="I217" s="25"/>
      <c r="J217" s="25"/>
      <c r="K217" s="25"/>
      <c r="L217" s="25"/>
      <c r="M217" s="26" t="str">
        <f aca="false">IF(A217="","",SUM(H217:L217))</f>
        <v/>
      </c>
      <c r="N217" s="26" t="str">
        <f aca="false">IF(OR(A217="",G217=""),"",G217-M217)</f>
        <v/>
      </c>
      <c r="O217" s="27" t="str">
        <f aca="false">IF(OR(N217="",N(G217)=0),"",N217/G217)</f>
        <v/>
      </c>
      <c r="P217" s="26" t="str">
        <f aca="false">IF(A217="","",SUMIFS(Costs!$G$2:$G$3001,Costs!$B$2:$B$3001,$A217,Costs!$C$2:$C$3001,"Labour"))</f>
        <v/>
      </c>
      <c r="Q217" s="26" t="str">
        <f aca="false">IF(A217="","",SUMIFS(Costs!$G$2:$G$3001,Costs!$B$2:$B$3001,$A217,Costs!$C$2:$C$3001,"Materials"))</f>
        <v/>
      </c>
      <c r="R217" s="26" t="str">
        <f aca="false">IF(A217="","",SUMIFS(Costs!$G$2:$G$3001,Costs!$B$2:$B$3001,$A217,Costs!$C$2:$C$3001,"Subcontractors"))</f>
        <v/>
      </c>
      <c r="S217" s="26" t="str">
        <f aca="false">IF(A217="","",SUMIFS(Costs!$G$2:$G$3001,Costs!$B$2:$B$3001,$A217,Costs!$C$2:$C$3001,"Equipment"))</f>
        <v/>
      </c>
      <c r="T217" s="26" t="str">
        <f aca="false">IF(A217="","",SUMIFS(Costs!$G$2:$G$3001,Costs!$B$2:$B$3001,$A217,Costs!$C$2:$C$3001,"Other"))</f>
        <v/>
      </c>
      <c r="U217" s="26" t="str">
        <f aca="false">IF(A217="","",SUM(P217:T217))</f>
        <v/>
      </c>
      <c r="V217" s="26" t="str">
        <f aca="false">IF(OR(A217="",N(U217)=0),"",U217-M217)</f>
        <v/>
      </c>
      <c r="W217" s="26" t="str">
        <f aca="false">IF(OR(A217="",G217="",N(U217)=0),"",G217-U217)</f>
        <v/>
      </c>
      <c r="X217" s="27" t="str">
        <f aca="false">IF(OR(W217="",N(G217)=0),"",W217/G217)</f>
        <v/>
      </c>
      <c r="Y217" s="26" t="str">
        <f aca="false">IF(W217="","",W217-U217*Dashboard!$C$4)</f>
        <v/>
      </c>
      <c r="Z217" s="28" t="str">
        <f aca="false">IF(A217="","",IF(AND(V217&lt;&gt;"",N(V217)&gt;0),"Over estimate",IF(AND(X217&lt;&gt;"",X217&lt;Dashboard!$C$5),"Below target margin",IF(AND(D217="Complete",N(U217)=0),"No costs logged",IF(AND(D217="In progress",N(U217)&gt;0),"Costs so far","")))))</f>
        <v/>
      </c>
    </row>
    <row r="218" customFormat="false" ht="15" hidden="false" customHeight="false" outlineLevel="0" collapsed="false">
      <c r="A218" s="23"/>
      <c r="B218" s="23"/>
      <c r="C218" s="23"/>
      <c r="D218" s="23"/>
      <c r="E218" s="24"/>
      <c r="F218" s="24"/>
      <c r="G218" s="25"/>
      <c r="H218" s="25"/>
      <c r="I218" s="25"/>
      <c r="J218" s="25"/>
      <c r="K218" s="25"/>
      <c r="L218" s="25"/>
      <c r="M218" s="26" t="str">
        <f aca="false">IF(A218="","",SUM(H218:L218))</f>
        <v/>
      </c>
      <c r="N218" s="26" t="str">
        <f aca="false">IF(OR(A218="",G218=""),"",G218-M218)</f>
        <v/>
      </c>
      <c r="O218" s="27" t="str">
        <f aca="false">IF(OR(N218="",N(G218)=0),"",N218/G218)</f>
        <v/>
      </c>
      <c r="P218" s="26" t="str">
        <f aca="false">IF(A218="","",SUMIFS(Costs!$G$2:$G$3001,Costs!$B$2:$B$3001,$A218,Costs!$C$2:$C$3001,"Labour"))</f>
        <v/>
      </c>
      <c r="Q218" s="26" t="str">
        <f aca="false">IF(A218="","",SUMIFS(Costs!$G$2:$G$3001,Costs!$B$2:$B$3001,$A218,Costs!$C$2:$C$3001,"Materials"))</f>
        <v/>
      </c>
      <c r="R218" s="26" t="str">
        <f aca="false">IF(A218="","",SUMIFS(Costs!$G$2:$G$3001,Costs!$B$2:$B$3001,$A218,Costs!$C$2:$C$3001,"Subcontractors"))</f>
        <v/>
      </c>
      <c r="S218" s="26" t="str">
        <f aca="false">IF(A218="","",SUMIFS(Costs!$G$2:$G$3001,Costs!$B$2:$B$3001,$A218,Costs!$C$2:$C$3001,"Equipment"))</f>
        <v/>
      </c>
      <c r="T218" s="26" t="str">
        <f aca="false">IF(A218="","",SUMIFS(Costs!$G$2:$G$3001,Costs!$B$2:$B$3001,$A218,Costs!$C$2:$C$3001,"Other"))</f>
        <v/>
      </c>
      <c r="U218" s="26" t="str">
        <f aca="false">IF(A218="","",SUM(P218:T218))</f>
        <v/>
      </c>
      <c r="V218" s="26" t="str">
        <f aca="false">IF(OR(A218="",N(U218)=0),"",U218-M218)</f>
        <v/>
      </c>
      <c r="W218" s="26" t="str">
        <f aca="false">IF(OR(A218="",G218="",N(U218)=0),"",G218-U218)</f>
        <v/>
      </c>
      <c r="X218" s="27" t="str">
        <f aca="false">IF(OR(W218="",N(G218)=0),"",W218/G218)</f>
        <v/>
      </c>
      <c r="Y218" s="26" t="str">
        <f aca="false">IF(W218="","",W218-U218*Dashboard!$C$4)</f>
        <v/>
      </c>
      <c r="Z218" s="28" t="str">
        <f aca="false">IF(A218="","",IF(AND(V218&lt;&gt;"",N(V218)&gt;0),"Over estimate",IF(AND(X218&lt;&gt;"",X218&lt;Dashboard!$C$5),"Below target margin",IF(AND(D218="Complete",N(U218)=0),"No costs logged",IF(AND(D218="In progress",N(U218)&gt;0),"Costs so far","")))))</f>
        <v/>
      </c>
    </row>
    <row r="219" customFormat="false" ht="15" hidden="false" customHeight="false" outlineLevel="0" collapsed="false">
      <c r="A219" s="23"/>
      <c r="B219" s="23"/>
      <c r="C219" s="23"/>
      <c r="D219" s="23"/>
      <c r="E219" s="24"/>
      <c r="F219" s="24"/>
      <c r="G219" s="25"/>
      <c r="H219" s="25"/>
      <c r="I219" s="25"/>
      <c r="J219" s="25"/>
      <c r="K219" s="25"/>
      <c r="L219" s="25"/>
      <c r="M219" s="26" t="str">
        <f aca="false">IF(A219="","",SUM(H219:L219))</f>
        <v/>
      </c>
      <c r="N219" s="26" t="str">
        <f aca="false">IF(OR(A219="",G219=""),"",G219-M219)</f>
        <v/>
      </c>
      <c r="O219" s="27" t="str">
        <f aca="false">IF(OR(N219="",N(G219)=0),"",N219/G219)</f>
        <v/>
      </c>
      <c r="P219" s="26" t="str">
        <f aca="false">IF(A219="","",SUMIFS(Costs!$G$2:$G$3001,Costs!$B$2:$B$3001,$A219,Costs!$C$2:$C$3001,"Labour"))</f>
        <v/>
      </c>
      <c r="Q219" s="26" t="str">
        <f aca="false">IF(A219="","",SUMIFS(Costs!$G$2:$G$3001,Costs!$B$2:$B$3001,$A219,Costs!$C$2:$C$3001,"Materials"))</f>
        <v/>
      </c>
      <c r="R219" s="26" t="str">
        <f aca="false">IF(A219="","",SUMIFS(Costs!$G$2:$G$3001,Costs!$B$2:$B$3001,$A219,Costs!$C$2:$C$3001,"Subcontractors"))</f>
        <v/>
      </c>
      <c r="S219" s="26" t="str">
        <f aca="false">IF(A219="","",SUMIFS(Costs!$G$2:$G$3001,Costs!$B$2:$B$3001,$A219,Costs!$C$2:$C$3001,"Equipment"))</f>
        <v/>
      </c>
      <c r="T219" s="26" t="str">
        <f aca="false">IF(A219="","",SUMIFS(Costs!$G$2:$G$3001,Costs!$B$2:$B$3001,$A219,Costs!$C$2:$C$3001,"Other"))</f>
        <v/>
      </c>
      <c r="U219" s="26" t="str">
        <f aca="false">IF(A219="","",SUM(P219:T219))</f>
        <v/>
      </c>
      <c r="V219" s="26" t="str">
        <f aca="false">IF(OR(A219="",N(U219)=0),"",U219-M219)</f>
        <v/>
      </c>
      <c r="W219" s="26" t="str">
        <f aca="false">IF(OR(A219="",G219="",N(U219)=0),"",G219-U219)</f>
        <v/>
      </c>
      <c r="X219" s="27" t="str">
        <f aca="false">IF(OR(W219="",N(G219)=0),"",W219/G219)</f>
        <v/>
      </c>
      <c r="Y219" s="26" t="str">
        <f aca="false">IF(W219="","",W219-U219*Dashboard!$C$4)</f>
        <v/>
      </c>
      <c r="Z219" s="28" t="str">
        <f aca="false">IF(A219="","",IF(AND(V219&lt;&gt;"",N(V219)&gt;0),"Over estimate",IF(AND(X219&lt;&gt;"",X219&lt;Dashboard!$C$5),"Below target margin",IF(AND(D219="Complete",N(U219)=0),"No costs logged",IF(AND(D219="In progress",N(U219)&gt;0),"Costs so far","")))))</f>
        <v/>
      </c>
    </row>
    <row r="220" customFormat="false" ht="15" hidden="false" customHeight="false" outlineLevel="0" collapsed="false">
      <c r="A220" s="23"/>
      <c r="B220" s="23"/>
      <c r="C220" s="23"/>
      <c r="D220" s="23"/>
      <c r="E220" s="24"/>
      <c r="F220" s="24"/>
      <c r="G220" s="25"/>
      <c r="H220" s="25"/>
      <c r="I220" s="25"/>
      <c r="J220" s="25"/>
      <c r="K220" s="25"/>
      <c r="L220" s="25"/>
      <c r="M220" s="26" t="str">
        <f aca="false">IF(A220="","",SUM(H220:L220))</f>
        <v/>
      </c>
      <c r="N220" s="26" t="str">
        <f aca="false">IF(OR(A220="",G220=""),"",G220-M220)</f>
        <v/>
      </c>
      <c r="O220" s="27" t="str">
        <f aca="false">IF(OR(N220="",N(G220)=0),"",N220/G220)</f>
        <v/>
      </c>
      <c r="P220" s="26" t="str">
        <f aca="false">IF(A220="","",SUMIFS(Costs!$G$2:$G$3001,Costs!$B$2:$B$3001,$A220,Costs!$C$2:$C$3001,"Labour"))</f>
        <v/>
      </c>
      <c r="Q220" s="26" t="str">
        <f aca="false">IF(A220="","",SUMIFS(Costs!$G$2:$G$3001,Costs!$B$2:$B$3001,$A220,Costs!$C$2:$C$3001,"Materials"))</f>
        <v/>
      </c>
      <c r="R220" s="26" t="str">
        <f aca="false">IF(A220="","",SUMIFS(Costs!$G$2:$G$3001,Costs!$B$2:$B$3001,$A220,Costs!$C$2:$C$3001,"Subcontractors"))</f>
        <v/>
      </c>
      <c r="S220" s="26" t="str">
        <f aca="false">IF(A220="","",SUMIFS(Costs!$G$2:$G$3001,Costs!$B$2:$B$3001,$A220,Costs!$C$2:$C$3001,"Equipment"))</f>
        <v/>
      </c>
      <c r="T220" s="26" t="str">
        <f aca="false">IF(A220="","",SUMIFS(Costs!$G$2:$G$3001,Costs!$B$2:$B$3001,$A220,Costs!$C$2:$C$3001,"Other"))</f>
        <v/>
      </c>
      <c r="U220" s="26" t="str">
        <f aca="false">IF(A220="","",SUM(P220:T220))</f>
        <v/>
      </c>
      <c r="V220" s="26" t="str">
        <f aca="false">IF(OR(A220="",N(U220)=0),"",U220-M220)</f>
        <v/>
      </c>
      <c r="W220" s="26" t="str">
        <f aca="false">IF(OR(A220="",G220="",N(U220)=0),"",G220-U220)</f>
        <v/>
      </c>
      <c r="X220" s="27" t="str">
        <f aca="false">IF(OR(W220="",N(G220)=0),"",W220/G220)</f>
        <v/>
      </c>
      <c r="Y220" s="26" t="str">
        <f aca="false">IF(W220="","",W220-U220*Dashboard!$C$4)</f>
        <v/>
      </c>
      <c r="Z220" s="28" t="str">
        <f aca="false">IF(A220="","",IF(AND(V220&lt;&gt;"",N(V220)&gt;0),"Over estimate",IF(AND(X220&lt;&gt;"",X220&lt;Dashboard!$C$5),"Below target margin",IF(AND(D220="Complete",N(U220)=0),"No costs logged",IF(AND(D220="In progress",N(U220)&gt;0),"Costs so far","")))))</f>
        <v/>
      </c>
    </row>
    <row r="221" customFormat="false" ht="15" hidden="false" customHeight="false" outlineLevel="0" collapsed="false">
      <c r="A221" s="23"/>
      <c r="B221" s="23"/>
      <c r="C221" s="23"/>
      <c r="D221" s="23"/>
      <c r="E221" s="24"/>
      <c r="F221" s="24"/>
      <c r="G221" s="25"/>
      <c r="H221" s="25"/>
      <c r="I221" s="25"/>
      <c r="J221" s="25"/>
      <c r="K221" s="25"/>
      <c r="L221" s="25"/>
      <c r="M221" s="26" t="str">
        <f aca="false">IF(A221="","",SUM(H221:L221))</f>
        <v/>
      </c>
      <c r="N221" s="26" t="str">
        <f aca="false">IF(OR(A221="",G221=""),"",G221-M221)</f>
        <v/>
      </c>
      <c r="O221" s="27" t="str">
        <f aca="false">IF(OR(N221="",N(G221)=0),"",N221/G221)</f>
        <v/>
      </c>
      <c r="P221" s="26" t="str">
        <f aca="false">IF(A221="","",SUMIFS(Costs!$G$2:$G$3001,Costs!$B$2:$B$3001,$A221,Costs!$C$2:$C$3001,"Labour"))</f>
        <v/>
      </c>
      <c r="Q221" s="26" t="str">
        <f aca="false">IF(A221="","",SUMIFS(Costs!$G$2:$G$3001,Costs!$B$2:$B$3001,$A221,Costs!$C$2:$C$3001,"Materials"))</f>
        <v/>
      </c>
      <c r="R221" s="26" t="str">
        <f aca="false">IF(A221="","",SUMIFS(Costs!$G$2:$G$3001,Costs!$B$2:$B$3001,$A221,Costs!$C$2:$C$3001,"Subcontractors"))</f>
        <v/>
      </c>
      <c r="S221" s="26" t="str">
        <f aca="false">IF(A221="","",SUMIFS(Costs!$G$2:$G$3001,Costs!$B$2:$B$3001,$A221,Costs!$C$2:$C$3001,"Equipment"))</f>
        <v/>
      </c>
      <c r="T221" s="26" t="str">
        <f aca="false">IF(A221="","",SUMIFS(Costs!$G$2:$G$3001,Costs!$B$2:$B$3001,$A221,Costs!$C$2:$C$3001,"Other"))</f>
        <v/>
      </c>
      <c r="U221" s="26" t="str">
        <f aca="false">IF(A221="","",SUM(P221:T221))</f>
        <v/>
      </c>
      <c r="V221" s="26" t="str">
        <f aca="false">IF(OR(A221="",N(U221)=0),"",U221-M221)</f>
        <v/>
      </c>
      <c r="W221" s="26" t="str">
        <f aca="false">IF(OR(A221="",G221="",N(U221)=0),"",G221-U221)</f>
        <v/>
      </c>
      <c r="X221" s="27" t="str">
        <f aca="false">IF(OR(W221="",N(G221)=0),"",W221/G221)</f>
        <v/>
      </c>
      <c r="Y221" s="26" t="str">
        <f aca="false">IF(W221="","",W221-U221*Dashboard!$C$4)</f>
        <v/>
      </c>
      <c r="Z221" s="28" t="str">
        <f aca="false">IF(A221="","",IF(AND(V221&lt;&gt;"",N(V221)&gt;0),"Over estimate",IF(AND(X221&lt;&gt;"",X221&lt;Dashboard!$C$5),"Below target margin",IF(AND(D221="Complete",N(U221)=0),"No costs logged",IF(AND(D221="In progress",N(U221)&gt;0),"Costs so far","")))))</f>
        <v/>
      </c>
    </row>
    <row r="222" customFormat="false" ht="15" hidden="false" customHeight="false" outlineLevel="0" collapsed="false">
      <c r="A222" s="23"/>
      <c r="B222" s="23"/>
      <c r="C222" s="23"/>
      <c r="D222" s="23"/>
      <c r="E222" s="24"/>
      <c r="F222" s="24"/>
      <c r="G222" s="25"/>
      <c r="H222" s="25"/>
      <c r="I222" s="25"/>
      <c r="J222" s="25"/>
      <c r="K222" s="25"/>
      <c r="L222" s="25"/>
      <c r="M222" s="26" t="str">
        <f aca="false">IF(A222="","",SUM(H222:L222))</f>
        <v/>
      </c>
      <c r="N222" s="26" t="str">
        <f aca="false">IF(OR(A222="",G222=""),"",G222-M222)</f>
        <v/>
      </c>
      <c r="O222" s="27" t="str">
        <f aca="false">IF(OR(N222="",N(G222)=0),"",N222/G222)</f>
        <v/>
      </c>
      <c r="P222" s="26" t="str">
        <f aca="false">IF(A222="","",SUMIFS(Costs!$G$2:$G$3001,Costs!$B$2:$B$3001,$A222,Costs!$C$2:$C$3001,"Labour"))</f>
        <v/>
      </c>
      <c r="Q222" s="26" t="str">
        <f aca="false">IF(A222="","",SUMIFS(Costs!$G$2:$G$3001,Costs!$B$2:$B$3001,$A222,Costs!$C$2:$C$3001,"Materials"))</f>
        <v/>
      </c>
      <c r="R222" s="26" t="str">
        <f aca="false">IF(A222="","",SUMIFS(Costs!$G$2:$G$3001,Costs!$B$2:$B$3001,$A222,Costs!$C$2:$C$3001,"Subcontractors"))</f>
        <v/>
      </c>
      <c r="S222" s="26" t="str">
        <f aca="false">IF(A222="","",SUMIFS(Costs!$G$2:$G$3001,Costs!$B$2:$B$3001,$A222,Costs!$C$2:$C$3001,"Equipment"))</f>
        <v/>
      </c>
      <c r="T222" s="26" t="str">
        <f aca="false">IF(A222="","",SUMIFS(Costs!$G$2:$G$3001,Costs!$B$2:$B$3001,$A222,Costs!$C$2:$C$3001,"Other"))</f>
        <v/>
      </c>
      <c r="U222" s="26" t="str">
        <f aca="false">IF(A222="","",SUM(P222:T222))</f>
        <v/>
      </c>
      <c r="V222" s="26" t="str">
        <f aca="false">IF(OR(A222="",N(U222)=0),"",U222-M222)</f>
        <v/>
      </c>
      <c r="W222" s="26" t="str">
        <f aca="false">IF(OR(A222="",G222="",N(U222)=0),"",G222-U222)</f>
        <v/>
      </c>
      <c r="X222" s="27" t="str">
        <f aca="false">IF(OR(W222="",N(G222)=0),"",W222/G222)</f>
        <v/>
      </c>
      <c r="Y222" s="26" t="str">
        <f aca="false">IF(W222="","",W222-U222*Dashboard!$C$4)</f>
        <v/>
      </c>
      <c r="Z222" s="28" t="str">
        <f aca="false">IF(A222="","",IF(AND(V222&lt;&gt;"",N(V222)&gt;0),"Over estimate",IF(AND(X222&lt;&gt;"",X222&lt;Dashboard!$C$5),"Below target margin",IF(AND(D222="Complete",N(U222)=0),"No costs logged",IF(AND(D222="In progress",N(U222)&gt;0),"Costs so far","")))))</f>
        <v/>
      </c>
    </row>
    <row r="223" customFormat="false" ht="15" hidden="false" customHeight="false" outlineLevel="0" collapsed="false">
      <c r="A223" s="23"/>
      <c r="B223" s="23"/>
      <c r="C223" s="23"/>
      <c r="D223" s="23"/>
      <c r="E223" s="24"/>
      <c r="F223" s="24"/>
      <c r="G223" s="25"/>
      <c r="H223" s="25"/>
      <c r="I223" s="25"/>
      <c r="J223" s="25"/>
      <c r="K223" s="25"/>
      <c r="L223" s="25"/>
      <c r="M223" s="26" t="str">
        <f aca="false">IF(A223="","",SUM(H223:L223))</f>
        <v/>
      </c>
      <c r="N223" s="26" t="str">
        <f aca="false">IF(OR(A223="",G223=""),"",G223-M223)</f>
        <v/>
      </c>
      <c r="O223" s="27" t="str">
        <f aca="false">IF(OR(N223="",N(G223)=0),"",N223/G223)</f>
        <v/>
      </c>
      <c r="P223" s="26" t="str">
        <f aca="false">IF(A223="","",SUMIFS(Costs!$G$2:$G$3001,Costs!$B$2:$B$3001,$A223,Costs!$C$2:$C$3001,"Labour"))</f>
        <v/>
      </c>
      <c r="Q223" s="26" t="str">
        <f aca="false">IF(A223="","",SUMIFS(Costs!$G$2:$G$3001,Costs!$B$2:$B$3001,$A223,Costs!$C$2:$C$3001,"Materials"))</f>
        <v/>
      </c>
      <c r="R223" s="26" t="str">
        <f aca="false">IF(A223="","",SUMIFS(Costs!$G$2:$G$3001,Costs!$B$2:$B$3001,$A223,Costs!$C$2:$C$3001,"Subcontractors"))</f>
        <v/>
      </c>
      <c r="S223" s="26" t="str">
        <f aca="false">IF(A223="","",SUMIFS(Costs!$G$2:$G$3001,Costs!$B$2:$B$3001,$A223,Costs!$C$2:$C$3001,"Equipment"))</f>
        <v/>
      </c>
      <c r="T223" s="26" t="str">
        <f aca="false">IF(A223="","",SUMIFS(Costs!$G$2:$G$3001,Costs!$B$2:$B$3001,$A223,Costs!$C$2:$C$3001,"Other"))</f>
        <v/>
      </c>
      <c r="U223" s="26" t="str">
        <f aca="false">IF(A223="","",SUM(P223:T223))</f>
        <v/>
      </c>
      <c r="V223" s="26" t="str">
        <f aca="false">IF(OR(A223="",N(U223)=0),"",U223-M223)</f>
        <v/>
      </c>
      <c r="W223" s="26" t="str">
        <f aca="false">IF(OR(A223="",G223="",N(U223)=0),"",G223-U223)</f>
        <v/>
      </c>
      <c r="X223" s="27" t="str">
        <f aca="false">IF(OR(W223="",N(G223)=0),"",W223/G223)</f>
        <v/>
      </c>
      <c r="Y223" s="26" t="str">
        <f aca="false">IF(W223="","",W223-U223*Dashboard!$C$4)</f>
        <v/>
      </c>
      <c r="Z223" s="28" t="str">
        <f aca="false">IF(A223="","",IF(AND(V223&lt;&gt;"",N(V223)&gt;0),"Over estimate",IF(AND(X223&lt;&gt;"",X223&lt;Dashboard!$C$5),"Below target margin",IF(AND(D223="Complete",N(U223)=0),"No costs logged",IF(AND(D223="In progress",N(U223)&gt;0),"Costs so far","")))))</f>
        <v/>
      </c>
    </row>
    <row r="224" customFormat="false" ht="15" hidden="false" customHeight="false" outlineLevel="0" collapsed="false">
      <c r="A224" s="23"/>
      <c r="B224" s="23"/>
      <c r="C224" s="23"/>
      <c r="D224" s="23"/>
      <c r="E224" s="24"/>
      <c r="F224" s="24"/>
      <c r="G224" s="25"/>
      <c r="H224" s="25"/>
      <c r="I224" s="25"/>
      <c r="J224" s="25"/>
      <c r="K224" s="25"/>
      <c r="L224" s="25"/>
      <c r="M224" s="26" t="str">
        <f aca="false">IF(A224="","",SUM(H224:L224))</f>
        <v/>
      </c>
      <c r="N224" s="26" t="str">
        <f aca="false">IF(OR(A224="",G224=""),"",G224-M224)</f>
        <v/>
      </c>
      <c r="O224" s="27" t="str">
        <f aca="false">IF(OR(N224="",N(G224)=0),"",N224/G224)</f>
        <v/>
      </c>
      <c r="P224" s="26" t="str">
        <f aca="false">IF(A224="","",SUMIFS(Costs!$G$2:$G$3001,Costs!$B$2:$B$3001,$A224,Costs!$C$2:$C$3001,"Labour"))</f>
        <v/>
      </c>
      <c r="Q224" s="26" t="str">
        <f aca="false">IF(A224="","",SUMIFS(Costs!$G$2:$G$3001,Costs!$B$2:$B$3001,$A224,Costs!$C$2:$C$3001,"Materials"))</f>
        <v/>
      </c>
      <c r="R224" s="26" t="str">
        <f aca="false">IF(A224="","",SUMIFS(Costs!$G$2:$G$3001,Costs!$B$2:$B$3001,$A224,Costs!$C$2:$C$3001,"Subcontractors"))</f>
        <v/>
      </c>
      <c r="S224" s="26" t="str">
        <f aca="false">IF(A224="","",SUMIFS(Costs!$G$2:$G$3001,Costs!$B$2:$B$3001,$A224,Costs!$C$2:$C$3001,"Equipment"))</f>
        <v/>
      </c>
      <c r="T224" s="26" t="str">
        <f aca="false">IF(A224="","",SUMIFS(Costs!$G$2:$G$3001,Costs!$B$2:$B$3001,$A224,Costs!$C$2:$C$3001,"Other"))</f>
        <v/>
      </c>
      <c r="U224" s="26" t="str">
        <f aca="false">IF(A224="","",SUM(P224:T224))</f>
        <v/>
      </c>
      <c r="V224" s="26" t="str">
        <f aca="false">IF(OR(A224="",N(U224)=0),"",U224-M224)</f>
        <v/>
      </c>
      <c r="W224" s="26" t="str">
        <f aca="false">IF(OR(A224="",G224="",N(U224)=0),"",G224-U224)</f>
        <v/>
      </c>
      <c r="X224" s="27" t="str">
        <f aca="false">IF(OR(W224="",N(G224)=0),"",W224/G224)</f>
        <v/>
      </c>
      <c r="Y224" s="26" t="str">
        <f aca="false">IF(W224="","",W224-U224*Dashboard!$C$4)</f>
        <v/>
      </c>
      <c r="Z224" s="28" t="str">
        <f aca="false">IF(A224="","",IF(AND(V224&lt;&gt;"",N(V224)&gt;0),"Over estimate",IF(AND(X224&lt;&gt;"",X224&lt;Dashboard!$C$5),"Below target margin",IF(AND(D224="Complete",N(U224)=0),"No costs logged",IF(AND(D224="In progress",N(U224)&gt;0),"Costs so far","")))))</f>
        <v/>
      </c>
    </row>
    <row r="225" customFormat="false" ht="15" hidden="false" customHeight="false" outlineLevel="0" collapsed="false">
      <c r="A225" s="23"/>
      <c r="B225" s="23"/>
      <c r="C225" s="23"/>
      <c r="D225" s="23"/>
      <c r="E225" s="24"/>
      <c r="F225" s="24"/>
      <c r="G225" s="25"/>
      <c r="H225" s="25"/>
      <c r="I225" s="25"/>
      <c r="J225" s="25"/>
      <c r="K225" s="25"/>
      <c r="L225" s="25"/>
      <c r="M225" s="26" t="str">
        <f aca="false">IF(A225="","",SUM(H225:L225))</f>
        <v/>
      </c>
      <c r="N225" s="26" t="str">
        <f aca="false">IF(OR(A225="",G225=""),"",G225-M225)</f>
        <v/>
      </c>
      <c r="O225" s="27" t="str">
        <f aca="false">IF(OR(N225="",N(G225)=0),"",N225/G225)</f>
        <v/>
      </c>
      <c r="P225" s="26" t="str">
        <f aca="false">IF(A225="","",SUMIFS(Costs!$G$2:$G$3001,Costs!$B$2:$B$3001,$A225,Costs!$C$2:$C$3001,"Labour"))</f>
        <v/>
      </c>
      <c r="Q225" s="26" t="str">
        <f aca="false">IF(A225="","",SUMIFS(Costs!$G$2:$G$3001,Costs!$B$2:$B$3001,$A225,Costs!$C$2:$C$3001,"Materials"))</f>
        <v/>
      </c>
      <c r="R225" s="26" t="str">
        <f aca="false">IF(A225="","",SUMIFS(Costs!$G$2:$G$3001,Costs!$B$2:$B$3001,$A225,Costs!$C$2:$C$3001,"Subcontractors"))</f>
        <v/>
      </c>
      <c r="S225" s="26" t="str">
        <f aca="false">IF(A225="","",SUMIFS(Costs!$G$2:$G$3001,Costs!$B$2:$B$3001,$A225,Costs!$C$2:$C$3001,"Equipment"))</f>
        <v/>
      </c>
      <c r="T225" s="26" t="str">
        <f aca="false">IF(A225="","",SUMIFS(Costs!$G$2:$G$3001,Costs!$B$2:$B$3001,$A225,Costs!$C$2:$C$3001,"Other"))</f>
        <v/>
      </c>
      <c r="U225" s="26" t="str">
        <f aca="false">IF(A225="","",SUM(P225:T225))</f>
        <v/>
      </c>
      <c r="V225" s="26" t="str">
        <f aca="false">IF(OR(A225="",N(U225)=0),"",U225-M225)</f>
        <v/>
      </c>
      <c r="W225" s="26" t="str">
        <f aca="false">IF(OR(A225="",G225="",N(U225)=0),"",G225-U225)</f>
        <v/>
      </c>
      <c r="X225" s="27" t="str">
        <f aca="false">IF(OR(W225="",N(G225)=0),"",W225/G225)</f>
        <v/>
      </c>
      <c r="Y225" s="26" t="str">
        <f aca="false">IF(W225="","",W225-U225*Dashboard!$C$4)</f>
        <v/>
      </c>
      <c r="Z225" s="28" t="str">
        <f aca="false">IF(A225="","",IF(AND(V225&lt;&gt;"",N(V225)&gt;0),"Over estimate",IF(AND(X225&lt;&gt;"",X225&lt;Dashboard!$C$5),"Below target margin",IF(AND(D225="Complete",N(U225)=0),"No costs logged",IF(AND(D225="In progress",N(U225)&gt;0),"Costs so far","")))))</f>
        <v/>
      </c>
    </row>
    <row r="226" customFormat="false" ht="15" hidden="false" customHeight="false" outlineLevel="0" collapsed="false">
      <c r="A226" s="23"/>
      <c r="B226" s="23"/>
      <c r="C226" s="23"/>
      <c r="D226" s="23"/>
      <c r="E226" s="24"/>
      <c r="F226" s="24"/>
      <c r="G226" s="25"/>
      <c r="H226" s="25"/>
      <c r="I226" s="25"/>
      <c r="J226" s="25"/>
      <c r="K226" s="25"/>
      <c r="L226" s="25"/>
      <c r="M226" s="26" t="str">
        <f aca="false">IF(A226="","",SUM(H226:L226))</f>
        <v/>
      </c>
      <c r="N226" s="26" t="str">
        <f aca="false">IF(OR(A226="",G226=""),"",G226-M226)</f>
        <v/>
      </c>
      <c r="O226" s="27" t="str">
        <f aca="false">IF(OR(N226="",N(G226)=0),"",N226/G226)</f>
        <v/>
      </c>
      <c r="P226" s="26" t="str">
        <f aca="false">IF(A226="","",SUMIFS(Costs!$G$2:$G$3001,Costs!$B$2:$B$3001,$A226,Costs!$C$2:$C$3001,"Labour"))</f>
        <v/>
      </c>
      <c r="Q226" s="26" t="str">
        <f aca="false">IF(A226="","",SUMIFS(Costs!$G$2:$G$3001,Costs!$B$2:$B$3001,$A226,Costs!$C$2:$C$3001,"Materials"))</f>
        <v/>
      </c>
      <c r="R226" s="26" t="str">
        <f aca="false">IF(A226="","",SUMIFS(Costs!$G$2:$G$3001,Costs!$B$2:$B$3001,$A226,Costs!$C$2:$C$3001,"Subcontractors"))</f>
        <v/>
      </c>
      <c r="S226" s="26" t="str">
        <f aca="false">IF(A226="","",SUMIFS(Costs!$G$2:$G$3001,Costs!$B$2:$B$3001,$A226,Costs!$C$2:$C$3001,"Equipment"))</f>
        <v/>
      </c>
      <c r="T226" s="26" t="str">
        <f aca="false">IF(A226="","",SUMIFS(Costs!$G$2:$G$3001,Costs!$B$2:$B$3001,$A226,Costs!$C$2:$C$3001,"Other"))</f>
        <v/>
      </c>
      <c r="U226" s="26" t="str">
        <f aca="false">IF(A226="","",SUM(P226:T226))</f>
        <v/>
      </c>
      <c r="V226" s="26" t="str">
        <f aca="false">IF(OR(A226="",N(U226)=0),"",U226-M226)</f>
        <v/>
      </c>
      <c r="W226" s="26" t="str">
        <f aca="false">IF(OR(A226="",G226="",N(U226)=0),"",G226-U226)</f>
        <v/>
      </c>
      <c r="X226" s="27" t="str">
        <f aca="false">IF(OR(W226="",N(G226)=0),"",W226/G226)</f>
        <v/>
      </c>
      <c r="Y226" s="26" t="str">
        <f aca="false">IF(W226="","",W226-U226*Dashboard!$C$4)</f>
        <v/>
      </c>
      <c r="Z226" s="28" t="str">
        <f aca="false">IF(A226="","",IF(AND(V226&lt;&gt;"",N(V226)&gt;0),"Over estimate",IF(AND(X226&lt;&gt;"",X226&lt;Dashboard!$C$5),"Below target margin",IF(AND(D226="Complete",N(U226)=0),"No costs logged",IF(AND(D226="In progress",N(U226)&gt;0),"Costs so far","")))))</f>
        <v/>
      </c>
    </row>
    <row r="227" customFormat="false" ht="15" hidden="false" customHeight="false" outlineLevel="0" collapsed="false">
      <c r="A227" s="23"/>
      <c r="B227" s="23"/>
      <c r="C227" s="23"/>
      <c r="D227" s="23"/>
      <c r="E227" s="24"/>
      <c r="F227" s="24"/>
      <c r="G227" s="25"/>
      <c r="H227" s="25"/>
      <c r="I227" s="25"/>
      <c r="J227" s="25"/>
      <c r="K227" s="25"/>
      <c r="L227" s="25"/>
      <c r="M227" s="26" t="str">
        <f aca="false">IF(A227="","",SUM(H227:L227))</f>
        <v/>
      </c>
      <c r="N227" s="26" t="str">
        <f aca="false">IF(OR(A227="",G227=""),"",G227-M227)</f>
        <v/>
      </c>
      <c r="O227" s="27" t="str">
        <f aca="false">IF(OR(N227="",N(G227)=0),"",N227/G227)</f>
        <v/>
      </c>
      <c r="P227" s="26" t="str">
        <f aca="false">IF(A227="","",SUMIFS(Costs!$G$2:$G$3001,Costs!$B$2:$B$3001,$A227,Costs!$C$2:$C$3001,"Labour"))</f>
        <v/>
      </c>
      <c r="Q227" s="26" t="str">
        <f aca="false">IF(A227="","",SUMIFS(Costs!$G$2:$G$3001,Costs!$B$2:$B$3001,$A227,Costs!$C$2:$C$3001,"Materials"))</f>
        <v/>
      </c>
      <c r="R227" s="26" t="str">
        <f aca="false">IF(A227="","",SUMIFS(Costs!$G$2:$G$3001,Costs!$B$2:$B$3001,$A227,Costs!$C$2:$C$3001,"Subcontractors"))</f>
        <v/>
      </c>
      <c r="S227" s="26" t="str">
        <f aca="false">IF(A227="","",SUMIFS(Costs!$G$2:$G$3001,Costs!$B$2:$B$3001,$A227,Costs!$C$2:$C$3001,"Equipment"))</f>
        <v/>
      </c>
      <c r="T227" s="26" t="str">
        <f aca="false">IF(A227="","",SUMIFS(Costs!$G$2:$G$3001,Costs!$B$2:$B$3001,$A227,Costs!$C$2:$C$3001,"Other"))</f>
        <v/>
      </c>
      <c r="U227" s="26" t="str">
        <f aca="false">IF(A227="","",SUM(P227:T227))</f>
        <v/>
      </c>
      <c r="V227" s="26" t="str">
        <f aca="false">IF(OR(A227="",N(U227)=0),"",U227-M227)</f>
        <v/>
      </c>
      <c r="W227" s="26" t="str">
        <f aca="false">IF(OR(A227="",G227="",N(U227)=0),"",G227-U227)</f>
        <v/>
      </c>
      <c r="X227" s="27" t="str">
        <f aca="false">IF(OR(W227="",N(G227)=0),"",W227/G227)</f>
        <v/>
      </c>
      <c r="Y227" s="26" t="str">
        <f aca="false">IF(W227="","",W227-U227*Dashboard!$C$4)</f>
        <v/>
      </c>
      <c r="Z227" s="28" t="str">
        <f aca="false">IF(A227="","",IF(AND(V227&lt;&gt;"",N(V227)&gt;0),"Over estimate",IF(AND(X227&lt;&gt;"",X227&lt;Dashboard!$C$5),"Below target margin",IF(AND(D227="Complete",N(U227)=0),"No costs logged",IF(AND(D227="In progress",N(U227)&gt;0),"Costs so far","")))))</f>
        <v/>
      </c>
    </row>
    <row r="228" customFormat="false" ht="15" hidden="false" customHeight="false" outlineLevel="0" collapsed="false">
      <c r="A228" s="23"/>
      <c r="B228" s="23"/>
      <c r="C228" s="23"/>
      <c r="D228" s="23"/>
      <c r="E228" s="24"/>
      <c r="F228" s="24"/>
      <c r="G228" s="25"/>
      <c r="H228" s="25"/>
      <c r="I228" s="25"/>
      <c r="J228" s="25"/>
      <c r="K228" s="25"/>
      <c r="L228" s="25"/>
      <c r="M228" s="26" t="str">
        <f aca="false">IF(A228="","",SUM(H228:L228))</f>
        <v/>
      </c>
      <c r="N228" s="26" t="str">
        <f aca="false">IF(OR(A228="",G228=""),"",G228-M228)</f>
        <v/>
      </c>
      <c r="O228" s="27" t="str">
        <f aca="false">IF(OR(N228="",N(G228)=0),"",N228/G228)</f>
        <v/>
      </c>
      <c r="P228" s="26" t="str">
        <f aca="false">IF(A228="","",SUMIFS(Costs!$G$2:$G$3001,Costs!$B$2:$B$3001,$A228,Costs!$C$2:$C$3001,"Labour"))</f>
        <v/>
      </c>
      <c r="Q228" s="26" t="str">
        <f aca="false">IF(A228="","",SUMIFS(Costs!$G$2:$G$3001,Costs!$B$2:$B$3001,$A228,Costs!$C$2:$C$3001,"Materials"))</f>
        <v/>
      </c>
      <c r="R228" s="26" t="str">
        <f aca="false">IF(A228="","",SUMIFS(Costs!$G$2:$G$3001,Costs!$B$2:$B$3001,$A228,Costs!$C$2:$C$3001,"Subcontractors"))</f>
        <v/>
      </c>
      <c r="S228" s="26" t="str">
        <f aca="false">IF(A228="","",SUMIFS(Costs!$G$2:$G$3001,Costs!$B$2:$B$3001,$A228,Costs!$C$2:$C$3001,"Equipment"))</f>
        <v/>
      </c>
      <c r="T228" s="26" t="str">
        <f aca="false">IF(A228="","",SUMIFS(Costs!$G$2:$G$3001,Costs!$B$2:$B$3001,$A228,Costs!$C$2:$C$3001,"Other"))</f>
        <v/>
      </c>
      <c r="U228" s="26" t="str">
        <f aca="false">IF(A228="","",SUM(P228:T228))</f>
        <v/>
      </c>
      <c r="V228" s="26" t="str">
        <f aca="false">IF(OR(A228="",N(U228)=0),"",U228-M228)</f>
        <v/>
      </c>
      <c r="W228" s="26" t="str">
        <f aca="false">IF(OR(A228="",G228="",N(U228)=0),"",G228-U228)</f>
        <v/>
      </c>
      <c r="X228" s="27" t="str">
        <f aca="false">IF(OR(W228="",N(G228)=0),"",W228/G228)</f>
        <v/>
      </c>
      <c r="Y228" s="26" t="str">
        <f aca="false">IF(W228="","",W228-U228*Dashboard!$C$4)</f>
        <v/>
      </c>
      <c r="Z228" s="28" t="str">
        <f aca="false">IF(A228="","",IF(AND(V228&lt;&gt;"",N(V228)&gt;0),"Over estimate",IF(AND(X228&lt;&gt;"",X228&lt;Dashboard!$C$5),"Below target margin",IF(AND(D228="Complete",N(U228)=0),"No costs logged",IF(AND(D228="In progress",N(U228)&gt;0),"Costs so far","")))))</f>
        <v/>
      </c>
    </row>
    <row r="229" customFormat="false" ht="15" hidden="false" customHeight="false" outlineLevel="0" collapsed="false">
      <c r="A229" s="23"/>
      <c r="B229" s="23"/>
      <c r="C229" s="23"/>
      <c r="D229" s="23"/>
      <c r="E229" s="24"/>
      <c r="F229" s="24"/>
      <c r="G229" s="25"/>
      <c r="H229" s="25"/>
      <c r="I229" s="25"/>
      <c r="J229" s="25"/>
      <c r="K229" s="25"/>
      <c r="L229" s="25"/>
      <c r="M229" s="26" t="str">
        <f aca="false">IF(A229="","",SUM(H229:L229))</f>
        <v/>
      </c>
      <c r="N229" s="26" t="str">
        <f aca="false">IF(OR(A229="",G229=""),"",G229-M229)</f>
        <v/>
      </c>
      <c r="O229" s="27" t="str">
        <f aca="false">IF(OR(N229="",N(G229)=0),"",N229/G229)</f>
        <v/>
      </c>
      <c r="P229" s="26" t="str">
        <f aca="false">IF(A229="","",SUMIFS(Costs!$G$2:$G$3001,Costs!$B$2:$B$3001,$A229,Costs!$C$2:$C$3001,"Labour"))</f>
        <v/>
      </c>
      <c r="Q229" s="26" t="str">
        <f aca="false">IF(A229="","",SUMIFS(Costs!$G$2:$G$3001,Costs!$B$2:$B$3001,$A229,Costs!$C$2:$C$3001,"Materials"))</f>
        <v/>
      </c>
      <c r="R229" s="26" t="str">
        <f aca="false">IF(A229="","",SUMIFS(Costs!$G$2:$G$3001,Costs!$B$2:$B$3001,$A229,Costs!$C$2:$C$3001,"Subcontractors"))</f>
        <v/>
      </c>
      <c r="S229" s="26" t="str">
        <f aca="false">IF(A229="","",SUMIFS(Costs!$G$2:$G$3001,Costs!$B$2:$B$3001,$A229,Costs!$C$2:$C$3001,"Equipment"))</f>
        <v/>
      </c>
      <c r="T229" s="26" t="str">
        <f aca="false">IF(A229="","",SUMIFS(Costs!$G$2:$G$3001,Costs!$B$2:$B$3001,$A229,Costs!$C$2:$C$3001,"Other"))</f>
        <v/>
      </c>
      <c r="U229" s="26" t="str">
        <f aca="false">IF(A229="","",SUM(P229:T229))</f>
        <v/>
      </c>
      <c r="V229" s="26" t="str">
        <f aca="false">IF(OR(A229="",N(U229)=0),"",U229-M229)</f>
        <v/>
      </c>
      <c r="W229" s="26" t="str">
        <f aca="false">IF(OR(A229="",G229="",N(U229)=0),"",G229-U229)</f>
        <v/>
      </c>
      <c r="X229" s="27" t="str">
        <f aca="false">IF(OR(W229="",N(G229)=0),"",W229/G229)</f>
        <v/>
      </c>
      <c r="Y229" s="26" t="str">
        <f aca="false">IF(W229="","",W229-U229*Dashboard!$C$4)</f>
        <v/>
      </c>
      <c r="Z229" s="28" t="str">
        <f aca="false">IF(A229="","",IF(AND(V229&lt;&gt;"",N(V229)&gt;0),"Over estimate",IF(AND(X229&lt;&gt;"",X229&lt;Dashboard!$C$5),"Below target margin",IF(AND(D229="Complete",N(U229)=0),"No costs logged",IF(AND(D229="In progress",N(U229)&gt;0),"Costs so far","")))))</f>
        <v/>
      </c>
    </row>
    <row r="230" customFormat="false" ht="15" hidden="false" customHeight="false" outlineLevel="0" collapsed="false">
      <c r="A230" s="23"/>
      <c r="B230" s="23"/>
      <c r="C230" s="23"/>
      <c r="D230" s="23"/>
      <c r="E230" s="24"/>
      <c r="F230" s="24"/>
      <c r="G230" s="25"/>
      <c r="H230" s="25"/>
      <c r="I230" s="25"/>
      <c r="J230" s="25"/>
      <c r="K230" s="25"/>
      <c r="L230" s="25"/>
      <c r="M230" s="26" t="str">
        <f aca="false">IF(A230="","",SUM(H230:L230))</f>
        <v/>
      </c>
      <c r="N230" s="26" t="str">
        <f aca="false">IF(OR(A230="",G230=""),"",G230-M230)</f>
        <v/>
      </c>
      <c r="O230" s="27" t="str">
        <f aca="false">IF(OR(N230="",N(G230)=0),"",N230/G230)</f>
        <v/>
      </c>
      <c r="P230" s="26" t="str">
        <f aca="false">IF(A230="","",SUMIFS(Costs!$G$2:$G$3001,Costs!$B$2:$B$3001,$A230,Costs!$C$2:$C$3001,"Labour"))</f>
        <v/>
      </c>
      <c r="Q230" s="26" t="str">
        <f aca="false">IF(A230="","",SUMIFS(Costs!$G$2:$G$3001,Costs!$B$2:$B$3001,$A230,Costs!$C$2:$C$3001,"Materials"))</f>
        <v/>
      </c>
      <c r="R230" s="26" t="str">
        <f aca="false">IF(A230="","",SUMIFS(Costs!$G$2:$G$3001,Costs!$B$2:$B$3001,$A230,Costs!$C$2:$C$3001,"Subcontractors"))</f>
        <v/>
      </c>
      <c r="S230" s="26" t="str">
        <f aca="false">IF(A230="","",SUMIFS(Costs!$G$2:$G$3001,Costs!$B$2:$B$3001,$A230,Costs!$C$2:$C$3001,"Equipment"))</f>
        <v/>
      </c>
      <c r="T230" s="26" t="str">
        <f aca="false">IF(A230="","",SUMIFS(Costs!$G$2:$G$3001,Costs!$B$2:$B$3001,$A230,Costs!$C$2:$C$3001,"Other"))</f>
        <v/>
      </c>
      <c r="U230" s="26" t="str">
        <f aca="false">IF(A230="","",SUM(P230:T230))</f>
        <v/>
      </c>
      <c r="V230" s="26" t="str">
        <f aca="false">IF(OR(A230="",N(U230)=0),"",U230-M230)</f>
        <v/>
      </c>
      <c r="W230" s="26" t="str">
        <f aca="false">IF(OR(A230="",G230="",N(U230)=0),"",G230-U230)</f>
        <v/>
      </c>
      <c r="X230" s="27" t="str">
        <f aca="false">IF(OR(W230="",N(G230)=0),"",W230/G230)</f>
        <v/>
      </c>
      <c r="Y230" s="26" t="str">
        <f aca="false">IF(W230="","",W230-U230*Dashboard!$C$4)</f>
        <v/>
      </c>
      <c r="Z230" s="28" t="str">
        <f aca="false">IF(A230="","",IF(AND(V230&lt;&gt;"",N(V230)&gt;0),"Over estimate",IF(AND(X230&lt;&gt;"",X230&lt;Dashboard!$C$5),"Below target margin",IF(AND(D230="Complete",N(U230)=0),"No costs logged",IF(AND(D230="In progress",N(U230)&gt;0),"Costs so far","")))))</f>
        <v/>
      </c>
    </row>
    <row r="231" customFormat="false" ht="15" hidden="false" customHeight="false" outlineLevel="0" collapsed="false">
      <c r="A231" s="23"/>
      <c r="B231" s="23"/>
      <c r="C231" s="23"/>
      <c r="D231" s="23"/>
      <c r="E231" s="24"/>
      <c r="F231" s="24"/>
      <c r="G231" s="25"/>
      <c r="H231" s="25"/>
      <c r="I231" s="25"/>
      <c r="J231" s="25"/>
      <c r="K231" s="25"/>
      <c r="L231" s="25"/>
      <c r="M231" s="26" t="str">
        <f aca="false">IF(A231="","",SUM(H231:L231))</f>
        <v/>
      </c>
      <c r="N231" s="26" t="str">
        <f aca="false">IF(OR(A231="",G231=""),"",G231-M231)</f>
        <v/>
      </c>
      <c r="O231" s="27" t="str">
        <f aca="false">IF(OR(N231="",N(G231)=0),"",N231/G231)</f>
        <v/>
      </c>
      <c r="P231" s="26" t="str">
        <f aca="false">IF(A231="","",SUMIFS(Costs!$G$2:$G$3001,Costs!$B$2:$B$3001,$A231,Costs!$C$2:$C$3001,"Labour"))</f>
        <v/>
      </c>
      <c r="Q231" s="26" t="str">
        <f aca="false">IF(A231="","",SUMIFS(Costs!$G$2:$G$3001,Costs!$B$2:$B$3001,$A231,Costs!$C$2:$C$3001,"Materials"))</f>
        <v/>
      </c>
      <c r="R231" s="26" t="str">
        <f aca="false">IF(A231="","",SUMIFS(Costs!$G$2:$G$3001,Costs!$B$2:$B$3001,$A231,Costs!$C$2:$C$3001,"Subcontractors"))</f>
        <v/>
      </c>
      <c r="S231" s="26" t="str">
        <f aca="false">IF(A231="","",SUMIFS(Costs!$G$2:$G$3001,Costs!$B$2:$B$3001,$A231,Costs!$C$2:$C$3001,"Equipment"))</f>
        <v/>
      </c>
      <c r="T231" s="26" t="str">
        <f aca="false">IF(A231="","",SUMIFS(Costs!$G$2:$G$3001,Costs!$B$2:$B$3001,$A231,Costs!$C$2:$C$3001,"Other"))</f>
        <v/>
      </c>
      <c r="U231" s="26" t="str">
        <f aca="false">IF(A231="","",SUM(P231:T231))</f>
        <v/>
      </c>
      <c r="V231" s="26" t="str">
        <f aca="false">IF(OR(A231="",N(U231)=0),"",U231-M231)</f>
        <v/>
      </c>
      <c r="W231" s="26" t="str">
        <f aca="false">IF(OR(A231="",G231="",N(U231)=0),"",G231-U231)</f>
        <v/>
      </c>
      <c r="X231" s="27" t="str">
        <f aca="false">IF(OR(W231="",N(G231)=0),"",W231/G231)</f>
        <v/>
      </c>
      <c r="Y231" s="26" t="str">
        <f aca="false">IF(W231="","",W231-U231*Dashboard!$C$4)</f>
        <v/>
      </c>
      <c r="Z231" s="28" t="str">
        <f aca="false">IF(A231="","",IF(AND(V231&lt;&gt;"",N(V231)&gt;0),"Over estimate",IF(AND(X231&lt;&gt;"",X231&lt;Dashboard!$C$5),"Below target margin",IF(AND(D231="Complete",N(U231)=0),"No costs logged",IF(AND(D231="In progress",N(U231)&gt;0),"Costs so far","")))))</f>
        <v/>
      </c>
    </row>
    <row r="232" customFormat="false" ht="15" hidden="false" customHeight="false" outlineLevel="0" collapsed="false">
      <c r="A232" s="23"/>
      <c r="B232" s="23"/>
      <c r="C232" s="23"/>
      <c r="D232" s="23"/>
      <c r="E232" s="24"/>
      <c r="F232" s="24"/>
      <c r="G232" s="25"/>
      <c r="H232" s="25"/>
      <c r="I232" s="25"/>
      <c r="J232" s="25"/>
      <c r="K232" s="25"/>
      <c r="L232" s="25"/>
      <c r="M232" s="26" t="str">
        <f aca="false">IF(A232="","",SUM(H232:L232))</f>
        <v/>
      </c>
      <c r="N232" s="26" t="str">
        <f aca="false">IF(OR(A232="",G232=""),"",G232-M232)</f>
        <v/>
      </c>
      <c r="O232" s="27" t="str">
        <f aca="false">IF(OR(N232="",N(G232)=0),"",N232/G232)</f>
        <v/>
      </c>
      <c r="P232" s="26" t="str">
        <f aca="false">IF(A232="","",SUMIFS(Costs!$G$2:$G$3001,Costs!$B$2:$B$3001,$A232,Costs!$C$2:$C$3001,"Labour"))</f>
        <v/>
      </c>
      <c r="Q232" s="26" t="str">
        <f aca="false">IF(A232="","",SUMIFS(Costs!$G$2:$G$3001,Costs!$B$2:$B$3001,$A232,Costs!$C$2:$C$3001,"Materials"))</f>
        <v/>
      </c>
      <c r="R232" s="26" t="str">
        <f aca="false">IF(A232="","",SUMIFS(Costs!$G$2:$G$3001,Costs!$B$2:$B$3001,$A232,Costs!$C$2:$C$3001,"Subcontractors"))</f>
        <v/>
      </c>
      <c r="S232" s="26" t="str">
        <f aca="false">IF(A232="","",SUMIFS(Costs!$G$2:$G$3001,Costs!$B$2:$B$3001,$A232,Costs!$C$2:$C$3001,"Equipment"))</f>
        <v/>
      </c>
      <c r="T232" s="26" t="str">
        <f aca="false">IF(A232="","",SUMIFS(Costs!$G$2:$G$3001,Costs!$B$2:$B$3001,$A232,Costs!$C$2:$C$3001,"Other"))</f>
        <v/>
      </c>
      <c r="U232" s="26" t="str">
        <f aca="false">IF(A232="","",SUM(P232:T232))</f>
        <v/>
      </c>
      <c r="V232" s="26" t="str">
        <f aca="false">IF(OR(A232="",N(U232)=0),"",U232-M232)</f>
        <v/>
      </c>
      <c r="W232" s="26" t="str">
        <f aca="false">IF(OR(A232="",G232="",N(U232)=0),"",G232-U232)</f>
        <v/>
      </c>
      <c r="X232" s="27" t="str">
        <f aca="false">IF(OR(W232="",N(G232)=0),"",W232/G232)</f>
        <v/>
      </c>
      <c r="Y232" s="26" t="str">
        <f aca="false">IF(W232="","",W232-U232*Dashboard!$C$4)</f>
        <v/>
      </c>
      <c r="Z232" s="28" t="str">
        <f aca="false">IF(A232="","",IF(AND(V232&lt;&gt;"",N(V232)&gt;0),"Over estimate",IF(AND(X232&lt;&gt;"",X232&lt;Dashboard!$C$5),"Below target margin",IF(AND(D232="Complete",N(U232)=0),"No costs logged",IF(AND(D232="In progress",N(U232)&gt;0),"Costs so far","")))))</f>
        <v/>
      </c>
    </row>
    <row r="233" customFormat="false" ht="15" hidden="false" customHeight="false" outlineLevel="0" collapsed="false">
      <c r="A233" s="23"/>
      <c r="B233" s="23"/>
      <c r="C233" s="23"/>
      <c r="D233" s="23"/>
      <c r="E233" s="24"/>
      <c r="F233" s="24"/>
      <c r="G233" s="25"/>
      <c r="H233" s="25"/>
      <c r="I233" s="25"/>
      <c r="J233" s="25"/>
      <c r="K233" s="25"/>
      <c r="L233" s="25"/>
      <c r="M233" s="26" t="str">
        <f aca="false">IF(A233="","",SUM(H233:L233))</f>
        <v/>
      </c>
      <c r="N233" s="26" t="str">
        <f aca="false">IF(OR(A233="",G233=""),"",G233-M233)</f>
        <v/>
      </c>
      <c r="O233" s="27" t="str">
        <f aca="false">IF(OR(N233="",N(G233)=0),"",N233/G233)</f>
        <v/>
      </c>
      <c r="P233" s="26" t="str">
        <f aca="false">IF(A233="","",SUMIFS(Costs!$G$2:$G$3001,Costs!$B$2:$B$3001,$A233,Costs!$C$2:$C$3001,"Labour"))</f>
        <v/>
      </c>
      <c r="Q233" s="26" t="str">
        <f aca="false">IF(A233="","",SUMIFS(Costs!$G$2:$G$3001,Costs!$B$2:$B$3001,$A233,Costs!$C$2:$C$3001,"Materials"))</f>
        <v/>
      </c>
      <c r="R233" s="26" t="str">
        <f aca="false">IF(A233="","",SUMIFS(Costs!$G$2:$G$3001,Costs!$B$2:$B$3001,$A233,Costs!$C$2:$C$3001,"Subcontractors"))</f>
        <v/>
      </c>
      <c r="S233" s="26" t="str">
        <f aca="false">IF(A233="","",SUMIFS(Costs!$G$2:$G$3001,Costs!$B$2:$B$3001,$A233,Costs!$C$2:$C$3001,"Equipment"))</f>
        <v/>
      </c>
      <c r="T233" s="26" t="str">
        <f aca="false">IF(A233="","",SUMIFS(Costs!$G$2:$G$3001,Costs!$B$2:$B$3001,$A233,Costs!$C$2:$C$3001,"Other"))</f>
        <v/>
      </c>
      <c r="U233" s="26" t="str">
        <f aca="false">IF(A233="","",SUM(P233:T233))</f>
        <v/>
      </c>
      <c r="V233" s="26" t="str">
        <f aca="false">IF(OR(A233="",N(U233)=0),"",U233-M233)</f>
        <v/>
      </c>
      <c r="W233" s="26" t="str">
        <f aca="false">IF(OR(A233="",G233="",N(U233)=0),"",G233-U233)</f>
        <v/>
      </c>
      <c r="X233" s="27" t="str">
        <f aca="false">IF(OR(W233="",N(G233)=0),"",W233/G233)</f>
        <v/>
      </c>
      <c r="Y233" s="26" t="str">
        <f aca="false">IF(W233="","",W233-U233*Dashboard!$C$4)</f>
        <v/>
      </c>
      <c r="Z233" s="28" t="str">
        <f aca="false">IF(A233="","",IF(AND(V233&lt;&gt;"",N(V233)&gt;0),"Over estimate",IF(AND(X233&lt;&gt;"",X233&lt;Dashboard!$C$5),"Below target margin",IF(AND(D233="Complete",N(U233)=0),"No costs logged",IF(AND(D233="In progress",N(U233)&gt;0),"Costs so far","")))))</f>
        <v/>
      </c>
    </row>
    <row r="234" customFormat="false" ht="15" hidden="false" customHeight="false" outlineLevel="0" collapsed="false">
      <c r="A234" s="23"/>
      <c r="B234" s="23"/>
      <c r="C234" s="23"/>
      <c r="D234" s="23"/>
      <c r="E234" s="24"/>
      <c r="F234" s="24"/>
      <c r="G234" s="25"/>
      <c r="H234" s="25"/>
      <c r="I234" s="25"/>
      <c r="J234" s="25"/>
      <c r="K234" s="25"/>
      <c r="L234" s="25"/>
      <c r="M234" s="26" t="str">
        <f aca="false">IF(A234="","",SUM(H234:L234))</f>
        <v/>
      </c>
      <c r="N234" s="26" t="str">
        <f aca="false">IF(OR(A234="",G234=""),"",G234-M234)</f>
        <v/>
      </c>
      <c r="O234" s="27" t="str">
        <f aca="false">IF(OR(N234="",N(G234)=0),"",N234/G234)</f>
        <v/>
      </c>
      <c r="P234" s="26" t="str">
        <f aca="false">IF(A234="","",SUMIFS(Costs!$G$2:$G$3001,Costs!$B$2:$B$3001,$A234,Costs!$C$2:$C$3001,"Labour"))</f>
        <v/>
      </c>
      <c r="Q234" s="26" t="str">
        <f aca="false">IF(A234="","",SUMIFS(Costs!$G$2:$G$3001,Costs!$B$2:$B$3001,$A234,Costs!$C$2:$C$3001,"Materials"))</f>
        <v/>
      </c>
      <c r="R234" s="26" t="str">
        <f aca="false">IF(A234="","",SUMIFS(Costs!$G$2:$G$3001,Costs!$B$2:$B$3001,$A234,Costs!$C$2:$C$3001,"Subcontractors"))</f>
        <v/>
      </c>
      <c r="S234" s="26" t="str">
        <f aca="false">IF(A234="","",SUMIFS(Costs!$G$2:$G$3001,Costs!$B$2:$B$3001,$A234,Costs!$C$2:$C$3001,"Equipment"))</f>
        <v/>
      </c>
      <c r="T234" s="26" t="str">
        <f aca="false">IF(A234="","",SUMIFS(Costs!$G$2:$G$3001,Costs!$B$2:$B$3001,$A234,Costs!$C$2:$C$3001,"Other"))</f>
        <v/>
      </c>
      <c r="U234" s="26" t="str">
        <f aca="false">IF(A234="","",SUM(P234:T234))</f>
        <v/>
      </c>
      <c r="V234" s="26" t="str">
        <f aca="false">IF(OR(A234="",N(U234)=0),"",U234-M234)</f>
        <v/>
      </c>
      <c r="W234" s="26" t="str">
        <f aca="false">IF(OR(A234="",G234="",N(U234)=0),"",G234-U234)</f>
        <v/>
      </c>
      <c r="X234" s="27" t="str">
        <f aca="false">IF(OR(W234="",N(G234)=0),"",W234/G234)</f>
        <v/>
      </c>
      <c r="Y234" s="26" t="str">
        <f aca="false">IF(W234="","",W234-U234*Dashboard!$C$4)</f>
        <v/>
      </c>
      <c r="Z234" s="28" t="str">
        <f aca="false">IF(A234="","",IF(AND(V234&lt;&gt;"",N(V234)&gt;0),"Over estimate",IF(AND(X234&lt;&gt;"",X234&lt;Dashboard!$C$5),"Below target margin",IF(AND(D234="Complete",N(U234)=0),"No costs logged",IF(AND(D234="In progress",N(U234)&gt;0),"Costs so far","")))))</f>
        <v/>
      </c>
    </row>
    <row r="235" customFormat="false" ht="15" hidden="false" customHeight="false" outlineLevel="0" collapsed="false">
      <c r="A235" s="23"/>
      <c r="B235" s="23"/>
      <c r="C235" s="23"/>
      <c r="D235" s="23"/>
      <c r="E235" s="24"/>
      <c r="F235" s="24"/>
      <c r="G235" s="25"/>
      <c r="H235" s="25"/>
      <c r="I235" s="25"/>
      <c r="J235" s="25"/>
      <c r="K235" s="25"/>
      <c r="L235" s="25"/>
      <c r="M235" s="26" t="str">
        <f aca="false">IF(A235="","",SUM(H235:L235))</f>
        <v/>
      </c>
      <c r="N235" s="26" t="str">
        <f aca="false">IF(OR(A235="",G235=""),"",G235-M235)</f>
        <v/>
      </c>
      <c r="O235" s="27" t="str">
        <f aca="false">IF(OR(N235="",N(G235)=0),"",N235/G235)</f>
        <v/>
      </c>
      <c r="P235" s="26" t="str">
        <f aca="false">IF(A235="","",SUMIFS(Costs!$G$2:$G$3001,Costs!$B$2:$B$3001,$A235,Costs!$C$2:$C$3001,"Labour"))</f>
        <v/>
      </c>
      <c r="Q235" s="26" t="str">
        <f aca="false">IF(A235="","",SUMIFS(Costs!$G$2:$G$3001,Costs!$B$2:$B$3001,$A235,Costs!$C$2:$C$3001,"Materials"))</f>
        <v/>
      </c>
      <c r="R235" s="26" t="str">
        <f aca="false">IF(A235="","",SUMIFS(Costs!$G$2:$G$3001,Costs!$B$2:$B$3001,$A235,Costs!$C$2:$C$3001,"Subcontractors"))</f>
        <v/>
      </c>
      <c r="S235" s="26" t="str">
        <f aca="false">IF(A235="","",SUMIFS(Costs!$G$2:$G$3001,Costs!$B$2:$B$3001,$A235,Costs!$C$2:$C$3001,"Equipment"))</f>
        <v/>
      </c>
      <c r="T235" s="26" t="str">
        <f aca="false">IF(A235="","",SUMIFS(Costs!$G$2:$G$3001,Costs!$B$2:$B$3001,$A235,Costs!$C$2:$C$3001,"Other"))</f>
        <v/>
      </c>
      <c r="U235" s="26" t="str">
        <f aca="false">IF(A235="","",SUM(P235:T235))</f>
        <v/>
      </c>
      <c r="V235" s="26" t="str">
        <f aca="false">IF(OR(A235="",N(U235)=0),"",U235-M235)</f>
        <v/>
      </c>
      <c r="W235" s="26" t="str">
        <f aca="false">IF(OR(A235="",G235="",N(U235)=0),"",G235-U235)</f>
        <v/>
      </c>
      <c r="X235" s="27" t="str">
        <f aca="false">IF(OR(W235="",N(G235)=0),"",W235/G235)</f>
        <v/>
      </c>
      <c r="Y235" s="26" t="str">
        <f aca="false">IF(W235="","",W235-U235*Dashboard!$C$4)</f>
        <v/>
      </c>
      <c r="Z235" s="28" t="str">
        <f aca="false">IF(A235="","",IF(AND(V235&lt;&gt;"",N(V235)&gt;0),"Over estimate",IF(AND(X235&lt;&gt;"",X235&lt;Dashboard!$C$5),"Below target margin",IF(AND(D235="Complete",N(U235)=0),"No costs logged",IF(AND(D235="In progress",N(U235)&gt;0),"Costs so far","")))))</f>
        <v/>
      </c>
    </row>
    <row r="236" customFormat="false" ht="15" hidden="false" customHeight="false" outlineLevel="0" collapsed="false">
      <c r="A236" s="23"/>
      <c r="B236" s="23"/>
      <c r="C236" s="23"/>
      <c r="D236" s="23"/>
      <c r="E236" s="24"/>
      <c r="F236" s="24"/>
      <c r="G236" s="25"/>
      <c r="H236" s="25"/>
      <c r="I236" s="25"/>
      <c r="J236" s="25"/>
      <c r="K236" s="25"/>
      <c r="L236" s="25"/>
      <c r="M236" s="26" t="str">
        <f aca="false">IF(A236="","",SUM(H236:L236))</f>
        <v/>
      </c>
      <c r="N236" s="26" t="str">
        <f aca="false">IF(OR(A236="",G236=""),"",G236-M236)</f>
        <v/>
      </c>
      <c r="O236" s="27" t="str">
        <f aca="false">IF(OR(N236="",N(G236)=0),"",N236/G236)</f>
        <v/>
      </c>
      <c r="P236" s="26" t="str">
        <f aca="false">IF(A236="","",SUMIFS(Costs!$G$2:$G$3001,Costs!$B$2:$B$3001,$A236,Costs!$C$2:$C$3001,"Labour"))</f>
        <v/>
      </c>
      <c r="Q236" s="26" t="str">
        <f aca="false">IF(A236="","",SUMIFS(Costs!$G$2:$G$3001,Costs!$B$2:$B$3001,$A236,Costs!$C$2:$C$3001,"Materials"))</f>
        <v/>
      </c>
      <c r="R236" s="26" t="str">
        <f aca="false">IF(A236="","",SUMIFS(Costs!$G$2:$G$3001,Costs!$B$2:$B$3001,$A236,Costs!$C$2:$C$3001,"Subcontractors"))</f>
        <v/>
      </c>
      <c r="S236" s="26" t="str">
        <f aca="false">IF(A236="","",SUMIFS(Costs!$G$2:$G$3001,Costs!$B$2:$B$3001,$A236,Costs!$C$2:$C$3001,"Equipment"))</f>
        <v/>
      </c>
      <c r="T236" s="26" t="str">
        <f aca="false">IF(A236="","",SUMIFS(Costs!$G$2:$G$3001,Costs!$B$2:$B$3001,$A236,Costs!$C$2:$C$3001,"Other"))</f>
        <v/>
      </c>
      <c r="U236" s="26" t="str">
        <f aca="false">IF(A236="","",SUM(P236:T236))</f>
        <v/>
      </c>
      <c r="V236" s="26" t="str">
        <f aca="false">IF(OR(A236="",N(U236)=0),"",U236-M236)</f>
        <v/>
      </c>
      <c r="W236" s="26" t="str">
        <f aca="false">IF(OR(A236="",G236="",N(U236)=0),"",G236-U236)</f>
        <v/>
      </c>
      <c r="X236" s="27" t="str">
        <f aca="false">IF(OR(W236="",N(G236)=0),"",W236/G236)</f>
        <v/>
      </c>
      <c r="Y236" s="26" t="str">
        <f aca="false">IF(W236="","",W236-U236*Dashboard!$C$4)</f>
        <v/>
      </c>
      <c r="Z236" s="28" t="str">
        <f aca="false">IF(A236="","",IF(AND(V236&lt;&gt;"",N(V236)&gt;0),"Over estimate",IF(AND(X236&lt;&gt;"",X236&lt;Dashboard!$C$5),"Below target margin",IF(AND(D236="Complete",N(U236)=0),"No costs logged",IF(AND(D236="In progress",N(U236)&gt;0),"Costs so far","")))))</f>
        <v/>
      </c>
    </row>
    <row r="237" customFormat="false" ht="15" hidden="false" customHeight="false" outlineLevel="0" collapsed="false">
      <c r="A237" s="23"/>
      <c r="B237" s="23"/>
      <c r="C237" s="23"/>
      <c r="D237" s="23"/>
      <c r="E237" s="24"/>
      <c r="F237" s="24"/>
      <c r="G237" s="25"/>
      <c r="H237" s="25"/>
      <c r="I237" s="25"/>
      <c r="J237" s="25"/>
      <c r="K237" s="25"/>
      <c r="L237" s="25"/>
      <c r="M237" s="26" t="str">
        <f aca="false">IF(A237="","",SUM(H237:L237))</f>
        <v/>
      </c>
      <c r="N237" s="26" t="str">
        <f aca="false">IF(OR(A237="",G237=""),"",G237-M237)</f>
        <v/>
      </c>
      <c r="O237" s="27" t="str">
        <f aca="false">IF(OR(N237="",N(G237)=0),"",N237/G237)</f>
        <v/>
      </c>
      <c r="P237" s="26" t="str">
        <f aca="false">IF(A237="","",SUMIFS(Costs!$G$2:$G$3001,Costs!$B$2:$B$3001,$A237,Costs!$C$2:$C$3001,"Labour"))</f>
        <v/>
      </c>
      <c r="Q237" s="26" t="str">
        <f aca="false">IF(A237="","",SUMIFS(Costs!$G$2:$G$3001,Costs!$B$2:$B$3001,$A237,Costs!$C$2:$C$3001,"Materials"))</f>
        <v/>
      </c>
      <c r="R237" s="26" t="str">
        <f aca="false">IF(A237="","",SUMIFS(Costs!$G$2:$G$3001,Costs!$B$2:$B$3001,$A237,Costs!$C$2:$C$3001,"Subcontractors"))</f>
        <v/>
      </c>
      <c r="S237" s="26" t="str">
        <f aca="false">IF(A237="","",SUMIFS(Costs!$G$2:$G$3001,Costs!$B$2:$B$3001,$A237,Costs!$C$2:$C$3001,"Equipment"))</f>
        <v/>
      </c>
      <c r="T237" s="26" t="str">
        <f aca="false">IF(A237="","",SUMIFS(Costs!$G$2:$G$3001,Costs!$B$2:$B$3001,$A237,Costs!$C$2:$C$3001,"Other"))</f>
        <v/>
      </c>
      <c r="U237" s="26" t="str">
        <f aca="false">IF(A237="","",SUM(P237:T237))</f>
        <v/>
      </c>
      <c r="V237" s="26" t="str">
        <f aca="false">IF(OR(A237="",N(U237)=0),"",U237-M237)</f>
        <v/>
      </c>
      <c r="W237" s="26" t="str">
        <f aca="false">IF(OR(A237="",G237="",N(U237)=0),"",G237-U237)</f>
        <v/>
      </c>
      <c r="X237" s="27" t="str">
        <f aca="false">IF(OR(W237="",N(G237)=0),"",W237/G237)</f>
        <v/>
      </c>
      <c r="Y237" s="26" t="str">
        <f aca="false">IF(W237="","",W237-U237*Dashboard!$C$4)</f>
        <v/>
      </c>
      <c r="Z237" s="28" t="str">
        <f aca="false">IF(A237="","",IF(AND(V237&lt;&gt;"",N(V237)&gt;0),"Over estimate",IF(AND(X237&lt;&gt;"",X237&lt;Dashboard!$C$5),"Below target margin",IF(AND(D237="Complete",N(U237)=0),"No costs logged",IF(AND(D237="In progress",N(U237)&gt;0),"Costs so far","")))))</f>
        <v/>
      </c>
    </row>
    <row r="238" customFormat="false" ht="15" hidden="false" customHeight="false" outlineLevel="0" collapsed="false">
      <c r="A238" s="23"/>
      <c r="B238" s="23"/>
      <c r="C238" s="23"/>
      <c r="D238" s="23"/>
      <c r="E238" s="24"/>
      <c r="F238" s="24"/>
      <c r="G238" s="25"/>
      <c r="H238" s="25"/>
      <c r="I238" s="25"/>
      <c r="J238" s="25"/>
      <c r="K238" s="25"/>
      <c r="L238" s="25"/>
      <c r="M238" s="26" t="str">
        <f aca="false">IF(A238="","",SUM(H238:L238))</f>
        <v/>
      </c>
      <c r="N238" s="26" t="str">
        <f aca="false">IF(OR(A238="",G238=""),"",G238-M238)</f>
        <v/>
      </c>
      <c r="O238" s="27" t="str">
        <f aca="false">IF(OR(N238="",N(G238)=0),"",N238/G238)</f>
        <v/>
      </c>
      <c r="P238" s="26" t="str">
        <f aca="false">IF(A238="","",SUMIFS(Costs!$G$2:$G$3001,Costs!$B$2:$B$3001,$A238,Costs!$C$2:$C$3001,"Labour"))</f>
        <v/>
      </c>
      <c r="Q238" s="26" t="str">
        <f aca="false">IF(A238="","",SUMIFS(Costs!$G$2:$G$3001,Costs!$B$2:$B$3001,$A238,Costs!$C$2:$C$3001,"Materials"))</f>
        <v/>
      </c>
      <c r="R238" s="26" t="str">
        <f aca="false">IF(A238="","",SUMIFS(Costs!$G$2:$G$3001,Costs!$B$2:$B$3001,$A238,Costs!$C$2:$C$3001,"Subcontractors"))</f>
        <v/>
      </c>
      <c r="S238" s="26" t="str">
        <f aca="false">IF(A238="","",SUMIFS(Costs!$G$2:$G$3001,Costs!$B$2:$B$3001,$A238,Costs!$C$2:$C$3001,"Equipment"))</f>
        <v/>
      </c>
      <c r="T238" s="26" t="str">
        <f aca="false">IF(A238="","",SUMIFS(Costs!$G$2:$G$3001,Costs!$B$2:$B$3001,$A238,Costs!$C$2:$C$3001,"Other"))</f>
        <v/>
      </c>
      <c r="U238" s="26" t="str">
        <f aca="false">IF(A238="","",SUM(P238:T238))</f>
        <v/>
      </c>
      <c r="V238" s="26" t="str">
        <f aca="false">IF(OR(A238="",N(U238)=0),"",U238-M238)</f>
        <v/>
      </c>
      <c r="W238" s="26" t="str">
        <f aca="false">IF(OR(A238="",G238="",N(U238)=0),"",G238-U238)</f>
        <v/>
      </c>
      <c r="X238" s="27" t="str">
        <f aca="false">IF(OR(W238="",N(G238)=0),"",W238/G238)</f>
        <v/>
      </c>
      <c r="Y238" s="26" t="str">
        <f aca="false">IF(W238="","",W238-U238*Dashboard!$C$4)</f>
        <v/>
      </c>
      <c r="Z238" s="28" t="str">
        <f aca="false">IF(A238="","",IF(AND(V238&lt;&gt;"",N(V238)&gt;0),"Over estimate",IF(AND(X238&lt;&gt;"",X238&lt;Dashboard!$C$5),"Below target margin",IF(AND(D238="Complete",N(U238)=0),"No costs logged",IF(AND(D238="In progress",N(U238)&gt;0),"Costs so far","")))))</f>
        <v/>
      </c>
    </row>
    <row r="239" customFormat="false" ht="15" hidden="false" customHeight="false" outlineLevel="0" collapsed="false">
      <c r="A239" s="23"/>
      <c r="B239" s="23"/>
      <c r="C239" s="23"/>
      <c r="D239" s="23"/>
      <c r="E239" s="24"/>
      <c r="F239" s="24"/>
      <c r="G239" s="25"/>
      <c r="H239" s="25"/>
      <c r="I239" s="25"/>
      <c r="J239" s="25"/>
      <c r="K239" s="25"/>
      <c r="L239" s="25"/>
      <c r="M239" s="26" t="str">
        <f aca="false">IF(A239="","",SUM(H239:L239))</f>
        <v/>
      </c>
      <c r="N239" s="26" t="str">
        <f aca="false">IF(OR(A239="",G239=""),"",G239-M239)</f>
        <v/>
      </c>
      <c r="O239" s="27" t="str">
        <f aca="false">IF(OR(N239="",N(G239)=0),"",N239/G239)</f>
        <v/>
      </c>
      <c r="P239" s="26" t="str">
        <f aca="false">IF(A239="","",SUMIFS(Costs!$G$2:$G$3001,Costs!$B$2:$B$3001,$A239,Costs!$C$2:$C$3001,"Labour"))</f>
        <v/>
      </c>
      <c r="Q239" s="26" t="str">
        <f aca="false">IF(A239="","",SUMIFS(Costs!$G$2:$G$3001,Costs!$B$2:$B$3001,$A239,Costs!$C$2:$C$3001,"Materials"))</f>
        <v/>
      </c>
      <c r="R239" s="26" t="str">
        <f aca="false">IF(A239="","",SUMIFS(Costs!$G$2:$G$3001,Costs!$B$2:$B$3001,$A239,Costs!$C$2:$C$3001,"Subcontractors"))</f>
        <v/>
      </c>
      <c r="S239" s="26" t="str">
        <f aca="false">IF(A239="","",SUMIFS(Costs!$G$2:$G$3001,Costs!$B$2:$B$3001,$A239,Costs!$C$2:$C$3001,"Equipment"))</f>
        <v/>
      </c>
      <c r="T239" s="26" t="str">
        <f aca="false">IF(A239="","",SUMIFS(Costs!$G$2:$G$3001,Costs!$B$2:$B$3001,$A239,Costs!$C$2:$C$3001,"Other"))</f>
        <v/>
      </c>
      <c r="U239" s="26" t="str">
        <f aca="false">IF(A239="","",SUM(P239:T239))</f>
        <v/>
      </c>
      <c r="V239" s="26" t="str">
        <f aca="false">IF(OR(A239="",N(U239)=0),"",U239-M239)</f>
        <v/>
      </c>
      <c r="W239" s="26" t="str">
        <f aca="false">IF(OR(A239="",G239="",N(U239)=0),"",G239-U239)</f>
        <v/>
      </c>
      <c r="X239" s="27" t="str">
        <f aca="false">IF(OR(W239="",N(G239)=0),"",W239/G239)</f>
        <v/>
      </c>
      <c r="Y239" s="26" t="str">
        <f aca="false">IF(W239="","",W239-U239*Dashboard!$C$4)</f>
        <v/>
      </c>
      <c r="Z239" s="28" t="str">
        <f aca="false">IF(A239="","",IF(AND(V239&lt;&gt;"",N(V239)&gt;0),"Over estimate",IF(AND(X239&lt;&gt;"",X239&lt;Dashboard!$C$5),"Below target margin",IF(AND(D239="Complete",N(U239)=0),"No costs logged",IF(AND(D239="In progress",N(U239)&gt;0),"Costs so far","")))))</f>
        <v/>
      </c>
    </row>
    <row r="240" customFormat="false" ht="15" hidden="false" customHeight="false" outlineLevel="0" collapsed="false">
      <c r="A240" s="23"/>
      <c r="B240" s="23"/>
      <c r="C240" s="23"/>
      <c r="D240" s="23"/>
      <c r="E240" s="24"/>
      <c r="F240" s="24"/>
      <c r="G240" s="25"/>
      <c r="H240" s="25"/>
      <c r="I240" s="25"/>
      <c r="J240" s="25"/>
      <c r="K240" s="25"/>
      <c r="L240" s="25"/>
      <c r="M240" s="26" t="str">
        <f aca="false">IF(A240="","",SUM(H240:L240))</f>
        <v/>
      </c>
      <c r="N240" s="26" t="str">
        <f aca="false">IF(OR(A240="",G240=""),"",G240-M240)</f>
        <v/>
      </c>
      <c r="O240" s="27" t="str">
        <f aca="false">IF(OR(N240="",N(G240)=0),"",N240/G240)</f>
        <v/>
      </c>
      <c r="P240" s="26" t="str">
        <f aca="false">IF(A240="","",SUMIFS(Costs!$G$2:$G$3001,Costs!$B$2:$B$3001,$A240,Costs!$C$2:$C$3001,"Labour"))</f>
        <v/>
      </c>
      <c r="Q240" s="26" t="str">
        <f aca="false">IF(A240="","",SUMIFS(Costs!$G$2:$G$3001,Costs!$B$2:$B$3001,$A240,Costs!$C$2:$C$3001,"Materials"))</f>
        <v/>
      </c>
      <c r="R240" s="26" t="str">
        <f aca="false">IF(A240="","",SUMIFS(Costs!$G$2:$G$3001,Costs!$B$2:$B$3001,$A240,Costs!$C$2:$C$3001,"Subcontractors"))</f>
        <v/>
      </c>
      <c r="S240" s="26" t="str">
        <f aca="false">IF(A240="","",SUMIFS(Costs!$G$2:$G$3001,Costs!$B$2:$B$3001,$A240,Costs!$C$2:$C$3001,"Equipment"))</f>
        <v/>
      </c>
      <c r="T240" s="26" t="str">
        <f aca="false">IF(A240="","",SUMIFS(Costs!$G$2:$G$3001,Costs!$B$2:$B$3001,$A240,Costs!$C$2:$C$3001,"Other"))</f>
        <v/>
      </c>
      <c r="U240" s="26" t="str">
        <f aca="false">IF(A240="","",SUM(P240:T240))</f>
        <v/>
      </c>
      <c r="V240" s="26" t="str">
        <f aca="false">IF(OR(A240="",N(U240)=0),"",U240-M240)</f>
        <v/>
      </c>
      <c r="W240" s="26" t="str">
        <f aca="false">IF(OR(A240="",G240="",N(U240)=0),"",G240-U240)</f>
        <v/>
      </c>
      <c r="X240" s="27" t="str">
        <f aca="false">IF(OR(W240="",N(G240)=0),"",W240/G240)</f>
        <v/>
      </c>
      <c r="Y240" s="26" t="str">
        <f aca="false">IF(W240="","",W240-U240*Dashboard!$C$4)</f>
        <v/>
      </c>
      <c r="Z240" s="28" t="str">
        <f aca="false">IF(A240="","",IF(AND(V240&lt;&gt;"",N(V240)&gt;0),"Over estimate",IF(AND(X240&lt;&gt;"",X240&lt;Dashboard!$C$5),"Below target margin",IF(AND(D240="Complete",N(U240)=0),"No costs logged",IF(AND(D240="In progress",N(U240)&gt;0),"Costs so far","")))))</f>
        <v/>
      </c>
    </row>
    <row r="241" customFormat="false" ht="15" hidden="false" customHeight="false" outlineLevel="0" collapsed="false">
      <c r="A241" s="23"/>
      <c r="B241" s="23"/>
      <c r="C241" s="23"/>
      <c r="D241" s="23"/>
      <c r="E241" s="24"/>
      <c r="F241" s="24"/>
      <c r="G241" s="25"/>
      <c r="H241" s="25"/>
      <c r="I241" s="25"/>
      <c r="J241" s="25"/>
      <c r="K241" s="25"/>
      <c r="L241" s="25"/>
      <c r="M241" s="26" t="str">
        <f aca="false">IF(A241="","",SUM(H241:L241))</f>
        <v/>
      </c>
      <c r="N241" s="26" t="str">
        <f aca="false">IF(OR(A241="",G241=""),"",G241-M241)</f>
        <v/>
      </c>
      <c r="O241" s="27" t="str">
        <f aca="false">IF(OR(N241="",N(G241)=0),"",N241/G241)</f>
        <v/>
      </c>
      <c r="P241" s="26" t="str">
        <f aca="false">IF(A241="","",SUMIFS(Costs!$G$2:$G$3001,Costs!$B$2:$B$3001,$A241,Costs!$C$2:$C$3001,"Labour"))</f>
        <v/>
      </c>
      <c r="Q241" s="26" t="str">
        <f aca="false">IF(A241="","",SUMIFS(Costs!$G$2:$G$3001,Costs!$B$2:$B$3001,$A241,Costs!$C$2:$C$3001,"Materials"))</f>
        <v/>
      </c>
      <c r="R241" s="26" t="str">
        <f aca="false">IF(A241="","",SUMIFS(Costs!$G$2:$G$3001,Costs!$B$2:$B$3001,$A241,Costs!$C$2:$C$3001,"Subcontractors"))</f>
        <v/>
      </c>
      <c r="S241" s="26" t="str">
        <f aca="false">IF(A241="","",SUMIFS(Costs!$G$2:$G$3001,Costs!$B$2:$B$3001,$A241,Costs!$C$2:$C$3001,"Equipment"))</f>
        <v/>
      </c>
      <c r="T241" s="26" t="str">
        <f aca="false">IF(A241="","",SUMIFS(Costs!$G$2:$G$3001,Costs!$B$2:$B$3001,$A241,Costs!$C$2:$C$3001,"Other"))</f>
        <v/>
      </c>
      <c r="U241" s="26" t="str">
        <f aca="false">IF(A241="","",SUM(P241:T241))</f>
        <v/>
      </c>
      <c r="V241" s="26" t="str">
        <f aca="false">IF(OR(A241="",N(U241)=0),"",U241-M241)</f>
        <v/>
      </c>
      <c r="W241" s="26" t="str">
        <f aca="false">IF(OR(A241="",G241="",N(U241)=0),"",G241-U241)</f>
        <v/>
      </c>
      <c r="X241" s="27" t="str">
        <f aca="false">IF(OR(W241="",N(G241)=0),"",W241/G241)</f>
        <v/>
      </c>
      <c r="Y241" s="26" t="str">
        <f aca="false">IF(W241="","",W241-U241*Dashboard!$C$4)</f>
        <v/>
      </c>
      <c r="Z241" s="28" t="str">
        <f aca="false">IF(A241="","",IF(AND(V241&lt;&gt;"",N(V241)&gt;0),"Over estimate",IF(AND(X241&lt;&gt;"",X241&lt;Dashboard!$C$5),"Below target margin",IF(AND(D241="Complete",N(U241)=0),"No costs logged",IF(AND(D241="In progress",N(U241)&gt;0),"Costs so far","")))))</f>
        <v/>
      </c>
    </row>
    <row r="242" customFormat="false" ht="15" hidden="false" customHeight="false" outlineLevel="0" collapsed="false">
      <c r="A242" s="23"/>
      <c r="B242" s="23"/>
      <c r="C242" s="23"/>
      <c r="D242" s="23"/>
      <c r="E242" s="24"/>
      <c r="F242" s="24"/>
      <c r="G242" s="25"/>
      <c r="H242" s="25"/>
      <c r="I242" s="25"/>
      <c r="J242" s="25"/>
      <c r="K242" s="25"/>
      <c r="L242" s="25"/>
      <c r="M242" s="26" t="str">
        <f aca="false">IF(A242="","",SUM(H242:L242))</f>
        <v/>
      </c>
      <c r="N242" s="26" t="str">
        <f aca="false">IF(OR(A242="",G242=""),"",G242-M242)</f>
        <v/>
      </c>
      <c r="O242" s="27" t="str">
        <f aca="false">IF(OR(N242="",N(G242)=0),"",N242/G242)</f>
        <v/>
      </c>
      <c r="P242" s="26" t="str">
        <f aca="false">IF(A242="","",SUMIFS(Costs!$G$2:$G$3001,Costs!$B$2:$B$3001,$A242,Costs!$C$2:$C$3001,"Labour"))</f>
        <v/>
      </c>
      <c r="Q242" s="26" t="str">
        <f aca="false">IF(A242="","",SUMIFS(Costs!$G$2:$G$3001,Costs!$B$2:$B$3001,$A242,Costs!$C$2:$C$3001,"Materials"))</f>
        <v/>
      </c>
      <c r="R242" s="26" t="str">
        <f aca="false">IF(A242="","",SUMIFS(Costs!$G$2:$G$3001,Costs!$B$2:$B$3001,$A242,Costs!$C$2:$C$3001,"Subcontractors"))</f>
        <v/>
      </c>
      <c r="S242" s="26" t="str">
        <f aca="false">IF(A242="","",SUMIFS(Costs!$G$2:$G$3001,Costs!$B$2:$B$3001,$A242,Costs!$C$2:$C$3001,"Equipment"))</f>
        <v/>
      </c>
      <c r="T242" s="26" t="str">
        <f aca="false">IF(A242="","",SUMIFS(Costs!$G$2:$G$3001,Costs!$B$2:$B$3001,$A242,Costs!$C$2:$C$3001,"Other"))</f>
        <v/>
      </c>
      <c r="U242" s="26" t="str">
        <f aca="false">IF(A242="","",SUM(P242:T242))</f>
        <v/>
      </c>
      <c r="V242" s="26" t="str">
        <f aca="false">IF(OR(A242="",N(U242)=0),"",U242-M242)</f>
        <v/>
      </c>
      <c r="W242" s="26" t="str">
        <f aca="false">IF(OR(A242="",G242="",N(U242)=0),"",G242-U242)</f>
        <v/>
      </c>
      <c r="X242" s="27" t="str">
        <f aca="false">IF(OR(W242="",N(G242)=0),"",W242/G242)</f>
        <v/>
      </c>
      <c r="Y242" s="26" t="str">
        <f aca="false">IF(W242="","",W242-U242*Dashboard!$C$4)</f>
        <v/>
      </c>
      <c r="Z242" s="28" t="str">
        <f aca="false">IF(A242="","",IF(AND(V242&lt;&gt;"",N(V242)&gt;0),"Over estimate",IF(AND(X242&lt;&gt;"",X242&lt;Dashboard!$C$5),"Below target margin",IF(AND(D242="Complete",N(U242)=0),"No costs logged",IF(AND(D242="In progress",N(U242)&gt;0),"Costs so far","")))))</f>
        <v/>
      </c>
    </row>
    <row r="243" customFormat="false" ht="15" hidden="false" customHeight="false" outlineLevel="0" collapsed="false">
      <c r="A243" s="23"/>
      <c r="B243" s="23"/>
      <c r="C243" s="23"/>
      <c r="D243" s="23"/>
      <c r="E243" s="24"/>
      <c r="F243" s="24"/>
      <c r="G243" s="25"/>
      <c r="H243" s="25"/>
      <c r="I243" s="25"/>
      <c r="J243" s="25"/>
      <c r="K243" s="25"/>
      <c r="L243" s="25"/>
      <c r="M243" s="26" t="str">
        <f aca="false">IF(A243="","",SUM(H243:L243))</f>
        <v/>
      </c>
      <c r="N243" s="26" t="str">
        <f aca="false">IF(OR(A243="",G243=""),"",G243-M243)</f>
        <v/>
      </c>
      <c r="O243" s="27" t="str">
        <f aca="false">IF(OR(N243="",N(G243)=0),"",N243/G243)</f>
        <v/>
      </c>
      <c r="P243" s="26" t="str">
        <f aca="false">IF(A243="","",SUMIFS(Costs!$G$2:$G$3001,Costs!$B$2:$B$3001,$A243,Costs!$C$2:$C$3001,"Labour"))</f>
        <v/>
      </c>
      <c r="Q243" s="26" t="str">
        <f aca="false">IF(A243="","",SUMIFS(Costs!$G$2:$G$3001,Costs!$B$2:$B$3001,$A243,Costs!$C$2:$C$3001,"Materials"))</f>
        <v/>
      </c>
      <c r="R243" s="26" t="str">
        <f aca="false">IF(A243="","",SUMIFS(Costs!$G$2:$G$3001,Costs!$B$2:$B$3001,$A243,Costs!$C$2:$C$3001,"Subcontractors"))</f>
        <v/>
      </c>
      <c r="S243" s="26" t="str">
        <f aca="false">IF(A243="","",SUMIFS(Costs!$G$2:$G$3001,Costs!$B$2:$B$3001,$A243,Costs!$C$2:$C$3001,"Equipment"))</f>
        <v/>
      </c>
      <c r="T243" s="26" t="str">
        <f aca="false">IF(A243="","",SUMIFS(Costs!$G$2:$G$3001,Costs!$B$2:$B$3001,$A243,Costs!$C$2:$C$3001,"Other"))</f>
        <v/>
      </c>
      <c r="U243" s="26" t="str">
        <f aca="false">IF(A243="","",SUM(P243:T243))</f>
        <v/>
      </c>
      <c r="V243" s="26" t="str">
        <f aca="false">IF(OR(A243="",N(U243)=0),"",U243-M243)</f>
        <v/>
      </c>
      <c r="W243" s="26" t="str">
        <f aca="false">IF(OR(A243="",G243="",N(U243)=0),"",G243-U243)</f>
        <v/>
      </c>
      <c r="X243" s="27" t="str">
        <f aca="false">IF(OR(W243="",N(G243)=0),"",W243/G243)</f>
        <v/>
      </c>
      <c r="Y243" s="26" t="str">
        <f aca="false">IF(W243="","",W243-U243*Dashboard!$C$4)</f>
        <v/>
      </c>
      <c r="Z243" s="28" t="str">
        <f aca="false">IF(A243="","",IF(AND(V243&lt;&gt;"",N(V243)&gt;0),"Over estimate",IF(AND(X243&lt;&gt;"",X243&lt;Dashboard!$C$5),"Below target margin",IF(AND(D243="Complete",N(U243)=0),"No costs logged",IF(AND(D243="In progress",N(U243)&gt;0),"Costs so far","")))))</f>
        <v/>
      </c>
    </row>
    <row r="244" customFormat="false" ht="15" hidden="false" customHeight="false" outlineLevel="0" collapsed="false">
      <c r="A244" s="23"/>
      <c r="B244" s="23"/>
      <c r="C244" s="23"/>
      <c r="D244" s="23"/>
      <c r="E244" s="24"/>
      <c r="F244" s="24"/>
      <c r="G244" s="25"/>
      <c r="H244" s="25"/>
      <c r="I244" s="25"/>
      <c r="J244" s="25"/>
      <c r="K244" s="25"/>
      <c r="L244" s="25"/>
      <c r="M244" s="26" t="str">
        <f aca="false">IF(A244="","",SUM(H244:L244))</f>
        <v/>
      </c>
      <c r="N244" s="26" t="str">
        <f aca="false">IF(OR(A244="",G244=""),"",G244-M244)</f>
        <v/>
      </c>
      <c r="O244" s="27" t="str">
        <f aca="false">IF(OR(N244="",N(G244)=0),"",N244/G244)</f>
        <v/>
      </c>
      <c r="P244" s="26" t="str">
        <f aca="false">IF(A244="","",SUMIFS(Costs!$G$2:$G$3001,Costs!$B$2:$B$3001,$A244,Costs!$C$2:$C$3001,"Labour"))</f>
        <v/>
      </c>
      <c r="Q244" s="26" t="str">
        <f aca="false">IF(A244="","",SUMIFS(Costs!$G$2:$G$3001,Costs!$B$2:$B$3001,$A244,Costs!$C$2:$C$3001,"Materials"))</f>
        <v/>
      </c>
      <c r="R244" s="26" t="str">
        <f aca="false">IF(A244="","",SUMIFS(Costs!$G$2:$G$3001,Costs!$B$2:$B$3001,$A244,Costs!$C$2:$C$3001,"Subcontractors"))</f>
        <v/>
      </c>
      <c r="S244" s="26" t="str">
        <f aca="false">IF(A244="","",SUMIFS(Costs!$G$2:$G$3001,Costs!$B$2:$B$3001,$A244,Costs!$C$2:$C$3001,"Equipment"))</f>
        <v/>
      </c>
      <c r="T244" s="26" t="str">
        <f aca="false">IF(A244="","",SUMIFS(Costs!$G$2:$G$3001,Costs!$B$2:$B$3001,$A244,Costs!$C$2:$C$3001,"Other"))</f>
        <v/>
      </c>
      <c r="U244" s="26" t="str">
        <f aca="false">IF(A244="","",SUM(P244:T244))</f>
        <v/>
      </c>
      <c r="V244" s="26" t="str">
        <f aca="false">IF(OR(A244="",N(U244)=0),"",U244-M244)</f>
        <v/>
      </c>
      <c r="W244" s="26" t="str">
        <f aca="false">IF(OR(A244="",G244="",N(U244)=0),"",G244-U244)</f>
        <v/>
      </c>
      <c r="X244" s="27" t="str">
        <f aca="false">IF(OR(W244="",N(G244)=0),"",W244/G244)</f>
        <v/>
      </c>
      <c r="Y244" s="26" t="str">
        <f aca="false">IF(W244="","",W244-U244*Dashboard!$C$4)</f>
        <v/>
      </c>
      <c r="Z244" s="28" t="str">
        <f aca="false">IF(A244="","",IF(AND(V244&lt;&gt;"",N(V244)&gt;0),"Over estimate",IF(AND(X244&lt;&gt;"",X244&lt;Dashboard!$C$5),"Below target margin",IF(AND(D244="Complete",N(U244)=0),"No costs logged",IF(AND(D244="In progress",N(U244)&gt;0),"Costs so far","")))))</f>
        <v/>
      </c>
    </row>
    <row r="245" customFormat="false" ht="15" hidden="false" customHeight="false" outlineLevel="0" collapsed="false">
      <c r="A245" s="23"/>
      <c r="B245" s="23"/>
      <c r="C245" s="23"/>
      <c r="D245" s="23"/>
      <c r="E245" s="24"/>
      <c r="F245" s="24"/>
      <c r="G245" s="25"/>
      <c r="H245" s="25"/>
      <c r="I245" s="25"/>
      <c r="J245" s="25"/>
      <c r="K245" s="25"/>
      <c r="L245" s="25"/>
      <c r="M245" s="26" t="str">
        <f aca="false">IF(A245="","",SUM(H245:L245))</f>
        <v/>
      </c>
      <c r="N245" s="26" t="str">
        <f aca="false">IF(OR(A245="",G245=""),"",G245-M245)</f>
        <v/>
      </c>
      <c r="O245" s="27" t="str">
        <f aca="false">IF(OR(N245="",N(G245)=0),"",N245/G245)</f>
        <v/>
      </c>
      <c r="P245" s="26" t="str">
        <f aca="false">IF(A245="","",SUMIFS(Costs!$G$2:$G$3001,Costs!$B$2:$B$3001,$A245,Costs!$C$2:$C$3001,"Labour"))</f>
        <v/>
      </c>
      <c r="Q245" s="26" t="str">
        <f aca="false">IF(A245="","",SUMIFS(Costs!$G$2:$G$3001,Costs!$B$2:$B$3001,$A245,Costs!$C$2:$C$3001,"Materials"))</f>
        <v/>
      </c>
      <c r="R245" s="26" t="str">
        <f aca="false">IF(A245="","",SUMIFS(Costs!$G$2:$G$3001,Costs!$B$2:$B$3001,$A245,Costs!$C$2:$C$3001,"Subcontractors"))</f>
        <v/>
      </c>
      <c r="S245" s="26" t="str">
        <f aca="false">IF(A245="","",SUMIFS(Costs!$G$2:$G$3001,Costs!$B$2:$B$3001,$A245,Costs!$C$2:$C$3001,"Equipment"))</f>
        <v/>
      </c>
      <c r="T245" s="26" t="str">
        <f aca="false">IF(A245="","",SUMIFS(Costs!$G$2:$G$3001,Costs!$B$2:$B$3001,$A245,Costs!$C$2:$C$3001,"Other"))</f>
        <v/>
      </c>
      <c r="U245" s="26" t="str">
        <f aca="false">IF(A245="","",SUM(P245:T245))</f>
        <v/>
      </c>
      <c r="V245" s="26" t="str">
        <f aca="false">IF(OR(A245="",N(U245)=0),"",U245-M245)</f>
        <v/>
      </c>
      <c r="W245" s="26" t="str">
        <f aca="false">IF(OR(A245="",G245="",N(U245)=0),"",G245-U245)</f>
        <v/>
      </c>
      <c r="X245" s="27" t="str">
        <f aca="false">IF(OR(W245="",N(G245)=0),"",W245/G245)</f>
        <v/>
      </c>
      <c r="Y245" s="26" t="str">
        <f aca="false">IF(W245="","",W245-U245*Dashboard!$C$4)</f>
        <v/>
      </c>
      <c r="Z245" s="28" t="str">
        <f aca="false">IF(A245="","",IF(AND(V245&lt;&gt;"",N(V245)&gt;0),"Over estimate",IF(AND(X245&lt;&gt;"",X245&lt;Dashboard!$C$5),"Below target margin",IF(AND(D245="Complete",N(U245)=0),"No costs logged",IF(AND(D245="In progress",N(U245)&gt;0),"Costs so far","")))))</f>
        <v/>
      </c>
    </row>
    <row r="246" customFormat="false" ht="15" hidden="false" customHeight="false" outlineLevel="0" collapsed="false">
      <c r="A246" s="23"/>
      <c r="B246" s="23"/>
      <c r="C246" s="23"/>
      <c r="D246" s="23"/>
      <c r="E246" s="24"/>
      <c r="F246" s="24"/>
      <c r="G246" s="25"/>
      <c r="H246" s="25"/>
      <c r="I246" s="25"/>
      <c r="J246" s="25"/>
      <c r="K246" s="25"/>
      <c r="L246" s="25"/>
      <c r="M246" s="26" t="str">
        <f aca="false">IF(A246="","",SUM(H246:L246))</f>
        <v/>
      </c>
      <c r="N246" s="26" t="str">
        <f aca="false">IF(OR(A246="",G246=""),"",G246-M246)</f>
        <v/>
      </c>
      <c r="O246" s="27" t="str">
        <f aca="false">IF(OR(N246="",N(G246)=0),"",N246/G246)</f>
        <v/>
      </c>
      <c r="P246" s="26" t="str">
        <f aca="false">IF(A246="","",SUMIFS(Costs!$G$2:$G$3001,Costs!$B$2:$B$3001,$A246,Costs!$C$2:$C$3001,"Labour"))</f>
        <v/>
      </c>
      <c r="Q246" s="26" t="str">
        <f aca="false">IF(A246="","",SUMIFS(Costs!$G$2:$G$3001,Costs!$B$2:$B$3001,$A246,Costs!$C$2:$C$3001,"Materials"))</f>
        <v/>
      </c>
      <c r="R246" s="26" t="str">
        <f aca="false">IF(A246="","",SUMIFS(Costs!$G$2:$G$3001,Costs!$B$2:$B$3001,$A246,Costs!$C$2:$C$3001,"Subcontractors"))</f>
        <v/>
      </c>
      <c r="S246" s="26" t="str">
        <f aca="false">IF(A246="","",SUMIFS(Costs!$G$2:$G$3001,Costs!$B$2:$B$3001,$A246,Costs!$C$2:$C$3001,"Equipment"))</f>
        <v/>
      </c>
      <c r="T246" s="26" t="str">
        <f aca="false">IF(A246="","",SUMIFS(Costs!$G$2:$G$3001,Costs!$B$2:$B$3001,$A246,Costs!$C$2:$C$3001,"Other"))</f>
        <v/>
      </c>
      <c r="U246" s="26" t="str">
        <f aca="false">IF(A246="","",SUM(P246:T246))</f>
        <v/>
      </c>
      <c r="V246" s="26" t="str">
        <f aca="false">IF(OR(A246="",N(U246)=0),"",U246-M246)</f>
        <v/>
      </c>
      <c r="W246" s="26" t="str">
        <f aca="false">IF(OR(A246="",G246="",N(U246)=0),"",G246-U246)</f>
        <v/>
      </c>
      <c r="X246" s="27" t="str">
        <f aca="false">IF(OR(W246="",N(G246)=0),"",W246/G246)</f>
        <v/>
      </c>
      <c r="Y246" s="26" t="str">
        <f aca="false">IF(W246="","",W246-U246*Dashboard!$C$4)</f>
        <v/>
      </c>
      <c r="Z246" s="28" t="str">
        <f aca="false">IF(A246="","",IF(AND(V246&lt;&gt;"",N(V246)&gt;0),"Over estimate",IF(AND(X246&lt;&gt;"",X246&lt;Dashboard!$C$5),"Below target margin",IF(AND(D246="Complete",N(U246)=0),"No costs logged",IF(AND(D246="In progress",N(U246)&gt;0),"Costs so far","")))))</f>
        <v/>
      </c>
    </row>
    <row r="247" customFormat="false" ht="15" hidden="false" customHeight="false" outlineLevel="0" collapsed="false">
      <c r="A247" s="23"/>
      <c r="B247" s="23"/>
      <c r="C247" s="23"/>
      <c r="D247" s="23"/>
      <c r="E247" s="24"/>
      <c r="F247" s="24"/>
      <c r="G247" s="25"/>
      <c r="H247" s="25"/>
      <c r="I247" s="25"/>
      <c r="J247" s="25"/>
      <c r="K247" s="25"/>
      <c r="L247" s="25"/>
      <c r="M247" s="26" t="str">
        <f aca="false">IF(A247="","",SUM(H247:L247))</f>
        <v/>
      </c>
      <c r="N247" s="26" t="str">
        <f aca="false">IF(OR(A247="",G247=""),"",G247-M247)</f>
        <v/>
      </c>
      <c r="O247" s="27" t="str">
        <f aca="false">IF(OR(N247="",N(G247)=0),"",N247/G247)</f>
        <v/>
      </c>
      <c r="P247" s="26" t="str">
        <f aca="false">IF(A247="","",SUMIFS(Costs!$G$2:$G$3001,Costs!$B$2:$B$3001,$A247,Costs!$C$2:$C$3001,"Labour"))</f>
        <v/>
      </c>
      <c r="Q247" s="26" t="str">
        <f aca="false">IF(A247="","",SUMIFS(Costs!$G$2:$G$3001,Costs!$B$2:$B$3001,$A247,Costs!$C$2:$C$3001,"Materials"))</f>
        <v/>
      </c>
      <c r="R247" s="26" t="str">
        <f aca="false">IF(A247="","",SUMIFS(Costs!$G$2:$G$3001,Costs!$B$2:$B$3001,$A247,Costs!$C$2:$C$3001,"Subcontractors"))</f>
        <v/>
      </c>
      <c r="S247" s="26" t="str">
        <f aca="false">IF(A247="","",SUMIFS(Costs!$G$2:$G$3001,Costs!$B$2:$B$3001,$A247,Costs!$C$2:$C$3001,"Equipment"))</f>
        <v/>
      </c>
      <c r="T247" s="26" t="str">
        <f aca="false">IF(A247="","",SUMIFS(Costs!$G$2:$G$3001,Costs!$B$2:$B$3001,$A247,Costs!$C$2:$C$3001,"Other"))</f>
        <v/>
      </c>
      <c r="U247" s="26" t="str">
        <f aca="false">IF(A247="","",SUM(P247:T247))</f>
        <v/>
      </c>
      <c r="V247" s="26" t="str">
        <f aca="false">IF(OR(A247="",N(U247)=0),"",U247-M247)</f>
        <v/>
      </c>
      <c r="W247" s="26" t="str">
        <f aca="false">IF(OR(A247="",G247="",N(U247)=0),"",G247-U247)</f>
        <v/>
      </c>
      <c r="X247" s="27" t="str">
        <f aca="false">IF(OR(W247="",N(G247)=0),"",W247/G247)</f>
        <v/>
      </c>
      <c r="Y247" s="26" t="str">
        <f aca="false">IF(W247="","",W247-U247*Dashboard!$C$4)</f>
        <v/>
      </c>
      <c r="Z247" s="28" t="str">
        <f aca="false">IF(A247="","",IF(AND(V247&lt;&gt;"",N(V247)&gt;0),"Over estimate",IF(AND(X247&lt;&gt;"",X247&lt;Dashboard!$C$5),"Below target margin",IF(AND(D247="Complete",N(U247)=0),"No costs logged",IF(AND(D247="In progress",N(U247)&gt;0),"Costs so far","")))))</f>
        <v/>
      </c>
    </row>
    <row r="248" customFormat="false" ht="15" hidden="false" customHeight="false" outlineLevel="0" collapsed="false">
      <c r="A248" s="23"/>
      <c r="B248" s="23"/>
      <c r="C248" s="23"/>
      <c r="D248" s="23"/>
      <c r="E248" s="24"/>
      <c r="F248" s="24"/>
      <c r="G248" s="25"/>
      <c r="H248" s="25"/>
      <c r="I248" s="25"/>
      <c r="J248" s="25"/>
      <c r="K248" s="25"/>
      <c r="L248" s="25"/>
      <c r="M248" s="26" t="str">
        <f aca="false">IF(A248="","",SUM(H248:L248))</f>
        <v/>
      </c>
      <c r="N248" s="26" t="str">
        <f aca="false">IF(OR(A248="",G248=""),"",G248-M248)</f>
        <v/>
      </c>
      <c r="O248" s="27" t="str">
        <f aca="false">IF(OR(N248="",N(G248)=0),"",N248/G248)</f>
        <v/>
      </c>
      <c r="P248" s="26" t="str">
        <f aca="false">IF(A248="","",SUMIFS(Costs!$G$2:$G$3001,Costs!$B$2:$B$3001,$A248,Costs!$C$2:$C$3001,"Labour"))</f>
        <v/>
      </c>
      <c r="Q248" s="26" t="str">
        <f aca="false">IF(A248="","",SUMIFS(Costs!$G$2:$G$3001,Costs!$B$2:$B$3001,$A248,Costs!$C$2:$C$3001,"Materials"))</f>
        <v/>
      </c>
      <c r="R248" s="26" t="str">
        <f aca="false">IF(A248="","",SUMIFS(Costs!$G$2:$G$3001,Costs!$B$2:$B$3001,$A248,Costs!$C$2:$C$3001,"Subcontractors"))</f>
        <v/>
      </c>
      <c r="S248" s="26" t="str">
        <f aca="false">IF(A248="","",SUMIFS(Costs!$G$2:$G$3001,Costs!$B$2:$B$3001,$A248,Costs!$C$2:$C$3001,"Equipment"))</f>
        <v/>
      </c>
      <c r="T248" s="26" t="str">
        <f aca="false">IF(A248="","",SUMIFS(Costs!$G$2:$G$3001,Costs!$B$2:$B$3001,$A248,Costs!$C$2:$C$3001,"Other"))</f>
        <v/>
      </c>
      <c r="U248" s="26" t="str">
        <f aca="false">IF(A248="","",SUM(P248:T248))</f>
        <v/>
      </c>
      <c r="V248" s="26" t="str">
        <f aca="false">IF(OR(A248="",N(U248)=0),"",U248-M248)</f>
        <v/>
      </c>
      <c r="W248" s="26" t="str">
        <f aca="false">IF(OR(A248="",G248="",N(U248)=0),"",G248-U248)</f>
        <v/>
      </c>
      <c r="X248" s="27" t="str">
        <f aca="false">IF(OR(W248="",N(G248)=0),"",W248/G248)</f>
        <v/>
      </c>
      <c r="Y248" s="26" t="str">
        <f aca="false">IF(W248="","",W248-U248*Dashboard!$C$4)</f>
        <v/>
      </c>
      <c r="Z248" s="28" t="str">
        <f aca="false">IF(A248="","",IF(AND(V248&lt;&gt;"",N(V248)&gt;0),"Over estimate",IF(AND(X248&lt;&gt;"",X248&lt;Dashboard!$C$5),"Below target margin",IF(AND(D248="Complete",N(U248)=0),"No costs logged",IF(AND(D248="In progress",N(U248)&gt;0),"Costs so far","")))))</f>
        <v/>
      </c>
    </row>
    <row r="249" customFormat="false" ht="15" hidden="false" customHeight="false" outlineLevel="0" collapsed="false">
      <c r="A249" s="23"/>
      <c r="B249" s="23"/>
      <c r="C249" s="23"/>
      <c r="D249" s="23"/>
      <c r="E249" s="24"/>
      <c r="F249" s="24"/>
      <c r="G249" s="25"/>
      <c r="H249" s="25"/>
      <c r="I249" s="25"/>
      <c r="J249" s="25"/>
      <c r="K249" s="25"/>
      <c r="L249" s="25"/>
      <c r="M249" s="26" t="str">
        <f aca="false">IF(A249="","",SUM(H249:L249))</f>
        <v/>
      </c>
      <c r="N249" s="26" t="str">
        <f aca="false">IF(OR(A249="",G249=""),"",G249-M249)</f>
        <v/>
      </c>
      <c r="O249" s="27" t="str">
        <f aca="false">IF(OR(N249="",N(G249)=0),"",N249/G249)</f>
        <v/>
      </c>
      <c r="P249" s="26" t="str">
        <f aca="false">IF(A249="","",SUMIFS(Costs!$G$2:$G$3001,Costs!$B$2:$B$3001,$A249,Costs!$C$2:$C$3001,"Labour"))</f>
        <v/>
      </c>
      <c r="Q249" s="26" t="str">
        <f aca="false">IF(A249="","",SUMIFS(Costs!$G$2:$G$3001,Costs!$B$2:$B$3001,$A249,Costs!$C$2:$C$3001,"Materials"))</f>
        <v/>
      </c>
      <c r="R249" s="26" t="str">
        <f aca="false">IF(A249="","",SUMIFS(Costs!$G$2:$G$3001,Costs!$B$2:$B$3001,$A249,Costs!$C$2:$C$3001,"Subcontractors"))</f>
        <v/>
      </c>
      <c r="S249" s="26" t="str">
        <f aca="false">IF(A249="","",SUMIFS(Costs!$G$2:$G$3001,Costs!$B$2:$B$3001,$A249,Costs!$C$2:$C$3001,"Equipment"))</f>
        <v/>
      </c>
      <c r="T249" s="26" t="str">
        <f aca="false">IF(A249="","",SUMIFS(Costs!$G$2:$G$3001,Costs!$B$2:$B$3001,$A249,Costs!$C$2:$C$3001,"Other"))</f>
        <v/>
      </c>
      <c r="U249" s="26" t="str">
        <f aca="false">IF(A249="","",SUM(P249:T249))</f>
        <v/>
      </c>
      <c r="V249" s="26" t="str">
        <f aca="false">IF(OR(A249="",N(U249)=0),"",U249-M249)</f>
        <v/>
      </c>
      <c r="W249" s="26" t="str">
        <f aca="false">IF(OR(A249="",G249="",N(U249)=0),"",G249-U249)</f>
        <v/>
      </c>
      <c r="X249" s="27" t="str">
        <f aca="false">IF(OR(W249="",N(G249)=0),"",W249/G249)</f>
        <v/>
      </c>
      <c r="Y249" s="26" t="str">
        <f aca="false">IF(W249="","",W249-U249*Dashboard!$C$4)</f>
        <v/>
      </c>
      <c r="Z249" s="28" t="str">
        <f aca="false">IF(A249="","",IF(AND(V249&lt;&gt;"",N(V249)&gt;0),"Over estimate",IF(AND(X249&lt;&gt;"",X249&lt;Dashboard!$C$5),"Below target margin",IF(AND(D249="Complete",N(U249)=0),"No costs logged",IF(AND(D249="In progress",N(U249)&gt;0),"Costs so far","")))))</f>
        <v/>
      </c>
    </row>
    <row r="250" customFormat="false" ht="15" hidden="false" customHeight="false" outlineLevel="0" collapsed="false">
      <c r="A250" s="23"/>
      <c r="B250" s="23"/>
      <c r="C250" s="23"/>
      <c r="D250" s="23"/>
      <c r="E250" s="24"/>
      <c r="F250" s="24"/>
      <c r="G250" s="25"/>
      <c r="H250" s="25"/>
      <c r="I250" s="25"/>
      <c r="J250" s="25"/>
      <c r="K250" s="25"/>
      <c r="L250" s="25"/>
      <c r="M250" s="26" t="str">
        <f aca="false">IF(A250="","",SUM(H250:L250))</f>
        <v/>
      </c>
      <c r="N250" s="26" t="str">
        <f aca="false">IF(OR(A250="",G250=""),"",G250-M250)</f>
        <v/>
      </c>
      <c r="O250" s="27" t="str">
        <f aca="false">IF(OR(N250="",N(G250)=0),"",N250/G250)</f>
        <v/>
      </c>
      <c r="P250" s="26" t="str">
        <f aca="false">IF(A250="","",SUMIFS(Costs!$G$2:$G$3001,Costs!$B$2:$B$3001,$A250,Costs!$C$2:$C$3001,"Labour"))</f>
        <v/>
      </c>
      <c r="Q250" s="26" t="str">
        <f aca="false">IF(A250="","",SUMIFS(Costs!$G$2:$G$3001,Costs!$B$2:$B$3001,$A250,Costs!$C$2:$C$3001,"Materials"))</f>
        <v/>
      </c>
      <c r="R250" s="26" t="str">
        <f aca="false">IF(A250="","",SUMIFS(Costs!$G$2:$G$3001,Costs!$B$2:$B$3001,$A250,Costs!$C$2:$C$3001,"Subcontractors"))</f>
        <v/>
      </c>
      <c r="S250" s="26" t="str">
        <f aca="false">IF(A250="","",SUMIFS(Costs!$G$2:$G$3001,Costs!$B$2:$B$3001,$A250,Costs!$C$2:$C$3001,"Equipment"))</f>
        <v/>
      </c>
      <c r="T250" s="26" t="str">
        <f aca="false">IF(A250="","",SUMIFS(Costs!$G$2:$G$3001,Costs!$B$2:$B$3001,$A250,Costs!$C$2:$C$3001,"Other"))</f>
        <v/>
      </c>
      <c r="U250" s="26" t="str">
        <f aca="false">IF(A250="","",SUM(P250:T250))</f>
        <v/>
      </c>
      <c r="V250" s="26" t="str">
        <f aca="false">IF(OR(A250="",N(U250)=0),"",U250-M250)</f>
        <v/>
      </c>
      <c r="W250" s="26" t="str">
        <f aca="false">IF(OR(A250="",G250="",N(U250)=0),"",G250-U250)</f>
        <v/>
      </c>
      <c r="X250" s="27" t="str">
        <f aca="false">IF(OR(W250="",N(G250)=0),"",W250/G250)</f>
        <v/>
      </c>
      <c r="Y250" s="26" t="str">
        <f aca="false">IF(W250="","",W250-U250*Dashboard!$C$4)</f>
        <v/>
      </c>
      <c r="Z250" s="28" t="str">
        <f aca="false">IF(A250="","",IF(AND(V250&lt;&gt;"",N(V250)&gt;0),"Over estimate",IF(AND(X250&lt;&gt;"",X250&lt;Dashboard!$C$5),"Below target margin",IF(AND(D250="Complete",N(U250)=0),"No costs logged",IF(AND(D250="In progress",N(U250)&gt;0),"Costs so far","")))))</f>
        <v/>
      </c>
    </row>
    <row r="251" customFormat="false" ht="15" hidden="false" customHeight="false" outlineLevel="0" collapsed="false">
      <c r="A251" s="23"/>
      <c r="B251" s="23"/>
      <c r="C251" s="23"/>
      <c r="D251" s="23"/>
      <c r="E251" s="24"/>
      <c r="F251" s="24"/>
      <c r="G251" s="25"/>
      <c r="H251" s="25"/>
      <c r="I251" s="25"/>
      <c r="J251" s="25"/>
      <c r="K251" s="25"/>
      <c r="L251" s="25"/>
      <c r="M251" s="26" t="str">
        <f aca="false">IF(A251="","",SUM(H251:L251))</f>
        <v/>
      </c>
      <c r="N251" s="26" t="str">
        <f aca="false">IF(OR(A251="",G251=""),"",G251-M251)</f>
        <v/>
      </c>
      <c r="O251" s="27" t="str">
        <f aca="false">IF(OR(N251="",N(G251)=0),"",N251/G251)</f>
        <v/>
      </c>
      <c r="P251" s="26" t="str">
        <f aca="false">IF(A251="","",SUMIFS(Costs!$G$2:$G$3001,Costs!$B$2:$B$3001,$A251,Costs!$C$2:$C$3001,"Labour"))</f>
        <v/>
      </c>
      <c r="Q251" s="26" t="str">
        <f aca="false">IF(A251="","",SUMIFS(Costs!$G$2:$G$3001,Costs!$B$2:$B$3001,$A251,Costs!$C$2:$C$3001,"Materials"))</f>
        <v/>
      </c>
      <c r="R251" s="26" t="str">
        <f aca="false">IF(A251="","",SUMIFS(Costs!$G$2:$G$3001,Costs!$B$2:$B$3001,$A251,Costs!$C$2:$C$3001,"Subcontractors"))</f>
        <v/>
      </c>
      <c r="S251" s="26" t="str">
        <f aca="false">IF(A251="","",SUMIFS(Costs!$G$2:$G$3001,Costs!$B$2:$B$3001,$A251,Costs!$C$2:$C$3001,"Equipment"))</f>
        <v/>
      </c>
      <c r="T251" s="26" t="str">
        <f aca="false">IF(A251="","",SUMIFS(Costs!$G$2:$G$3001,Costs!$B$2:$B$3001,$A251,Costs!$C$2:$C$3001,"Other"))</f>
        <v/>
      </c>
      <c r="U251" s="26" t="str">
        <f aca="false">IF(A251="","",SUM(P251:T251))</f>
        <v/>
      </c>
      <c r="V251" s="26" t="str">
        <f aca="false">IF(OR(A251="",N(U251)=0),"",U251-M251)</f>
        <v/>
      </c>
      <c r="W251" s="26" t="str">
        <f aca="false">IF(OR(A251="",G251="",N(U251)=0),"",G251-U251)</f>
        <v/>
      </c>
      <c r="X251" s="27" t="str">
        <f aca="false">IF(OR(W251="",N(G251)=0),"",W251/G251)</f>
        <v/>
      </c>
      <c r="Y251" s="26" t="str">
        <f aca="false">IF(W251="","",W251-U251*Dashboard!$C$4)</f>
        <v/>
      </c>
      <c r="Z251" s="28" t="str">
        <f aca="false">IF(A251="","",IF(AND(V251&lt;&gt;"",N(V251)&gt;0),"Over estimate",IF(AND(X251&lt;&gt;"",X251&lt;Dashboard!$C$5),"Below target margin",IF(AND(D251="Complete",N(U251)=0),"No costs logged",IF(AND(D251="In progress",N(U251)&gt;0),"Costs so far","")))))</f>
        <v/>
      </c>
    </row>
    <row r="252" customFormat="false" ht="15" hidden="false" customHeight="false" outlineLevel="0" collapsed="false">
      <c r="A252" s="23"/>
      <c r="B252" s="23"/>
      <c r="C252" s="23"/>
      <c r="D252" s="23"/>
      <c r="E252" s="24"/>
      <c r="F252" s="24"/>
      <c r="G252" s="25"/>
      <c r="H252" s="25"/>
      <c r="I252" s="25"/>
      <c r="J252" s="25"/>
      <c r="K252" s="25"/>
      <c r="L252" s="25"/>
      <c r="M252" s="26" t="str">
        <f aca="false">IF(A252="","",SUM(H252:L252))</f>
        <v/>
      </c>
      <c r="N252" s="26" t="str">
        <f aca="false">IF(OR(A252="",G252=""),"",G252-M252)</f>
        <v/>
      </c>
      <c r="O252" s="27" t="str">
        <f aca="false">IF(OR(N252="",N(G252)=0),"",N252/G252)</f>
        <v/>
      </c>
      <c r="P252" s="26" t="str">
        <f aca="false">IF(A252="","",SUMIFS(Costs!$G$2:$G$3001,Costs!$B$2:$B$3001,$A252,Costs!$C$2:$C$3001,"Labour"))</f>
        <v/>
      </c>
      <c r="Q252" s="26" t="str">
        <f aca="false">IF(A252="","",SUMIFS(Costs!$G$2:$G$3001,Costs!$B$2:$B$3001,$A252,Costs!$C$2:$C$3001,"Materials"))</f>
        <v/>
      </c>
      <c r="R252" s="26" t="str">
        <f aca="false">IF(A252="","",SUMIFS(Costs!$G$2:$G$3001,Costs!$B$2:$B$3001,$A252,Costs!$C$2:$C$3001,"Subcontractors"))</f>
        <v/>
      </c>
      <c r="S252" s="26" t="str">
        <f aca="false">IF(A252="","",SUMIFS(Costs!$G$2:$G$3001,Costs!$B$2:$B$3001,$A252,Costs!$C$2:$C$3001,"Equipment"))</f>
        <v/>
      </c>
      <c r="T252" s="26" t="str">
        <f aca="false">IF(A252="","",SUMIFS(Costs!$G$2:$G$3001,Costs!$B$2:$B$3001,$A252,Costs!$C$2:$C$3001,"Other"))</f>
        <v/>
      </c>
      <c r="U252" s="26" t="str">
        <f aca="false">IF(A252="","",SUM(P252:T252))</f>
        <v/>
      </c>
      <c r="V252" s="26" t="str">
        <f aca="false">IF(OR(A252="",N(U252)=0),"",U252-M252)</f>
        <v/>
      </c>
      <c r="W252" s="26" t="str">
        <f aca="false">IF(OR(A252="",G252="",N(U252)=0),"",G252-U252)</f>
        <v/>
      </c>
      <c r="X252" s="27" t="str">
        <f aca="false">IF(OR(W252="",N(G252)=0),"",W252/G252)</f>
        <v/>
      </c>
      <c r="Y252" s="26" t="str">
        <f aca="false">IF(W252="","",W252-U252*Dashboard!$C$4)</f>
        <v/>
      </c>
      <c r="Z252" s="28" t="str">
        <f aca="false">IF(A252="","",IF(AND(V252&lt;&gt;"",N(V252)&gt;0),"Over estimate",IF(AND(X252&lt;&gt;"",X252&lt;Dashboard!$C$5),"Below target margin",IF(AND(D252="Complete",N(U252)=0),"No costs logged",IF(AND(D252="In progress",N(U252)&gt;0),"Costs so far","")))))</f>
        <v/>
      </c>
    </row>
    <row r="253" customFormat="false" ht="15" hidden="false" customHeight="false" outlineLevel="0" collapsed="false">
      <c r="A253" s="23"/>
      <c r="B253" s="23"/>
      <c r="C253" s="23"/>
      <c r="D253" s="23"/>
      <c r="E253" s="24"/>
      <c r="F253" s="24"/>
      <c r="G253" s="25"/>
      <c r="H253" s="25"/>
      <c r="I253" s="25"/>
      <c r="J253" s="25"/>
      <c r="K253" s="25"/>
      <c r="L253" s="25"/>
      <c r="M253" s="26" t="str">
        <f aca="false">IF(A253="","",SUM(H253:L253))</f>
        <v/>
      </c>
      <c r="N253" s="26" t="str">
        <f aca="false">IF(OR(A253="",G253=""),"",G253-M253)</f>
        <v/>
      </c>
      <c r="O253" s="27" t="str">
        <f aca="false">IF(OR(N253="",N(G253)=0),"",N253/G253)</f>
        <v/>
      </c>
      <c r="P253" s="26" t="str">
        <f aca="false">IF(A253="","",SUMIFS(Costs!$G$2:$G$3001,Costs!$B$2:$B$3001,$A253,Costs!$C$2:$C$3001,"Labour"))</f>
        <v/>
      </c>
      <c r="Q253" s="26" t="str">
        <f aca="false">IF(A253="","",SUMIFS(Costs!$G$2:$G$3001,Costs!$B$2:$B$3001,$A253,Costs!$C$2:$C$3001,"Materials"))</f>
        <v/>
      </c>
      <c r="R253" s="26" t="str">
        <f aca="false">IF(A253="","",SUMIFS(Costs!$G$2:$G$3001,Costs!$B$2:$B$3001,$A253,Costs!$C$2:$C$3001,"Subcontractors"))</f>
        <v/>
      </c>
      <c r="S253" s="26" t="str">
        <f aca="false">IF(A253="","",SUMIFS(Costs!$G$2:$G$3001,Costs!$B$2:$B$3001,$A253,Costs!$C$2:$C$3001,"Equipment"))</f>
        <v/>
      </c>
      <c r="T253" s="26" t="str">
        <f aca="false">IF(A253="","",SUMIFS(Costs!$G$2:$G$3001,Costs!$B$2:$B$3001,$A253,Costs!$C$2:$C$3001,"Other"))</f>
        <v/>
      </c>
      <c r="U253" s="26" t="str">
        <f aca="false">IF(A253="","",SUM(P253:T253))</f>
        <v/>
      </c>
      <c r="V253" s="26" t="str">
        <f aca="false">IF(OR(A253="",N(U253)=0),"",U253-M253)</f>
        <v/>
      </c>
      <c r="W253" s="26" t="str">
        <f aca="false">IF(OR(A253="",G253="",N(U253)=0),"",G253-U253)</f>
        <v/>
      </c>
      <c r="X253" s="27" t="str">
        <f aca="false">IF(OR(W253="",N(G253)=0),"",W253/G253)</f>
        <v/>
      </c>
      <c r="Y253" s="26" t="str">
        <f aca="false">IF(W253="","",W253-U253*Dashboard!$C$4)</f>
        <v/>
      </c>
      <c r="Z253" s="28" t="str">
        <f aca="false">IF(A253="","",IF(AND(V253&lt;&gt;"",N(V253)&gt;0),"Over estimate",IF(AND(X253&lt;&gt;"",X253&lt;Dashboard!$C$5),"Below target margin",IF(AND(D253="Complete",N(U253)=0),"No costs logged",IF(AND(D253="In progress",N(U253)&gt;0),"Costs so far","")))))</f>
        <v/>
      </c>
    </row>
    <row r="254" customFormat="false" ht="15" hidden="false" customHeight="false" outlineLevel="0" collapsed="false">
      <c r="A254" s="23"/>
      <c r="B254" s="23"/>
      <c r="C254" s="23"/>
      <c r="D254" s="23"/>
      <c r="E254" s="24"/>
      <c r="F254" s="24"/>
      <c r="G254" s="25"/>
      <c r="H254" s="25"/>
      <c r="I254" s="25"/>
      <c r="J254" s="25"/>
      <c r="K254" s="25"/>
      <c r="L254" s="25"/>
      <c r="M254" s="26" t="str">
        <f aca="false">IF(A254="","",SUM(H254:L254))</f>
        <v/>
      </c>
      <c r="N254" s="26" t="str">
        <f aca="false">IF(OR(A254="",G254=""),"",G254-M254)</f>
        <v/>
      </c>
      <c r="O254" s="27" t="str">
        <f aca="false">IF(OR(N254="",N(G254)=0),"",N254/G254)</f>
        <v/>
      </c>
      <c r="P254" s="26" t="str">
        <f aca="false">IF(A254="","",SUMIFS(Costs!$G$2:$G$3001,Costs!$B$2:$B$3001,$A254,Costs!$C$2:$C$3001,"Labour"))</f>
        <v/>
      </c>
      <c r="Q254" s="26" t="str">
        <f aca="false">IF(A254="","",SUMIFS(Costs!$G$2:$G$3001,Costs!$B$2:$B$3001,$A254,Costs!$C$2:$C$3001,"Materials"))</f>
        <v/>
      </c>
      <c r="R254" s="26" t="str">
        <f aca="false">IF(A254="","",SUMIFS(Costs!$G$2:$G$3001,Costs!$B$2:$B$3001,$A254,Costs!$C$2:$C$3001,"Subcontractors"))</f>
        <v/>
      </c>
      <c r="S254" s="26" t="str">
        <f aca="false">IF(A254="","",SUMIFS(Costs!$G$2:$G$3001,Costs!$B$2:$B$3001,$A254,Costs!$C$2:$C$3001,"Equipment"))</f>
        <v/>
      </c>
      <c r="T254" s="26" t="str">
        <f aca="false">IF(A254="","",SUMIFS(Costs!$G$2:$G$3001,Costs!$B$2:$B$3001,$A254,Costs!$C$2:$C$3001,"Other"))</f>
        <v/>
      </c>
      <c r="U254" s="26" t="str">
        <f aca="false">IF(A254="","",SUM(P254:T254))</f>
        <v/>
      </c>
      <c r="V254" s="26" t="str">
        <f aca="false">IF(OR(A254="",N(U254)=0),"",U254-M254)</f>
        <v/>
      </c>
      <c r="W254" s="26" t="str">
        <f aca="false">IF(OR(A254="",G254="",N(U254)=0),"",G254-U254)</f>
        <v/>
      </c>
      <c r="X254" s="27" t="str">
        <f aca="false">IF(OR(W254="",N(G254)=0),"",W254/G254)</f>
        <v/>
      </c>
      <c r="Y254" s="26" t="str">
        <f aca="false">IF(W254="","",W254-U254*Dashboard!$C$4)</f>
        <v/>
      </c>
      <c r="Z254" s="28" t="str">
        <f aca="false">IF(A254="","",IF(AND(V254&lt;&gt;"",N(V254)&gt;0),"Over estimate",IF(AND(X254&lt;&gt;"",X254&lt;Dashboard!$C$5),"Below target margin",IF(AND(D254="Complete",N(U254)=0),"No costs logged",IF(AND(D254="In progress",N(U254)&gt;0),"Costs so far","")))))</f>
        <v/>
      </c>
    </row>
    <row r="255" customFormat="false" ht="15" hidden="false" customHeight="false" outlineLevel="0" collapsed="false">
      <c r="A255" s="23"/>
      <c r="B255" s="23"/>
      <c r="C255" s="23"/>
      <c r="D255" s="23"/>
      <c r="E255" s="24"/>
      <c r="F255" s="24"/>
      <c r="G255" s="25"/>
      <c r="H255" s="25"/>
      <c r="I255" s="25"/>
      <c r="J255" s="25"/>
      <c r="K255" s="25"/>
      <c r="L255" s="25"/>
      <c r="M255" s="26" t="str">
        <f aca="false">IF(A255="","",SUM(H255:L255))</f>
        <v/>
      </c>
      <c r="N255" s="26" t="str">
        <f aca="false">IF(OR(A255="",G255=""),"",G255-M255)</f>
        <v/>
      </c>
      <c r="O255" s="27" t="str">
        <f aca="false">IF(OR(N255="",N(G255)=0),"",N255/G255)</f>
        <v/>
      </c>
      <c r="P255" s="26" t="str">
        <f aca="false">IF(A255="","",SUMIFS(Costs!$G$2:$G$3001,Costs!$B$2:$B$3001,$A255,Costs!$C$2:$C$3001,"Labour"))</f>
        <v/>
      </c>
      <c r="Q255" s="26" t="str">
        <f aca="false">IF(A255="","",SUMIFS(Costs!$G$2:$G$3001,Costs!$B$2:$B$3001,$A255,Costs!$C$2:$C$3001,"Materials"))</f>
        <v/>
      </c>
      <c r="R255" s="26" t="str">
        <f aca="false">IF(A255="","",SUMIFS(Costs!$G$2:$G$3001,Costs!$B$2:$B$3001,$A255,Costs!$C$2:$C$3001,"Subcontractors"))</f>
        <v/>
      </c>
      <c r="S255" s="26" t="str">
        <f aca="false">IF(A255="","",SUMIFS(Costs!$G$2:$G$3001,Costs!$B$2:$B$3001,$A255,Costs!$C$2:$C$3001,"Equipment"))</f>
        <v/>
      </c>
      <c r="T255" s="26" t="str">
        <f aca="false">IF(A255="","",SUMIFS(Costs!$G$2:$G$3001,Costs!$B$2:$B$3001,$A255,Costs!$C$2:$C$3001,"Other"))</f>
        <v/>
      </c>
      <c r="U255" s="26" t="str">
        <f aca="false">IF(A255="","",SUM(P255:T255))</f>
        <v/>
      </c>
      <c r="V255" s="26" t="str">
        <f aca="false">IF(OR(A255="",N(U255)=0),"",U255-M255)</f>
        <v/>
      </c>
      <c r="W255" s="26" t="str">
        <f aca="false">IF(OR(A255="",G255="",N(U255)=0),"",G255-U255)</f>
        <v/>
      </c>
      <c r="X255" s="27" t="str">
        <f aca="false">IF(OR(W255="",N(G255)=0),"",W255/G255)</f>
        <v/>
      </c>
      <c r="Y255" s="26" t="str">
        <f aca="false">IF(W255="","",W255-U255*Dashboard!$C$4)</f>
        <v/>
      </c>
      <c r="Z255" s="28" t="str">
        <f aca="false">IF(A255="","",IF(AND(V255&lt;&gt;"",N(V255)&gt;0),"Over estimate",IF(AND(X255&lt;&gt;"",X255&lt;Dashboard!$C$5),"Below target margin",IF(AND(D255="Complete",N(U255)=0),"No costs logged",IF(AND(D255="In progress",N(U255)&gt;0),"Costs so far","")))))</f>
        <v/>
      </c>
    </row>
    <row r="256" customFormat="false" ht="15" hidden="false" customHeight="false" outlineLevel="0" collapsed="false">
      <c r="A256" s="23"/>
      <c r="B256" s="23"/>
      <c r="C256" s="23"/>
      <c r="D256" s="23"/>
      <c r="E256" s="24"/>
      <c r="F256" s="24"/>
      <c r="G256" s="25"/>
      <c r="H256" s="25"/>
      <c r="I256" s="25"/>
      <c r="J256" s="25"/>
      <c r="K256" s="25"/>
      <c r="L256" s="25"/>
      <c r="M256" s="26" t="str">
        <f aca="false">IF(A256="","",SUM(H256:L256))</f>
        <v/>
      </c>
      <c r="N256" s="26" t="str">
        <f aca="false">IF(OR(A256="",G256=""),"",G256-M256)</f>
        <v/>
      </c>
      <c r="O256" s="27" t="str">
        <f aca="false">IF(OR(N256="",N(G256)=0),"",N256/G256)</f>
        <v/>
      </c>
      <c r="P256" s="26" t="str">
        <f aca="false">IF(A256="","",SUMIFS(Costs!$G$2:$G$3001,Costs!$B$2:$B$3001,$A256,Costs!$C$2:$C$3001,"Labour"))</f>
        <v/>
      </c>
      <c r="Q256" s="26" t="str">
        <f aca="false">IF(A256="","",SUMIFS(Costs!$G$2:$G$3001,Costs!$B$2:$B$3001,$A256,Costs!$C$2:$C$3001,"Materials"))</f>
        <v/>
      </c>
      <c r="R256" s="26" t="str">
        <f aca="false">IF(A256="","",SUMIFS(Costs!$G$2:$G$3001,Costs!$B$2:$B$3001,$A256,Costs!$C$2:$C$3001,"Subcontractors"))</f>
        <v/>
      </c>
      <c r="S256" s="26" t="str">
        <f aca="false">IF(A256="","",SUMIFS(Costs!$G$2:$G$3001,Costs!$B$2:$B$3001,$A256,Costs!$C$2:$C$3001,"Equipment"))</f>
        <v/>
      </c>
      <c r="T256" s="26" t="str">
        <f aca="false">IF(A256="","",SUMIFS(Costs!$G$2:$G$3001,Costs!$B$2:$B$3001,$A256,Costs!$C$2:$C$3001,"Other"))</f>
        <v/>
      </c>
      <c r="U256" s="26" t="str">
        <f aca="false">IF(A256="","",SUM(P256:T256))</f>
        <v/>
      </c>
      <c r="V256" s="26" t="str">
        <f aca="false">IF(OR(A256="",N(U256)=0),"",U256-M256)</f>
        <v/>
      </c>
      <c r="W256" s="26" t="str">
        <f aca="false">IF(OR(A256="",G256="",N(U256)=0),"",G256-U256)</f>
        <v/>
      </c>
      <c r="X256" s="27" t="str">
        <f aca="false">IF(OR(W256="",N(G256)=0),"",W256/G256)</f>
        <v/>
      </c>
      <c r="Y256" s="26" t="str">
        <f aca="false">IF(W256="","",W256-U256*Dashboard!$C$4)</f>
        <v/>
      </c>
      <c r="Z256" s="28" t="str">
        <f aca="false">IF(A256="","",IF(AND(V256&lt;&gt;"",N(V256)&gt;0),"Over estimate",IF(AND(X256&lt;&gt;"",X256&lt;Dashboard!$C$5),"Below target margin",IF(AND(D256="Complete",N(U256)=0),"No costs logged",IF(AND(D256="In progress",N(U256)&gt;0),"Costs so far","")))))</f>
        <v/>
      </c>
    </row>
    <row r="257" customFormat="false" ht="15" hidden="false" customHeight="false" outlineLevel="0" collapsed="false">
      <c r="A257" s="23"/>
      <c r="B257" s="23"/>
      <c r="C257" s="23"/>
      <c r="D257" s="23"/>
      <c r="E257" s="24"/>
      <c r="F257" s="24"/>
      <c r="G257" s="25"/>
      <c r="H257" s="25"/>
      <c r="I257" s="25"/>
      <c r="J257" s="25"/>
      <c r="K257" s="25"/>
      <c r="L257" s="25"/>
      <c r="M257" s="26" t="str">
        <f aca="false">IF(A257="","",SUM(H257:L257))</f>
        <v/>
      </c>
      <c r="N257" s="26" t="str">
        <f aca="false">IF(OR(A257="",G257=""),"",G257-M257)</f>
        <v/>
      </c>
      <c r="O257" s="27" t="str">
        <f aca="false">IF(OR(N257="",N(G257)=0),"",N257/G257)</f>
        <v/>
      </c>
      <c r="P257" s="26" t="str">
        <f aca="false">IF(A257="","",SUMIFS(Costs!$G$2:$G$3001,Costs!$B$2:$B$3001,$A257,Costs!$C$2:$C$3001,"Labour"))</f>
        <v/>
      </c>
      <c r="Q257" s="26" t="str">
        <f aca="false">IF(A257="","",SUMIFS(Costs!$G$2:$G$3001,Costs!$B$2:$B$3001,$A257,Costs!$C$2:$C$3001,"Materials"))</f>
        <v/>
      </c>
      <c r="R257" s="26" t="str">
        <f aca="false">IF(A257="","",SUMIFS(Costs!$G$2:$G$3001,Costs!$B$2:$B$3001,$A257,Costs!$C$2:$C$3001,"Subcontractors"))</f>
        <v/>
      </c>
      <c r="S257" s="26" t="str">
        <f aca="false">IF(A257="","",SUMIFS(Costs!$G$2:$G$3001,Costs!$B$2:$B$3001,$A257,Costs!$C$2:$C$3001,"Equipment"))</f>
        <v/>
      </c>
      <c r="T257" s="26" t="str">
        <f aca="false">IF(A257="","",SUMIFS(Costs!$G$2:$G$3001,Costs!$B$2:$B$3001,$A257,Costs!$C$2:$C$3001,"Other"))</f>
        <v/>
      </c>
      <c r="U257" s="26" t="str">
        <f aca="false">IF(A257="","",SUM(P257:T257))</f>
        <v/>
      </c>
      <c r="V257" s="26" t="str">
        <f aca="false">IF(OR(A257="",N(U257)=0),"",U257-M257)</f>
        <v/>
      </c>
      <c r="W257" s="26" t="str">
        <f aca="false">IF(OR(A257="",G257="",N(U257)=0),"",G257-U257)</f>
        <v/>
      </c>
      <c r="X257" s="27" t="str">
        <f aca="false">IF(OR(W257="",N(G257)=0),"",W257/G257)</f>
        <v/>
      </c>
      <c r="Y257" s="26" t="str">
        <f aca="false">IF(W257="","",W257-U257*Dashboard!$C$4)</f>
        <v/>
      </c>
      <c r="Z257" s="28" t="str">
        <f aca="false">IF(A257="","",IF(AND(V257&lt;&gt;"",N(V257)&gt;0),"Over estimate",IF(AND(X257&lt;&gt;"",X257&lt;Dashboard!$C$5),"Below target margin",IF(AND(D257="Complete",N(U257)=0),"No costs logged",IF(AND(D257="In progress",N(U257)&gt;0),"Costs so far","")))))</f>
        <v/>
      </c>
    </row>
    <row r="258" customFormat="false" ht="15" hidden="false" customHeight="false" outlineLevel="0" collapsed="false">
      <c r="A258" s="23"/>
      <c r="B258" s="23"/>
      <c r="C258" s="23"/>
      <c r="D258" s="23"/>
      <c r="E258" s="24"/>
      <c r="F258" s="24"/>
      <c r="G258" s="25"/>
      <c r="H258" s="25"/>
      <c r="I258" s="25"/>
      <c r="J258" s="25"/>
      <c r="K258" s="25"/>
      <c r="L258" s="25"/>
      <c r="M258" s="26" t="str">
        <f aca="false">IF(A258="","",SUM(H258:L258))</f>
        <v/>
      </c>
      <c r="N258" s="26" t="str">
        <f aca="false">IF(OR(A258="",G258=""),"",G258-M258)</f>
        <v/>
      </c>
      <c r="O258" s="27" t="str">
        <f aca="false">IF(OR(N258="",N(G258)=0),"",N258/G258)</f>
        <v/>
      </c>
      <c r="P258" s="26" t="str">
        <f aca="false">IF(A258="","",SUMIFS(Costs!$G$2:$G$3001,Costs!$B$2:$B$3001,$A258,Costs!$C$2:$C$3001,"Labour"))</f>
        <v/>
      </c>
      <c r="Q258" s="26" t="str">
        <f aca="false">IF(A258="","",SUMIFS(Costs!$G$2:$G$3001,Costs!$B$2:$B$3001,$A258,Costs!$C$2:$C$3001,"Materials"))</f>
        <v/>
      </c>
      <c r="R258" s="26" t="str">
        <f aca="false">IF(A258="","",SUMIFS(Costs!$G$2:$G$3001,Costs!$B$2:$B$3001,$A258,Costs!$C$2:$C$3001,"Subcontractors"))</f>
        <v/>
      </c>
      <c r="S258" s="26" t="str">
        <f aca="false">IF(A258="","",SUMIFS(Costs!$G$2:$G$3001,Costs!$B$2:$B$3001,$A258,Costs!$C$2:$C$3001,"Equipment"))</f>
        <v/>
      </c>
      <c r="T258" s="26" t="str">
        <f aca="false">IF(A258="","",SUMIFS(Costs!$G$2:$G$3001,Costs!$B$2:$B$3001,$A258,Costs!$C$2:$C$3001,"Other"))</f>
        <v/>
      </c>
      <c r="U258" s="26" t="str">
        <f aca="false">IF(A258="","",SUM(P258:T258))</f>
        <v/>
      </c>
      <c r="V258" s="26" t="str">
        <f aca="false">IF(OR(A258="",N(U258)=0),"",U258-M258)</f>
        <v/>
      </c>
      <c r="W258" s="26" t="str">
        <f aca="false">IF(OR(A258="",G258="",N(U258)=0),"",G258-U258)</f>
        <v/>
      </c>
      <c r="X258" s="27" t="str">
        <f aca="false">IF(OR(W258="",N(G258)=0),"",W258/G258)</f>
        <v/>
      </c>
      <c r="Y258" s="26" t="str">
        <f aca="false">IF(W258="","",W258-U258*Dashboard!$C$4)</f>
        <v/>
      </c>
      <c r="Z258" s="28" t="str">
        <f aca="false">IF(A258="","",IF(AND(V258&lt;&gt;"",N(V258)&gt;0),"Over estimate",IF(AND(X258&lt;&gt;"",X258&lt;Dashboard!$C$5),"Below target margin",IF(AND(D258="Complete",N(U258)=0),"No costs logged",IF(AND(D258="In progress",N(U258)&gt;0),"Costs so far","")))))</f>
        <v/>
      </c>
    </row>
    <row r="259" customFormat="false" ht="15" hidden="false" customHeight="false" outlineLevel="0" collapsed="false">
      <c r="A259" s="23"/>
      <c r="B259" s="23"/>
      <c r="C259" s="23"/>
      <c r="D259" s="23"/>
      <c r="E259" s="24"/>
      <c r="F259" s="24"/>
      <c r="G259" s="25"/>
      <c r="H259" s="25"/>
      <c r="I259" s="25"/>
      <c r="J259" s="25"/>
      <c r="K259" s="25"/>
      <c r="L259" s="25"/>
      <c r="M259" s="26" t="str">
        <f aca="false">IF(A259="","",SUM(H259:L259))</f>
        <v/>
      </c>
      <c r="N259" s="26" t="str">
        <f aca="false">IF(OR(A259="",G259=""),"",G259-M259)</f>
        <v/>
      </c>
      <c r="O259" s="27" t="str">
        <f aca="false">IF(OR(N259="",N(G259)=0),"",N259/G259)</f>
        <v/>
      </c>
      <c r="P259" s="26" t="str">
        <f aca="false">IF(A259="","",SUMIFS(Costs!$G$2:$G$3001,Costs!$B$2:$B$3001,$A259,Costs!$C$2:$C$3001,"Labour"))</f>
        <v/>
      </c>
      <c r="Q259" s="26" t="str">
        <f aca="false">IF(A259="","",SUMIFS(Costs!$G$2:$G$3001,Costs!$B$2:$B$3001,$A259,Costs!$C$2:$C$3001,"Materials"))</f>
        <v/>
      </c>
      <c r="R259" s="26" t="str">
        <f aca="false">IF(A259="","",SUMIFS(Costs!$G$2:$G$3001,Costs!$B$2:$B$3001,$A259,Costs!$C$2:$C$3001,"Subcontractors"))</f>
        <v/>
      </c>
      <c r="S259" s="26" t="str">
        <f aca="false">IF(A259="","",SUMIFS(Costs!$G$2:$G$3001,Costs!$B$2:$B$3001,$A259,Costs!$C$2:$C$3001,"Equipment"))</f>
        <v/>
      </c>
      <c r="T259" s="26" t="str">
        <f aca="false">IF(A259="","",SUMIFS(Costs!$G$2:$G$3001,Costs!$B$2:$B$3001,$A259,Costs!$C$2:$C$3001,"Other"))</f>
        <v/>
      </c>
      <c r="U259" s="26" t="str">
        <f aca="false">IF(A259="","",SUM(P259:T259))</f>
        <v/>
      </c>
      <c r="V259" s="26" t="str">
        <f aca="false">IF(OR(A259="",N(U259)=0),"",U259-M259)</f>
        <v/>
      </c>
      <c r="W259" s="26" t="str">
        <f aca="false">IF(OR(A259="",G259="",N(U259)=0),"",G259-U259)</f>
        <v/>
      </c>
      <c r="X259" s="27" t="str">
        <f aca="false">IF(OR(W259="",N(G259)=0),"",W259/G259)</f>
        <v/>
      </c>
      <c r="Y259" s="26" t="str">
        <f aca="false">IF(W259="","",W259-U259*Dashboard!$C$4)</f>
        <v/>
      </c>
      <c r="Z259" s="28" t="str">
        <f aca="false">IF(A259="","",IF(AND(V259&lt;&gt;"",N(V259)&gt;0),"Over estimate",IF(AND(X259&lt;&gt;"",X259&lt;Dashboard!$C$5),"Below target margin",IF(AND(D259="Complete",N(U259)=0),"No costs logged",IF(AND(D259="In progress",N(U259)&gt;0),"Costs so far","")))))</f>
        <v/>
      </c>
    </row>
    <row r="260" customFormat="false" ht="15" hidden="false" customHeight="false" outlineLevel="0" collapsed="false">
      <c r="A260" s="23"/>
      <c r="B260" s="23"/>
      <c r="C260" s="23"/>
      <c r="D260" s="23"/>
      <c r="E260" s="24"/>
      <c r="F260" s="24"/>
      <c r="G260" s="25"/>
      <c r="H260" s="25"/>
      <c r="I260" s="25"/>
      <c r="J260" s="25"/>
      <c r="K260" s="25"/>
      <c r="L260" s="25"/>
      <c r="M260" s="26" t="str">
        <f aca="false">IF(A260="","",SUM(H260:L260))</f>
        <v/>
      </c>
      <c r="N260" s="26" t="str">
        <f aca="false">IF(OR(A260="",G260=""),"",G260-M260)</f>
        <v/>
      </c>
      <c r="O260" s="27" t="str">
        <f aca="false">IF(OR(N260="",N(G260)=0),"",N260/G260)</f>
        <v/>
      </c>
      <c r="P260" s="26" t="str">
        <f aca="false">IF(A260="","",SUMIFS(Costs!$G$2:$G$3001,Costs!$B$2:$B$3001,$A260,Costs!$C$2:$C$3001,"Labour"))</f>
        <v/>
      </c>
      <c r="Q260" s="26" t="str">
        <f aca="false">IF(A260="","",SUMIFS(Costs!$G$2:$G$3001,Costs!$B$2:$B$3001,$A260,Costs!$C$2:$C$3001,"Materials"))</f>
        <v/>
      </c>
      <c r="R260" s="26" t="str">
        <f aca="false">IF(A260="","",SUMIFS(Costs!$G$2:$G$3001,Costs!$B$2:$B$3001,$A260,Costs!$C$2:$C$3001,"Subcontractors"))</f>
        <v/>
      </c>
      <c r="S260" s="26" t="str">
        <f aca="false">IF(A260="","",SUMIFS(Costs!$G$2:$G$3001,Costs!$B$2:$B$3001,$A260,Costs!$C$2:$C$3001,"Equipment"))</f>
        <v/>
      </c>
      <c r="T260" s="26" t="str">
        <f aca="false">IF(A260="","",SUMIFS(Costs!$G$2:$G$3001,Costs!$B$2:$B$3001,$A260,Costs!$C$2:$C$3001,"Other"))</f>
        <v/>
      </c>
      <c r="U260" s="26" t="str">
        <f aca="false">IF(A260="","",SUM(P260:T260))</f>
        <v/>
      </c>
      <c r="V260" s="26" t="str">
        <f aca="false">IF(OR(A260="",N(U260)=0),"",U260-M260)</f>
        <v/>
      </c>
      <c r="W260" s="26" t="str">
        <f aca="false">IF(OR(A260="",G260="",N(U260)=0),"",G260-U260)</f>
        <v/>
      </c>
      <c r="X260" s="27" t="str">
        <f aca="false">IF(OR(W260="",N(G260)=0),"",W260/G260)</f>
        <v/>
      </c>
      <c r="Y260" s="26" t="str">
        <f aca="false">IF(W260="","",W260-U260*Dashboard!$C$4)</f>
        <v/>
      </c>
      <c r="Z260" s="28" t="str">
        <f aca="false">IF(A260="","",IF(AND(V260&lt;&gt;"",N(V260)&gt;0),"Over estimate",IF(AND(X260&lt;&gt;"",X260&lt;Dashboard!$C$5),"Below target margin",IF(AND(D260="Complete",N(U260)=0),"No costs logged",IF(AND(D260="In progress",N(U260)&gt;0),"Costs so far","")))))</f>
        <v/>
      </c>
    </row>
    <row r="261" customFormat="false" ht="15" hidden="false" customHeight="false" outlineLevel="0" collapsed="false">
      <c r="A261" s="23"/>
      <c r="B261" s="23"/>
      <c r="C261" s="23"/>
      <c r="D261" s="23"/>
      <c r="E261" s="24"/>
      <c r="F261" s="24"/>
      <c r="G261" s="25"/>
      <c r="H261" s="25"/>
      <c r="I261" s="25"/>
      <c r="J261" s="25"/>
      <c r="K261" s="25"/>
      <c r="L261" s="25"/>
      <c r="M261" s="26" t="str">
        <f aca="false">IF(A261="","",SUM(H261:L261))</f>
        <v/>
      </c>
      <c r="N261" s="26" t="str">
        <f aca="false">IF(OR(A261="",G261=""),"",G261-M261)</f>
        <v/>
      </c>
      <c r="O261" s="27" t="str">
        <f aca="false">IF(OR(N261="",N(G261)=0),"",N261/G261)</f>
        <v/>
      </c>
      <c r="P261" s="26" t="str">
        <f aca="false">IF(A261="","",SUMIFS(Costs!$G$2:$G$3001,Costs!$B$2:$B$3001,$A261,Costs!$C$2:$C$3001,"Labour"))</f>
        <v/>
      </c>
      <c r="Q261" s="26" t="str">
        <f aca="false">IF(A261="","",SUMIFS(Costs!$G$2:$G$3001,Costs!$B$2:$B$3001,$A261,Costs!$C$2:$C$3001,"Materials"))</f>
        <v/>
      </c>
      <c r="R261" s="26" t="str">
        <f aca="false">IF(A261="","",SUMIFS(Costs!$G$2:$G$3001,Costs!$B$2:$B$3001,$A261,Costs!$C$2:$C$3001,"Subcontractors"))</f>
        <v/>
      </c>
      <c r="S261" s="26" t="str">
        <f aca="false">IF(A261="","",SUMIFS(Costs!$G$2:$G$3001,Costs!$B$2:$B$3001,$A261,Costs!$C$2:$C$3001,"Equipment"))</f>
        <v/>
      </c>
      <c r="T261" s="26" t="str">
        <f aca="false">IF(A261="","",SUMIFS(Costs!$G$2:$G$3001,Costs!$B$2:$B$3001,$A261,Costs!$C$2:$C$3001,"Other"))</f>
        <v/>
      </c>
      <c r="U261" s="26" t="str">
        <f aca="false">IF(A261="","",SUM(P261:T261))</f>
        <v/>
      </c>
      <c r="V261" s="26" t="str">
        <f aca="false">IF(OR(A261="",N(U261)=0),"",U261-M261)</f>
        <v/>
      </c>
      <c r="W261" s="26" t="str">
        <f aca="false">IF(OR(A261="",G261="",N(U261)=0),"",G261-U261)</f>
        <v/>
      </c>
      <c r="X261" s="27" t="str">
        <f aca="false">IF(OR(W261="",N(G261)=0),"",W261/G261)</f>
        <v/>
      </c>
      <c r="Y261" s="26" t="str">
        <f aca="false">IF(W261="","",W261-U261*Dashboard!$C$4)</f>
        <v/>
      </c>
      <c r="Z261" s="28" t="str">
        <f aca="false">IF(A261="","",IF(AND(V261&lt;&gt;"",N(V261)&gt;0),"Over estimate",IF(AND(X261&lt;&gt;"",X261&lt;Dashboard!$C$5),"Below target margin",IF(AND(D261="Complete",N(U261)=0),"No costs logged",IF(AND(D261="In progress",N(U261)&gt;0),"Costs so far","")))))</f>
        <v/>
      </c>
    </row>
    <row r="262" customFormat="false" ht="15" hidden="false" customHeight="false" outlineLevel="0" collapsed="false">
      <c r="A262" s="23"/>
      <c r="B262" s="23"/>
      <c r="C262" s="23"/>
      <c r="D262" s="23"/>
      <c r="E262" s="24"/>
      <c r="F262" s="24"/>
      <c r="G262" s="25"/>
      <c r="H262" s="25"/>
      <c r="I262" s="25"/>
      <c r="J262" s="25"/>
      <c r="K262" s="25"/>
      <c r="L262" s="25"/>
      <c r="M262" s="26" t="str">
        <f aca="false">IF(A262="","",SUM(H262:L262))</f>
        <v/>
      </c>
      <c r="N262" s="26" t="str">
        <f aca="false">IF(OR(A262="",G262=""),"",G262-M262)</f>
        <v/>
      </c>
      <c r="O262" s="27" t="str">
        <f aca="false">IF(OR(N262="",N(G262)=0),"",N262/G262)</f>
        <v/>
      </c>
      <c r="P262" s="26" t="str">
        <f aca="false">IF(A262="","",SUMIFS(Costs!$G$2:$G$3001,Costs!$B$2:$B$3001,$A262,Costs!$C$2:$C$3001,"Labour"))</f>
        <v/>
      </c>
      <c r="Q262" s="26" t="str">
        <f aca="false">IF(A262="","",SUMIFS(Costs!$G$2:$G$3001,Costs!$B$2:$B$3001,$A262,Costs!$C$2:$C$3001,"Materials"))</f>
        <v/>
      </c>
      <c r="R262" s="26" t="str">
        <f aca="false">IF(A262="","",SUMIFS(Costs!$G$2:$G$3001,Costs!$B$2:$B$3001,$A262,Costs!$C$2:$C$3001,"Subcontractors"))</f>
        <v/>
      </c>
      <c r="S262" s="26" t="str">
        <f aca="false">IF(A262="","",SUMIFS(Costs!$G$2:$G$3001,Costs!$B$2:$B$3001,$A262,Costs!$C$2:$C$3001,"Equipment"))</f>
        <v/>
      </c>
      <c r="T262" s="26" t="str">
        <f aca="false">IF(A262="","",SUMIFS(Costs!$G$2:$G$3001,Costs!$B$2:$B$3001,$A262,Costs!$C$2:$C$3001,"Other"))</f>
        <v/>
      </c>
      <c r="U262" s="26" t="str">
        <f aca="false">IF(A262="","",SUM(P262:T262))</f>
        <v/>
      </c>
      <c r="V262" s="26" t="str">
        <f aca="false">IF(OR(A262="",N(U262)=0),"",U262-M262)</f>
        <v/>
      </c>
      <c r="W262" s="26" t="str">
        <f aca="false">IF(OR(A262="",G262="",N(U262)=0),"",G262-U262)</f>
        <v/>
      </c>
      <c r="X262" s="27" t="str">
        <f aca="false">IF(OR(W262="",N(G262)=0),"",W262/G262)</f>
        <v/>
      </c>
      <c r="Y262" s="26" t="str">
        <f aca="false">IF(W262="","",W262-U262*Dashboard!$C$4)</f>
        <v/>
      </c>
      <c r="Z262" s="28" t="str">
        <f aca="false">IF(A262="","",IF(AND(V262&lt;&gt;"",N(V262)&gt;0),"Over estimate",IF(AND(X262&lt;&gt;"",X262&lt;Dashboard!$C$5),"Below target margin",IF(AND(D262="Complete",N(U262)=0),"No costs logged",IF(AND(D262="In progress",N(U262)&gt;0),"Costs so far","")))))</f>
        <v/>
      </c>
    </row>
    <row r="263" customFormat="false" ht="15" hidden="false" customHeight="false" outlineLevel="0" collapsed="false">
      <c r="A263" s="23"/>
      <c r="B263" s="23"/>
      <c r="C263" s="23"/>
      <c r="D263" s="23"/>
      <c r="E263" s="24"/>
      <c r="F263" s="24"/>
      <c r="G263" s="25"/>
      <c r="H263" s="25"/>
      <c r="I263" s="25"/>
      <c r="J263" s="25"/>
      <c r="K263" s="25"/>
      <c r="L263" s="25"/>
      <c r="M263" s="26" t="str">
        <f aca="false">IF(A263="","",SUM(H263:L263))</f>
        <v/>
      </c>
      <c r="N263" s="26" t="str">
        <f aca="false">IF(OR(A263="",G263=""),"",G263-M263)</f>
        <v/>
      </c>
      <c r="O263" s="27" t="str">
        <f aca="false">IF(OR(N263="",N(G263)=0),"",N263/G263)</f>
        <v/>
      </c>
      <c r="P263" s="26" t="str">
        <f aca="false">IF(A263="","",SUMIFS(Costs!$G$2:$G$3001,Costs!$B$2:$B$3001,$A263,Costs!$C$2:$C$3001,"Labour"))</f>
        <v/>
      </c>
      <c r="Q263" s="26" t="str">
        <f aca="false">IF(A263="","",SUMIFS(Costs!$G$2:$G$3001,Costs!$B$2:$B$3001,$A263,Costs!$C$2:$C$3001,"Materials"))</f>
        <v/>
      </c>
      <c r="R263" s="26" t="str">
        <f aca="false">IF(A263="","",SUMIFS(Costs!$G$2:$G$3001,Costs!$B$2:$B$3001,$A263,Costs!$C$2:$C$3001,"Subcontractors"))</f>
        <v/>
      </c>
      <c r="S263" s="26" t="str">
        <f aca="false">IF(A263="","",SUMIFS(Costs!$G$2:$G$3001,Costs!$B$2:$B$3001,$A263,Costs!$C$2:$C$3001,"Equipment"))</f>
        <v/>
      </c>
      <c r="T263" s="26" t="str">
        <f aca="false">IF(A263="","",SUMIFS(Costs!$G$2:$G$3001,Costs!$B$2:$B$3001,$A263,Costs!$C$2:$C$3001,"Other"))</f>
        <v/>
      </c>
      <c r="U263" s="26" t="str">
        <f aca="false">IF(A263="","",SUM(P263:T263))</f>
        <v/>
      </c>
      <c r="V263" s="26" t="str">
        <f aca="false">IF(OR(A263="",N(U263)=0),"",U263-M263)</f>
        <v/>
      </c>
      <c r="W263" s="26" t="str">
        <f aca="false">IF(OR(A263="",G263="",N(U263)=0),"",G263-U263)</f>
        <v/>
      </c>
      <c r="X263" s="27" t="str">
        <f aca="false">IF(OR(W263="",N(G263)=0),"",W263/G263)</f>
        <v/>
      </c>
      <c r="Y263" s="26" t="str">
        <f aca="false">IF(W263="","",W263-U263*Dashboard!$C$4)</f>
        <v/>
      </c>
      <c r="Z263" s="28" t="str">
        <f aca="false">IF(A263="","",IF(AND(V263&lt;&gt;"",N(V263)&gt;0),"Over estimate",IF(AND(X263&lt;&gt;"",X263&lt;Dashboard!$C$5),"Below target margin",IF(AND(D263="Complete",N(U263)=0),"No costs logged",IF(AND(D263="In progress",N(U263)&gt;0),"Costs so far","")))))</f>
        <v/>
      </c>
    </row>
    <row r="264" customFormat="false" ht="15" hidden="false" customHeight="false" outlineLevel="0" collapsed="false">
      <c r="A264" s="23"/>
      <c r="B264" s="23"/>
      <c r="C264" s="23"/>
      <c r="D264" s="23"/>
      <c r="E264" s="24"/>
      <c r="F264" s="24"/>
      <c r="G264" s="25"/>
      <c r="H264" s="25"/>
      <c r="I264" s="25"/>
      <c r="J264" s="25"/>
      <c r="K264" s="25"/>
      <c r="L264" s="25"/>
      <c r="M264" s="26" t="str">
        <f aca="false">IF(A264="","",SUM(H264:L264))</f>
        <v/>
      </c>
      <c r="N264" s="26" t="str">
        <f aca="false">IF(OR(A264="",G264=""),"",G264-M264)</f>
        <v/>
      </c>
      <c r="O264" s="27" t="str">
        <f aca="false">IF(OR(N264="",N(G264)=0),"",N264/G264)</f>
        <v/>
      </c>
      <c r="P264" s="26" t="str">
        <f aca="false">IF(A264="","",SUMIFS(Costs!$G$2:$G$3001,Costs!$B$2:$B$3001,$A264,Costs!$C$2:$C$3001,"Labour"))</f>
        <v/>
      </c>
      <c r="Q264" s="26" t="str">
        <f aca="false">IF(A264="","",SUMIFS(Costs!$G$2:$G$3001,Costs!$B$2:$B$3001,$A264,Costs!$C$2:$C$3001,"Materials"))</f>
        <v/>
      </c>
      <c r="R264" s="26" t="str">
        <f aca="false">IF(A264="","",SUMIFS(Costs!$G$2:$G$3001,Costs!$B$2:$B$3001,$A264,Costs!$C$2:$C$3001,"Subcontractors"))</f>
        <v/>
      </c>
      <c r="S264" s="26" t="str">
        <f aca="false">IF(A264="","",SUMIFS(Costs!$G$2:$G$3001,Costs!$B$2:$B$3001,$A264,Costs!$C$2:$C$3001,"Equipment"))</f>
        <v/>
      </c>
      <c r="T264" s="26" t="str">
        <f aca="false">IF(A264="","",SUMIFS(Costs!$G$2:$G$3001,Costs!$B$2:$B$3001,$A264,Costs!$C$2:$C$3001,"Other"))</f>
        <v/>
      </c>
      <c r="U264" s="26" t="str">
        <f aca="false">IF(A264="","",SUM(P264:T264))</f>
        <v/>
      </c>
      <c r="V264" s="26" t="str">
        <f aca="false">IF(OR(A264="",N(U264)=0),"",U264-M264)</f>
        <v/>
      </c>
      <c r="W264" s="26" t="str">
        <f aca="false">IF(OR(A264="",G264="",N(U264)=0),"",G264-U264)</f>
        <v/>
      </c>
      <c r="X264" s="27" t="str">
        <f aca="false">IF(OR(W264="",N(G264)=0),"",W264/G264)</f>
        <v/>
      </c>
      <c r="Y264" s="26" t="str">
        <f aca="false">IF(W264="","",W264-U264*Dashboard!$C$4)</f>
        <v/>
      </c>
      <c r="Z264" s="28" t="str">
        <f aca="false">IF(A264="","",IF(AND(V264&lt;&gt;"",N(V264)&gt;0),"Over estimate",IF(AND(X264&lt;&gt;"",X264&lt;Dashboard!$C$5),"Below target margin",IF(AND(D264="Complete",N(U264)=0),"No costs logged",IF(AND(D264="In progress",N(U264)&gt;0),"Costs so far","")))))</f>
        <v/>
      </c>
    </row>
    <row r="265" customFormat="false" ht="15" hidden="false" customHeight="false" outlineLevel="0" collapsed="false">
      <c r="A265" s="23"/>
      <c r="B265" s="23"/>
      <c r="C265" s="23"/>
      <c r="D265" s="23"/>
      <c r="E265" s="24"/>
      <c r="F265" s="24"/>
      <c r="G265" s="25"/>
      <c r="H265" s="25"/>
      <c r="I265" s="25"/>
      <c r="J265" s="25"/>
      <c r="K265" s="25"/>
      <c r="L265" s="25"/>
      <c r="M265" s="26" t="str">
        <f aca="false">IF(A265="","",SUM(H265:L265))</f>
        <v/>
      </c>
      <c r="N265" s="26" t="str">
        <f aca="false">IF(OR(A265="",G265=""),"",G265-M265)</f>
        <v/>
      </c>
      <c r="O265" s="27" t="str">
        <f aca="false">IF(OR(N265="",N(G265)=0),"",N265/G265)</f>
        <v/>
      </c>
      <c r="P265" s="26" t="str">
        <f aca="false">IF(A265="","",SUMIFS(Costs!$G$2:$G$3001,Costs!$B$2:$B$3001,$A265,Costs!$C$2:$C$3001,"Labour"))</f>
        <v/>
      </c>
      <c r="Q265" s="26" t="str">
        <f aca="false">IF(A265="","",SUMIFS(Costs!$G$2:$G$3001,Costs!$B$2:$B$3001,$A265,Costs!$C$2:$C$3001,"Materials"))</f>
        <v/>
      </c>
      <c r="R265" s="26" t="str">
        <f aca="false">IF(A265="","",SUMIFS(Costs!$G$2:$G$3001,Costs!$B$2:$B$3001,$A265,Costs!$C$2:$C$3001,"Subcontractors"))</f>
        <v/>
      </c>
      <c r="S265" s="26" t="str">
        <f aca="false">IF(A265="","",SUMIFS(Costs!$G$2:$G$3001,Costs!$B$2:$B$3001,$A265,Costs!$C$2:$C$3001,"Equipment"))</f>
        <v/>
      </c>
      <c r="T265" s="26" t="str">
        <f aca="false">IF(A265="","",SUMIFS(Costs!$G$2:$G$3001,Costs!$B$2:$B$3001,$A265,Costs!$C$2:$C$3001,"Other"))</f>
        <v/>
      </c>
      <c r="U265" s="26" t="str">
        <f aca="false">IF(A265="","",SUM(P265:T265))</f>
        <v/>
      </c>
      <c r="V265" s="26" t="str">
        <f aca="false">IF(OR(A265="",N(U265)=0),"",U265-M265)</f>
        <v/>
      </c>
      <c r="W265" s="26" t="str">
        <f aca="false">IF(OR(A265="",G265="",N(U265)=0),"",G265-U265)</f>
        <v/>
      </c>
      <c r="X265" s="27" t="str">
        <f aca="false">IF(OR(W265="",N(G265)=0),"",W265/G265)</f>
        <v/>
      </c>
      <c r="Y265" s="26" t="str">
        <f aca="false">IF(W265="","",W265-U265*Dashboard!$C$4)</f>
        <v/>
      </c>
      <c r="Z265" s="28" t="str">
        <f aca="false">IF(A265="","",IF(AND(V265&lt;&gt;"",N(V265)&gt;0),"Over estimate",IF(AND(X265&lt;&gt;"",X265&lt;Dashboard!$C$5),"Below target margin",IF(AND(D265="Complete",N(U265)=0),"No costs logged",IF(AND(D265="In progress",N(U265)&gt;0),"Costs so far","")))))</f>
        <v/>
      </c>
    </row>
    <row r="266" customFormat="false" ht="15" hidden="false" customHeight="false" outlineLevel="0" collapsed="false">
      <c r="A266" s="23"/>
      <c r="B266" s="23"/>
      <c r="C266" s="23"/>
      <c r="D266" s="23"/>
      <c r="E266" s="24"/>
      <c r="F266" s="24"/>
      <c r="G266" s="25"/>
      <c r="H266" s="25"/>
      <c r="I266" s="25"/>
      <c r="J266" s="25"/>
      <c r="K266" s="25"/>
      <c r="L266" s="25"/>
      <c r="M266" s="26" t="str">
        <f aca="false">IF(A266="","",SUM(H266:L266))</f>
        <v/>
      </c>
      <c r="N266" s="26" t="str">
        <f aca="false">IF(OR(A266="",G266=""),"",G266-M266)</f>
        <v/>
      </c>
      <c r="O266" s="27" t="str">
        <f aca="false">IF(OR(N266="",N(G266)=0),"",N266/G266)</f>
        <v/>
      </c>
      <c r="P266" s="26" t="str">
        <f aca="false">IF(A266="","",SUMIFS(Costs!$G$2:$G$3001,Costs!$B$2:$B$3001,$A266,Costs!$C$2:$C$3001,"Labour"))</f>
        <v/>
      </c>
      <c r="Q266" s="26" t="str">
        <f aca="false">IF(A266="","",SUMIFS(Costs!$G$2:$G$3001,Costs!$B$2:$B$3001,$A266,Costs!$C$2:$C$3001,"Materials"))</f>
        <v/>
      </c>
      <c r="R266" s="26" t="str">
        <f aca="false">IF(A266="","",SUMIFS(Costs!$G$2:$G$3001,Costs!$B$2:$B$3001,$A266,Costs!$C$2:$C$3001,"Subcontractors"))</f>
        <v/>
      </c>
      <c r="S266" s="26" t="str">
        <f aca="false">IF(A266="","",SUMIFS(Costs!$G$2:$G$3001,Costs!$B$2:$B$3001,$A266,Costs!$C$2:$C$3001,"Equipment"))</f>
        <v/>
      </c>
      <c r="T266" s="26" t="str">
        <f aca="false">IF(A266="","",SUMIFS(Costs!$G$2:$G$3001,Costs!$B$2:$B$3001,$A266,Costs!$C$2:$C$3001,"Other"))</f>
        <v/>
      </c>
      <c r="U266" s="26" t="str">
        <f aca="false">IF(A266="","",SUM(P266:T266))</f>
        <v/>
      </c>
      <c r="V266" s="26" t="str">
        <f aca="false">IF(OR(A266="",N(U266)=0),"",U266-M266)</f>
        <v/>
      </c>
      <c r="W266" s="26" t="str">
        <f aca="false">IF(OR(A266="",G266="",N(U266)=0),"",G266-U266)</f>
        <v/>
      </c>
      <c r="X266" s="27" t="str">
        <f aca="false">IF(OR(W266="",N(G266)=0),"",W266/G266)</f>
        <v/>
      </c>
      <c r="Y266" s="26" t="str">
        <f aca="false">IF(W266="","",W266-U266*Dashboard!$C$4)</f>
        <v/>
      </c>
      <c r="Z266" s="28" t="str">
        <f aca="false">IF(A266="","",IF(AND(V266&lt;&gt;"",N(V266)&gt;0),"Over estimate",IF(AND(X266&lt;&gt;"",X266&lt;Dashboard!$C$5),"Below target margin",IF(AND(D266="Complete",N(U266)=0),"No costs logged",IF(AND(D266="In progress",N(U266)&gt;0),"Costs so far","")))))</f>
        <v/>
      </c>
    </row>
    <row r="267" customFormat="false" ht="15" hidden="false" customHeight="false" outlineLevel="0" collapsed="false">
      <c r="A267" s="23"/>
      <c r="B267" s="23"/>
      <c r="C267" s="23"/>
      <c r="D267" s="23"/>
      <c r="E267" s="24"/>
      <c r="F267" s="24"/>
      <c r="G267" s="25"/>
      <c r="H267" s="25"/>
      <c r="I267" s="25"/>
      <c r="J267" s="25"/>
      <c r="K267" s="25"/>
      <c r="L267" s="25"/>
      <c r="M267" s="26" t="str">
        <f aca="false">IF(A267="","",SUM(H267:L267))</f>
        <v/>
      </c>
      <c r="N267" s="26" t="str">
        <f aca="false">IF(OR(A267="",G267=""),"",G267-M267)</f>
        <v/>
      </c>
      <c r="O267" s="27" t="str">
        <f aca="false">IF(OR(N267="",N(G267)=0),"",N267/G267)</f>
        <v/>
      </c>
      <c r="P267" s="26" t="str">
        <f aca="false">IF(A267="","",SUMIFS(Costs!$G$2:$G$3001,Costs!$B$2:$B$3001,$A267,Costs!$C$2:$C$3001,"Labour"))</f>
        <v/>
      </c>
      <c r="Q267" s="26" t="str">
        <f aca="false">IF(A267="","",SUMIFS(Costs!$G$2:$G$3001,Costs!$B$2:$B$3001,$A267,Costs!$C$2:$C$3001,"Materials"))</f>
        <v/>
      </c>
      <c r="R267" s="26" t="str">
        <f aca="false">IF(A267="","",SUMIFS(Costs!$G$2:$G$3001,Costs!$B$2:$B$3001,$A267,Costs!$C$2:$C$3001,"Subcontractors"))</f>
        <v/>
      </c>
      <c r="S267" s="26" t="str">
        <f aca="false">IF(A267="","",SUMIFS(Costs!$G$2:$G$3001,Costs!$B$2:$B$3001,$A267,Costs!$C$2:$C$3001,"Equipment"))</f>
        <v/>
      </c>
      <c r="T267" s="26" t="str">
        <f aca="false">IF(A267="","",SUMIFS(Costs!$G$2:$G$3001,Costs!$B$2:$B$3001,$A267,Costs!$C$2:$C$3001,"Other"))</f>
        <v/>
      </c>
      <c r="U267" s="26" t="str">
        <f aca="false">IF(A267="","",SUM(P267:T267))</f>
        <v/>
      </c>
      <c r="V267" s="26" t="str">
        <f aca="false">IF(OR(A267="",N(U267)=0),"",U267-M267)</f>
        <v/>
      </c>
      <c r="W267" s="26" t="str">
        <f aca="false">IF(OR(A267="",G267="",N(U267)=0),"",G267-U267)</f>
        <v/>
      </c>
      <c r="X267" s="27" t="str">
        <f aca="false">IF(OR(W267="",N(G267)=0),"",W267/G267)</f>
        <v/>
      </c>
      <c r="Y267" s="26" t="str">
        <f aca="false">IF(W267="","",W267-U267*Dashboard!$C$4)</f>
        <v/>
      </c>
      <c r="Z267" s="28" t="str">
        <f aca="false">IF(A267="","",IF(AND(V267&lt;&gt;"",N(V267)&gt;0),"Over estimate",IF(AND(X267&lt;&gt;"",X267&lt;Dashboard!$C$5),"Below target margin",IF(AND(D267="Complete",N(U267)=0),"No costs logged",IF(AND(D267="In progress",N(U267)&gt;0),"Costs so far","")))))</f>
        <v/>
      </c>
    </row>
    <row r="268" customFormat="false" ht="15" hidden="false" customHeight="false" outlineLevel="0" collapsed="false">
      <c r="A268" s="23"/>
      <c r="B268" s="23"/>
      <c r="C268" s="23"/>
      <c r="D268" s="23"/>
      <c r="E268" s="24"/>
      <c r="F268" s="24"/>
      <c r="G268" s="25"/>
      <c r="H268" s="25"/>
      <c r="I268" s="25"/>
      <c r="J268" s="25"/>
      <c r="K268" s="25"/>
      <c r="L268" s="25"/>
      <c r="M268" s="26" t="str">
        <f aca="false">IF(A268="","",SUM(H268:L268))</f>
        <v/>
      </c>
      <c r="N268" s="26" t="str">
        <f aca="false">IF(OR(A268="",G268=""),"",G268-M268)</f>
        <v/>
      </c>
      <c r="O268" s="27" t="str">
        <f aca="false">IF(OR(N268="",N(G268)=0),"",N268/G268)</f>
        <v/>
      </c>
      <c r="P268" s="26" t="str">
        <f aca="false">IF(A268="","",SUMIFS(Costs!$G$2:$G$3001,Costs!$B$2:$B$3001,$A268,Costs!$C$2:$C$3001,"Labour"))</f>
        <v/>
      </c>
      <c r="Q268" s="26" t="str">
        <f aca="false">IF(A268="","",SUMIFS(Costs!$G$2:$G$3001,Costs!$B$2:$B$3001,$A268,Costs!$C$2:$C$3001,"Materials"))</f>
        <v/>
      </c>
      <c r="R268" s="26" t="str">
        <f aca="false">IF(A268="","",SUMIFS(Costs!$G$2:$G$3001,Costs!$B$2:$B$3001,$A268,Costs!$C$2:$C$3001,"Subcontractors"))</f>
        <v/>
      </c>
      <c r="S268" s="26" t="str">
        <f aca="false">IF(A268="","",SUMIFS(Costs!$G$2:$G$3001,Costs!$B$2:$B$3001,$A268,Costs!$C$2:$C$3001,"Equipment"))</f>
        <v/>
      </c>
      <c r="T268" s="26" t="str">
        <f aca="false">IF(A268="","",SUMIFS(Costs!$G$2:$G$3001,Costs!$B$2:$B$3001,$A268,Costs!$C$2:$C$3001,"Other"))</f>
        <v/>
      </c>
      <c r="U268" s="26" t="str">
        <f aca="false">IF(A268="","",SUM(P268:T268))</f>
        <v/>
      </c>
      <c r="V268" s="26" t="str">
        <f aca="false">IF(OR(A268="",N(U268)=0),"",U268-M268)</f>
        <v/>
      </c>
      <c r="W268" s="26" t="str">
        <f aca="false">IF(OR(A268="",G268="",N(U268)=0),"",G268-U268)</f>
        <v/>
      </c>
      <c r="X268" s="27" t="str">
        <f aca="false">IF(OR(W268="",N(G268)=0),"",W268/G268)</f>
        <v/>
      </c>
      <c r="Y268" s="26" t="str">
        <f aca="false">IF(W268="","",W268-U268*Dashboard!$C$4)</f>
        <v/>
      </c>
      <c r="Z268" s="28" t="str">
        <f aca="false">IF(A268="","",IF(AND(V268&lt;&gt;"",N(V268)&gt;0),"Over estimate",IF(AND(X268&lt;&gt;"",X268&lt;Dashboard!$C$5),"Below target margin",IF(AND(D268="Complete",N(U268)=0),"No costs logged",IF(AND(D268="In progress",N(U268)&gt;0),"Costs so far","")))))</f>
        <v/>
      </c>
    </row>
    <row r="269" customFormat="false" ht="15" hidden="false" customHeight="false" outlineLevel="0" collapsed="false">
      <c r="A269" s="23"/>
      <c r="B269" s="23"/>
      <c r="C269" s="23"/>
      <c r="D269" s="23"/>
      <c r="E269" s="24"/>
      <c r="F269" s="24"/>
      <c r="G269" s="25"/>
      <c r="H269" s="25"/>
      <c r="I269" s="25"/>
      <c r="J269" s="25"/>
      <c r="K269" s="25"/>
      <c r="L269" s="25"/>
      <c r="M269" s="26" t="str">
        <f aca="false">IF(A269="","",SUM(H269:L269))</f>
        <v/>
      </c>
      <c r="N269" s="26" t="str">
        <f aca="false">IF(OR(A269="",G269=""),"",G269-M269)</f>
        <v/>
      </c>
      <c r="O269" s="27" t="str">
        <f aca="false">IF(OR(N269="",N(G269)=0),"",N269/G269)</f>
        <v/>
      </c>
      <c r="P269" s="26" t="str">
        <f aca="false">IF(A269="","",SUMIFS(Costs!$G$2:$G$3001,Costs!$B$2:$B$3001,$A269,Costs!$C$2:$C$3001,"Labour"))</f>
        <v/>
      </c>
      <c r="Q269" s="26" t="str">
        <f aca="false">IF(A269="","",SUMIFS(Costs!$G$2:$G$3001,Costs!$B$2:$B$3001,$A269,Costs!$C$2:$C$3001,"Materials"))</f>
        <v/>
      </c>
      <c r="R269" s="26" t="str">
        <f aca="false">IF(A269="","",SUMIFS(Costs!$G$2:$G$3001,Costs!$B$2:$B$3001,$A269,Costs!$C$2:$C$3001,"Subcontractors"))</f>
        <v/>
      </c>
      <c r="S269" s="26" t="str">
        <f aca="false">IF(A269="","",SUMIFS(Costs!$G$2:$G$3001,Costs!$B$2:$B$3001,$A269,Costs!$C$2:$C$3001,"Equipment"))</f>
        <v/>
      </c>
      <c r="T269" s="26" t="str">
        <f aca="false">IF(A269="","",SUMIFS(Costs!$G$2:$G$3001,Costs!$B$2:$B$3001,$A269,Costs!$C$2:$C$3001,"Other"))</f>
        <v/>
      </c>
      <c r="U269" s="26" t="str">
        <f aca="false">IF(A269="","",SUM(P269:T269))</f>
        <v/>
      </c>
      <c r="V269" s="26" t="str">
        <f aca="false">IF(OR(A269="",N(U269)=0),"",U269-M269)</f>
        <v/>
      </c>
      <c r="W269" s="26" t="str">
        <f aca="false">IF(OR(A269="",G269="",N(U269)=0),"",G269-U269)</f>
        <v/>
      </c>
      <c r="X269" s="27" t="str">
        <f aca="false">IF(OR(W269="",N(G269)=0),"",W269/G269)</f>
        <v/>
      </c>
      <c r="Y269" s="26" t="str">
        <f aca="false">IF(W269="","",W269-U269*Dashboard!$C$4)</f>
        <v/>
      </c>
      <c r="Z269" s="28" t="str">
        <f aca="false">IF(A269="","",IF(AND(V269&lt;&gt;"",N(V269)&gt;0),"Over estimate",IF(AND(X269&lt;&gt;"",X269&lt;Dashboard!$C$5),"Below target margin",IF(AND(D269="Complete",N(U269)=0),"No costs logged",IF(AND(D269="In progress",N(U269)&gt;0),"Costs so far","")))))</f>
        <v/>
      </c>
    </row>
    <row r="270" customFormat="false" ht="15" hidden="false" customHeight="false" outlineLevel="0" collapsed="false">
      <c r="A270" s="23"/>
      <c r="B270" s="23"/>
      <c r="C270" s="23"/>
      <c r="D270" s="23"/>
      <c r="E270" s="24"/>
      <c r="F270" s="24"/>
      <c r="G270" s="25"/>
      <c r="H270" s="25"/>
      <c r="I270" s="25"/>
      <c r="J270" s="25"/>
      <c r="K270" s="25"/>
      <c r="L270" s="25"/>
      <c r="M270" s="26" t="str">
        <f aca="false">IF(A270="","",SUM(H270:L270))</f>
        <v/>
      </c>
      <c r="N270" s="26" t="str">
        <f aca="false">IF(OR(A270="",G270=""),"",G270-M270)</f>
        <v/>
      </c>
      <c r="O270" s="27" t="str">
        <f aca="false">IF(OR(N270="",N(G270)=0),"",N270/G270)</f>
        <v/>
      </c>
      <c r="P270" s="26" t="str">
        <f aca="false">IF(A270="","",SUMIFS(Costs!$G$2:$G$3001,Costs!$B$2:$B$3001,$A270,Costs!$C$2:$C$3001,"Labour"))</f>
        <v/>
      </c>
      <c r="Q270" s="26" t="str">
        <f aca="false">IF(A270="","",SUMIFS(Costs!$G$2:$G$3001,Costs!$B$2:$B$3001,$A270,Costs!$C$2:$C$3001,"Materials"))</f>
        <v/>
      </c>
      <c r="R270" s="26" t="str">
        <f aca="false">IF(A270="","",SUMIFS(Costs!$G$2:$G$3001,Costs!$B$2:$B$3001,$A270,Costs!$C$2:$C$3001,"Subcontractors"))</f>
        <v/>
      </c>
      <c r="S270" s="26" t="str">
        <f aca="false">IF(A270="","",SUMIFS(Costs!$G$2:$G$3001,Costs!$B$2:$B$3001,$A270,Costs!$C$2:$C$3001,"Equipment"))</f>
        <v/>
      </c>
      <c r="T270" s="26" t="str">
        <f aca="false">IF(A270="","",SUMIFS(Costs!$G$2:$G$3001,Costs!$B$2:$B$3001,$A270,Costs!$C$2:$C$3001,"Other"))</f>
        <v/>
      </c>
      <c r="U270" s="26" t="str">
        <f aca="false">IF(A270="","",SUM(P270:T270))</f>
        <v/>
      </c>
      <c r="V270" s="26" t="str">
        <f aca="false">IF(OR(A270="",N(U270)=0),"",U270-M270)</f>
        <v/>
      </c>
      <c r="W270" s="26" t="str">
        <f aca="false">IF(OR(A270="",G270="",N(U270)=0),"",G270-U270)</f>
        <v/>
      </c>
      <c r="X270" s="27" t="str">
        <f aca="false">IF(OR(W270="",N(G270)=0),"",W270/G270)</f>
        <v/>
      </c>
      <c r="Y270" s="26" t="str">
        <f aca="false">IF(W270="","",W270-U270*Dashboard!$C$4)</f>
        <v/>
      </c>
      <c r="Z270" s="28" t="str">
        <f aca="false">IF(A270="","",IF(AND(V270&lt;&gt;"",N(V270)&gt;0),"Over estimate",IF(AND(X270&lt;&gt;"",X270&lt;Dashboard!$C$5),"Below target margin",IF(AND(D270="Complete",N(U270)=0),"No costs logged",IF(AND(D270="In progress",N(U270)&gt;0),"Costs so far","")))))</f>
        <v/>
      </c>
    </row>
    <row r="271" customFormat="false" ht="15" hidden="false" customHeight="false" outlineLevel="0" collapsed="false">
      <c r="A271" s="23"/>
      <c r="B271" s="23"/>
      <c r="C271" s="23"/>
      <c r="D271" s="23"/>
      <c r="E271" s="24"/>
      <c r="F271" s="24"/>
      <c r="G271" s="25"/>
      <c r="H271" s="25"/>
      <c r="I271" s="25"/>
      <c r="J271" s="25"/>
      <c r="K271" s="25"/>
      <c r="L271" s="25"/>
      <c r="M271" s="26" t="str">
        <f aca="false">IF(A271="","",SUM(H271:L271))</f>
        <v/>
      </c>
      <c r="N271" s="26" t="str">
        <f aca="false">IF(OR(A271="",G271=""),"",G271-M271)</f>
        <v/>
      </c>
      <c r="O271" s="27" t="str">
        <f aca="false">IF(OR(N271="",N(G271)=0),"",N271/G271)</f>
        <v/>
      </c>
      <c r="P271" s="26" t="str">
        <f aca="false">IF(A271="","",SUMIFS(Costs!$G$2:$G$3001,Costs!$B$2:$B$3001,$A271,Costs!$C$2:$C$3001,"Labour"))</f>
        <v/>
      </c>
      <c r="Q271" s="26" t="str">
        <f aca="false">IF(A271="","",SUMIFS(Costs!$G$2:$G$3001,Costs!$B$2:$B$3001,$A271,Costs!$C$2:$C$3001,"Materials"))</f>
        <v/>
      </c>
      <c r="R271" s="26" t="str">
        <f aca="false">IF(A271="","",SUMIFS(Costs!$G$2:$G$3001,Costs!$B$2:$B$3001,$A271,Costs!$C$2:$C$3001,"Subcontractors"))</f>
        <v/>
      </c>
      <c r="S271" s="26" t="str">
        <f aca="false">IF(A271="","",SUMIFS(Costs!$G$2:$G$3001,Costs!$B$2:$B$3001,$A271,Costs!$C$2:$C$3001,"Equipment"))</f>
        <v/>
      </c>
      <c r="T271" s="26" t="str">
        <f aca="false">IF(A271="","",SUMIFS(Costs!$G$2:$G$3001,Costs!$B$2:$B$3001,$A271,Costs!$C$2:$C$3001,"Other"))</f>
        <v/>
      </c>
      <c r="U271" s="26" t="str">
        <f aca="false">IF(A271="","",SUM(P271:T271))</f>
        <v/>
      </c>
      <c r="V271" s="26" t="str">
        <f aca="false">IF(OR(A271="",N(U271)=0),"",U271-M271)</f>
        <v/>
      </c>
      <c r="W271" s="26" t="str">
        <f aca="false">IF(OR(A271="",G271="",N(U271)=0),"",G271-U271)</f>
        <v/>
      </c>
      <c r="X271" s="27" t="str">
        <f aca="false">IF(OR(W271="",N(G271)=0),"",W271/G271)</f>
        <v/>
      </c>
      <c r="Y271" s="26" t="str">
        <f aca="false">IF(W271="","",W271-U271*Dashboard!$C$4)</f>
        <v/>
      </c>
      <c r="Z271" s="28" t="str">
        <f aca="false">IF(A271="","",IF(AND(V271&lt;&gt;"",N(V271)&gt;0),"Over estimate",IF(AND(X271&lt;&gt;"",X271&lt;Dashboard!$C$5),"Below target margin",IF(AND(D271="Complete",N(U271)=0),"No costs logged",IF(AND(D271="In progress",N(U271)&gt;0),"Costs so far","")))))</f>
        <v/>
      </c>
    </row>
    <row r="272" customFormat="false" ht="15" hidden="false" customHeight="false" outlineLevel="0" collapsed="false">
      <c r="A272" s="23"/>
      <c r="B272" s="23"/>
      <c r="C272" s="23"/>
      <c r="D272" s="23"/>
      <c r="E272" s="24"/>
      <c r="F272" s="24"/>
      <c r="G272" s="25"/>
      <c r="H272" s="25"/>
      <c r="I272" s="25"/>
      <c r="J272" s="25"/>
      <c r="K272" s="25"/>
      <c r="L272" s="25"/>
      <c r="M272" s="26" t="str">
        <f aca="false">IF(A272="","",SUM(H272:L272))</f>
        <v/>
      </c>
      <c r="N272" s="26" t="str">
        <f aca="false">IF(OR(A272="",G272=""),"",G272-M272)</f>
        <v/>
      </c>
      <c r="O272" s="27" t="str">
        <f aca="false">IF(OR(N272="",N(G272)=0),"",N272/G272)</f>
        <v/>
      </c>
      <c r="P272" s="26" t="str">
        <f aca="false">IF(A272="","",SUMIFS(Costs!$G$2:$G$3001,Costs!$B$2:$B$3001,$A272,Costs!$C$2:$C$3001,"Labour"))</f>
        <v/>
      </c>
      <c r="Q272" s="26" t="str">
        <f aca="false">IF(A272="","",SUMIFS(Costs!$G$2:$G$3001,Costs!$B$2:$B$3001,$A272,Costs!$C$2:$C$3001,"Materials"))</f>
        <v/>
      </c>
      <c r="R272" s="26" t="str">
        <f aca="false">IF(A272="","",SUMIFS(Costs!$G$2:$G$3001,Costs!$B$2:$B$3001,$A272,Costs!$C$2:$C$3001,"Subcontractors"))</f>
        <v/>
      </c>
      <c r="S272" s="26" t="str">
        <f aca="false">IF(A272="","",SUMIFS(Costs!$G$2:$G$3001,Costs!$B$2:$B$3001,$A272,Costs!$C$2:$C$3001,"Equipment"))</f>
        <v/>
      </c>
      <c r="T272" s="26" t="str">
        <f aca="false">IF(A272="","",SUMIFS(Costs!$G$2:$G$3001,Costs!$B$2:$B$3001,$A272,Costs!$C$2:$C$3001,"Other"))</f>
        <v/>
      </c>
      <c r="U272" s="26" t="str">
        <f aca="false">IF(A272="","",SUM(P272:T272))</f>
        <v/>
      </c>
      <c r="V272" s="26" t="str">
        <f aca="false">IF(OR(A272="",N(U272)=0),"",U272-M272)</f>
        <v/>
      </c>
      <c r="W272" s="26" t="str">
        <f aca="false">IF(OR(A272="",G272="",N(U272)=0),"",G272-U272)</f>
        <v/>
      </c>
      <c r="X272" s="27" t="str">
        <f aca="false">IF(OR(W272="",N(G272)=0),"",W272/G272)</f>
        <v/>
      </c>
      <c r="Y272" s="26" t="str">
        <f aca="false">IF(W272="","",W272-U272*Dashboard!$C$4)</f>
        <v/>
      </c>
      <c r="Z272" s="28" t="str">
        <f aca="false">IF(A272="","",IF(AND(V272&lt;&gt;"",N(V272)&gt;0),"Over estimate",IF(AND(X272&lt;&gt;"",X272&lt;Dashboard!$C$5),"Below target margin",IF(AND(D272="Complete",N(U272)=0),"No costs logged",IF(AND(D272="In progress",N(U272)&gt;0),"Costs so far","")))))</f>
        <v/>
      </c>
    </row>
    <row r="273" customFormat="false" ht="15" hidden="false" customHeight="false" outlineLevel="0" collapsed="false">
      <c r="A273" s="23"/>
      <c r="B273" s="23"/>
      <c r="C273" s="23"/>
      <c r="D273" s="23"/>
      <c r="E273" s="24"/>
      <c r="F273" s="24"/>
      <c r="G273" s="25"/>
      <c r="H273" s="25"/>
      <c r="I273" s="25"/>
      <c r="J273" s="25"/>
      <c r="K273" s="25"/>
      <c r="L273" s="25"/>
      <c r="M273" s="26" t="str">
        <f aca="false">IF(A273="","",SUM(H273:L273))</f>
        <v/>
      </c>
      <c r="N273" s="26" t="str">
        <f aca="false">IF(OR(A273="",G273=""),"",G273-M273)</f>
        <v/>
      </c>
      <c r="O273" s="27" t="str">
        <f aca="false">IF(OR(N273="",N(G273)=0),"",N273/G273)</f>
        <v/>
      </c>
      <c r="P273" s="26" t="str">
        <f aca="false">IF(A273="","",SUMIFS(Costs!$G$2:$G$3001,Costs!$B$2:$B$3001,$A273,Costs!$C$2:$C$3001,"Labour"))</f>
        <v/>
      </c>
      <c r="Q273" s="26" t="str">
        <f aca="false">IF(A273="","",SUMIFS(Costs!$G$2:$G$3001,Costs!$B$2:$B$3001,$A273,Costs!$C$2:$C$3001,"Materials"))</f>
        <v/>
      </c>
      <c r="R273" s="26" t="str">
        <f aca="false">IF(A273="","",SUMIFS(Costs!$G$2:$G$3001,Costs!$B$2:$B$3001,$A273,Costs!$C$2:$C$3001,"Subcontractors"))</f>
        <v/>
      </c>
      <c r="S273" s="26" t="str">
        <f aca="false">IF(A273="","",SUMIFS(Costs!$G$2:$G$3001,Costs!$B$2:$B$3001,$A273,Costs!$C$2:$C$3001,"Equipment"))</f>
        <v/>
      </c>
      <c r="T273" s="26" t="str">
        <f aca="false">IF(A273="","",SUMIFS(Costs!$G$2:$G$3001,Costs!$B$2:$B$3001,$A273,Costs!$C$2:$C$3001,"Other"))</f>
        <v/>
      </c>
      <c r="U273" s="26" t="str">
        <f aca="false">IF(A273="","",SUM(P273:T273))</f>
        <v/>
      </c>
      <c r="V273" s="26" t="str">
        <f aca="false">IF(OR(A273="",N(U273)=0),"",U273-M273)</f>
        <v/>
      </c>
      <c r="W273" s="26" t="str">
        <f aca="false">IF(OR(A273="",G273="",N(U273)=0),"",G273-U273)</f>
        <v/>
      </c>
      <c r="X273" s="27" t="str">
        <f aca="false">IF(OR(W273="",N(G273)=0),"",W273/G273)</f>
        <v/>
      </c>
      <c r="Y273" s="26" t="str">
        <f aca="false">IF(W273="","",W273-U273*Dashboard!$C$4)</f>
        <v/>
      </c>
      <c r="Z273" s="28" t="str">
        <f aca="false">IF(A273="","",IF(AND(V273&lt;&gt;"",N(V273)&gt;0),"Over estimate",IF(AND(X273&lt;&gt;"",X273&lt;Dashboard!$C$5),"Below target margin",IF(AND(D273="Complete",N(U273)=0),"No costs logged",IF(AND(D273="In progress",N(U273)&gt;0),"Costs so far","")))))</f>
        <v/>
      </c>
    </row>
    <row r="274" customFormat="false" ht="15" hidden="false" customHeight="false" outlineLevel="0" collapsed="false">
      <c r="A274" s="23"/>
      <c r="B274" s="23"/>
      <c r="C274" s="23"/>
      <c r="D274" s="23"/>
      <c r="E274" s="24"/>
      <c r="F274" s="24"/>
      <c r="G274" s="25"/>
      <c r="H274" s="25"/>
      <c r="I274" s="25"/>
      <c r="J274" s="25"/>
      <c r="K274" s="25"/>
      <c r="L274" s="25"/>
      <c r="M274" s="26" t="str">
        <f aca="false">IF(A274="","",SUM(H274:L274))</f>
        <v/>
      </c>
      <c r="N274" s="26" t="str">
        <f aca="false">IF(OR(A274="",G274=""),"",G274-M274)</f>
        <v/>
      </c>
      <c r="O274" s="27" t="str">
        <f aca="false">IF(OR(N274="",N(G274)=0),"",N274/G274)</f>
        <v/>
      </c>
      <c r="P274" s="26" t="str">
        <f aca="false">IF(A274="","",SUMIFS(Costs!$G$2:$G$3001,Costs!$B$2:$B$3001,$A274,Costs!$C$2:$C$3001,"Labour"))</f>
        <v/>
      </c>
      <c r="Q274" s="26" t="str">
        <f aca="false">IF(A274="","",SUMIFS(Costs!$G$2:$G$3001,Costs!$B$2:$B$3001,$A274,Costs!$C$2:$C$3001,"Materials"))</f>
        <v/>
      </c>
      <c r="R274" s="26" t="str">
        <f aca="false">IF(A274="","",SUMIFS(Costs!$G$2:$G$3001,Costs!$B$2:$B$3001,$A274,Costs!$C$2:$C$3001,"Subcontractors"))</f>
        <v/>
      </c>
      <c r="S274" s="26" t="str">
        <f aca="false">IF(A274="","",SUMIFS(Costs!$G$2:$G$3001,Costs!$B$2:$B$3001,$A274,Costs!$C$2:$C$3001,"Equipment"))</f>
        <v/>
      </c>
      <c r="T274" s="26" t="str">
        <f aca="false">IF(A274="","",SUMIFS(Costs!$G$2:$G$3001,Costs!$B$2:$B$3001,$A274,Costs!$C$2:$C$3001,"Other"))</f>
        <v/>
      </c>
      <c r="U274" s="26" t="str">
        <f aca="false">IF(A274="","",SUM(P274:T274))</f>
        <v/>
      </c>
      <c r="V274" s="26" t="str">
        <f aca="false">IF(OR(A274="",N(U274)=0),"",U274-M274)</f>
        <v/>
      </c>
      <c r="W274" s="26" t="str">
        <f aca="false">IF(OR(A274="",G274="",N(U274)=0),"",G274-U274)</f>
        <v/>
      </c>
      <c r="X274" s="27" t="str">
        <f aca="false">IF(OR(W274="",N(G274)=0),"",W274/G274)</f>
        <v/>
      </c>
      <c r="Y274" s="26" t="str">
        <f aca="false">IF(W274="","",W274-U274*Dashboard!$C$4)</f>
        <v/>
      </c>
      <c r="Z274" s="28" t="str">
        <f aca="false">IF(A274="","",IF(AND(V274&lt;&gt;"",N(V274)&gt;0),"Over estimate",IF(AND(X274&lt;&gt;"",X274&lt;Dashboard!$C$5),"Below target margin",IF(AND(D274="Complete",N(U274)=0),"No costs logged",IF(AND(D274="In progress",N(U274)&gt;0),"Costs so far","")))))</f>
        <v/>
      </c>
    </row>
    <row r="275" customFormat="false" ht="15" hidden="false" customHeight="false" outlineLevel="0" collapsed="false">
      <c r="A275" s="23"/>
      <c r="B275" s="23"/>
      <c r="C275" s="23"/>
      <c r="D275" s="23"/>
      <c r="E275" s="24"/>
      <c r="F275" s="24"/>
      <c r="G275" s="25"/>
      <c r="H275" s="25"/>
      <c r="I275" s="25"/>
      <c r="J275" s="25"/>
      <c r="K275" s="25"/>
      <c r="L275" s="25"/>
      <c r="M275" s="26" t="str">
        <f aca="false">IF(A275="","",SUM(H275:L275))</f>
        <v/>
      </c>
      <c r="N275" s="26" t="str">
        <f aca="false">IF(OR(A275="",G275=""),"",G275-M275)</f>
        <v/>
      </c>
      <c r="O275" s="27" t="str">
        <f aca="false">IF(OR(N275="",N(G275)=0),"",N275/G275)</f>
        <v/>
      </c>
      <c r="P275" s="26" t="str">
        <f aca="false">IF(A275="","",SUMIFS(Costs!$G$2:$G$3001,Costs!$B$2:$B$3001,$A275,Costs!$C$2:$C$3001,"Labour"))</f>
        <v/>
      </c>
      <c r="Q275" s="26" t="str">
        <f aca="false">IF(A275="","",SUMIFS(Costs!$G$2:$G$3001,Costs!$B$2:$B$3001,$A275,Costs!$C$2:$C$3001,"Materials"))</f>
        <v/>
      </c>
      <c r="R275" s="26" t="str">
        <f aca="false">IF(A275="","",SUMIFS(Costs!$G$2:$G$3001,Costs!$B$2:$B$3001,$A275,Costs!$C$2:$C$3001,"Subcontractors"))</f>
        <v/>
      </c>
      <c r="S275" s="26" t="str">
        <f aca="false">IF(A275="","",SUMIFS(Costs!$G$2:$G$3001,Costs!$B$2:$B$3001,$A275,Costs!$C$2:$C$3001,"Equipment"))</f>
        <v/>
      </c>
      <c r="T275" s="26" t="str">
        <f aca="false">IF(A275="","",SUMIFS(Costs!$G$2:$G$3001,Costs!$B$2:$B$3001,$A275,Costs!$C$2:$C$3001,"Other"))</f>
        <v/>
      </c>
      <c r="U275" s="26" t="str">
        <f aca="false">IF(A275="","",SUM(P275:T275))</f>
        <v/>
      </c>
      <c r="V275" s="26" t="str">
        <f aca="false">IF(OR(A275="",N(U275)=0),"",U275-M275)</f>
        <v/>
      </c>
      <c r="W275" s="26" t="str">
        <f aca="false">IF(OR(A275="",G275="",N(U275)=0),"",G275-U275)</f>
        <v/>
      </c>
      <c r="X275" s="27" t="str">
        <f aca="false">IF(OR(W275="",N(G275)=0),"",W275/G275)</f>
        <v/>
      </c>
      <c r="Y275" s="26" t="str">
        <f aca="false">IF(W275="","",W275-U275*Dashboard!$C$4)</f>
        <v/>
      </c>
      <c r="Z275" s="28" t="str">
        <f aca="false">IF(A275="","",IF(AND(V275&lt;&gt;"",N(V275)&gt;0),"Over estimate",IF(AND(X275&lt;&gt;"",X275&lt;Dashboard!$C$5),"Below target margin",IF(AND(D275="Complete",N(U275)=0),"No costs logged",IF(AND(D275="In progress",N(U275)&gt;0),"Costs so far","")))))</f>
        <v/>
      </c>
    </row>
    <row r="276" customFormat="false" ht="15" hidden="false" customHeight="false" outlineLevel="0" collapsed="false">
      <c r="A276" s="23"/>
      <c r="B276" s="23"/>
      <c r="C276" s="23"/>
      <c r="D276" s="23"/>
      <c r="E276" s="24"/>
      <c r="F276" s="24"/>
      <c r="G276" s="25"/>
      <c r="H276" s="25"/>
      <c r="I276" s="25"/>
      <c r="J276" s="25"/>
      <c r="K276" s="25"/>
      <c r="L276" s="25"/>
      <c r="M276" s="26" t="str">
        <f aca="false">IF(A276="","",SUM(H276:L276))</f>
        <v/>
      </c>
      <c r="N276" s="26" t="str">
        <f aca="false">IF(OR(A276="",G276=""),"",G276-M276)</f>
        <v/>
      </c>
      <c r="O276" s="27" t="str">
        <f aca="false">IF(OR(N276="",N(G276)=0),"",N276/G276)</f>
        <v/>
      </c>
      <c r="P276" s="26" t="str">
        <f aca="false">IF(A276="","",SUMIFS(Costs!$G$2:$G$3001,Costs!$B$2:$B$3001,$A276,Costs!$C$2:$C$3001,"Labour"))</f>
        <v/>
      </c>
      <c r="Q276" s="26" t="str">
        <f aca="false">IF(A276="","",SUMIFS(Costs!$G$2:$G$3001,Costs!$B$2:$B$3001,$A276,Costs!$C$2:$C$3001,"Materials"))</f>
        <v/>
      </c>
      <c r="R276" s="26" t="str">
        <f aca="false">IF(A276="","",SUMIFS(Costs!$G$2:$G$3001,Costs!$B$2:$B$3001,$A276,Costs!$C$2:$C$3001,"Subcontractors"))</f>
        <v/>
      </c>
      <c r="S276" s="26" t="str">
        <f aca="false">IF(A276="","",SUMIFS(Costs!$G$2:$G$3001,Costs!$B$2:$B$3001,$A276,Costs!$C$2:$C$3001,"Equipment"))</f>
        <v/>
      </c>
      <c r="T276" s="26" t="str">
        <f aca="false">IF(A276="","",SUMIFS(Costs!$G$2:$G$3001,Costs!$B$2:$B$3001,$A276,Costs!$C$2:$C$3001,"Other"))</f>
        <v/>
      </c>
      <c r="U276" s="26" t="str">
        <f aca="false">IF(A276="","",SUM(P276:T276))</f>
        <v/>
      </c>
      <c r="V276" s="26" t="str">
        <f aca="false">IF(OR(A276="",N(U276)=0),"",U276-M276)</f>
        <v/>
      </c>
      <c r="W276" s="26" t="str">
        <f aca="false">IF(OR(A276="",G276="",N(U276)=0),"",G276-U276)</f>
        <v/>
      </c>
      <c r="X276" s="27" t="str">
        <f aca="false">IF(OR(W276="",N(G276)=0),"",W276/G276)</f>
        <v/>
      </c>
      <c r="Y276" s="26" t="str">
        <f aca="false">IF(W276="","",W276-U276*Dashboard!$C$4)</f>
        <v/>
      </c>
      <c r="Z276" s="28" t="str">
        <f aca="false">IF(A276="","",IF(AND(V276&lt;&gt;"",N(V276)&gt;0),"Over estimate",IF(AND(X276&lt;&gt;"",X276&lt;Dashboard!$C$5),"Below target margin",IF(AND(D276="Complete",N(U276)=0),"No costs logged",IF(AND(D276="In progress",N(U276)&gt;0),"Costs so far","")))))</f>
        <v/>
      </c>
    </row>
    <row r="277" customFormat="false" ht="15" hidden="false" customHeight="false" outlineLevel="0" collapsed="false">
      <c r="A277" s="23"/>
      <c r="B277" s="23"/>
      <c r="C277" s="23"/>
      <c r="D277" s="23"/>
      <c r="E277" s="24"/>
      <c r="F277" s="24"/>
      <c r="G277" s="25"/>
      <c r="H277" s="25"/>
      <c r="I277" s="25"/>
      <c r="J277" s="25"/>
      <c r="K277" s="25"/>
      <c r="L277" s="25"/>
      <c r="M277" s="26" t="str">
        <f aca="false">IF(A277="","",SUM(H277:L277))</f>
        <v/>
      </c>
      <c r="N277" s="26" t="str">
        <f aca="false">IF(OR(A277="",G277=""),"",G277-M277)</f>
        <v/>
      </c>
      <c r="O277" s="27" t="str">
        <f aca="false">IF(OR(N277="",N(G277)=0),"",N277/G277)</f>
        <v/>
      </c>
      <c r="P277" s="26" t="str">
        <f aca="false">IF(A277="","",SUMIFS(Costs!$G$2:$G$3001,Costs!$B$2:$B$3001,$A277,Costs!$C$2:$C$3001,"Labour"))</f>
        <v/>
      </c>
      <c r="Q277" s="26" t="str">
        <f aca="false">IF(A277="","",SUMIFS(Costs!$G$2:$G$3001,Costs!$B$2:$B$3001,$A277,Costs!$C$2:$C$3001,"Materials"))</f>
        <v/>
      </c>
      <c r="R277" s="26" t="str">
        <f aca="false">IF(A277="","",SUMIFS(Costs!$G$2:$G$3001,Costs!$B$2:$B$3001,$A277,Costs!$C$2:$C$3001,"Subcontractors"))</f>
        <v/>
      </c>
      <c r="S277" s="26" t="str">
        <f aca="false">IF(A277="","",SUMIFS(Costs!$G$2:$G$3001,Costs!$B$2:$B$3001,$A277,Costs!$C$2:$C$3001,"Equipment"))</f>
        <v/>
      </c>
      <c r="T277" s="26" t="str">
        <f aca="false">IF(A277="","",SUMIFS(Costs!$G$2:$G$3001,Costs!$B$2:$B$3001,$A277,Costs!$C$2:$C$3001,"Other"))</f>
        <v/>
      </c>
      <c r="U277" s="26" t="str">
        <f aca="false">IF(A277="","",SUM(P277:T277))</f>
        <v/>
      </c>
      <c r="V277" s="26" t="str">
        <f aca="false">IF(OR(A277="",N(U277)=0),"",U277-M277)</f>
        <v/>
      </c>
      <c r="W277" s="26" t="str">
        <f aca="false">IF(OR(A277="",G277="",N(U277)=0),"",G277-U277)</f>
        <v/>
      </c>
      <c r="X277" s="27" t="str">
        <f aca="false">IF(OR(W277="",N(G277)=0),"",W277/G277)</f>
        <v/>
      </c>
      <c r="Y277" s="26" t="str">
        <f aca="false">IF(W277="","",W277-U277*Dashboard!$C$4)</f>
        <v/>
      </c>
      <c r="Z277" s="28" t="str">
        <f aca="false">IF(A277="","",IF(AND(V277&lt;&gt;"",N(V277)&gt;0),"Over estimate",IF(AND(X277&lt;&gt;"",X277&lt;Dashboard!$C$5),"Below target margin",IF(AND(D277="Complete",N(U277)=0),"No costs logged",IF(AND(D277="In progress",N(U277)&gt;0),"Costs so far","")))))</f>
        <v/>
      </c>
    </row>
    <row r="278" customFormat="false" ht="15" hidden="false" customHeight="false" outlineLevel="0" collapsed="false">
      <c r="A278" s="23"/>
      <c r="B278" s="23"/>
      <c r="C278" s="23"/>
      <c r="D278" s="23"/>
      <c r="E278" s="24"/>
      <c r="F278" s="24"/>
      <c r="G278" s="25"/>
      <c r="H278" s="25"/>
      <c r="I278" s="25"/>
      <c r="J278" s="25"/>
      <c r="K278" s="25"/>
      <c r="L278" s="25"/>
      <c r="M278" s="26" t="str">
        <f aca="false">IF(A278="","",SUM(H278:L278))</f>
        <v/>
      </c>
      <c r="N278" s="26" t="str">
        <f aca="false">IF(OR(A278="",G278=""),"",G278-M278)</f>
        <v/>
      </c>
      <c r="O278" s="27" t="str">
        <f aca="false">IF(OR(N278="",N(G278)=0),"",N278/G278)</f>
        <v/>
      </c>
      <c r="P278" s="26" t="str">
        <f aca="false">IF(A278="","",SUMIFS(Costs!$G$2:$G$3001,Costs!$B$2:$B$3001,$A278,Costs!$C$2:$C$3001,"Labour"))</f>
        <v/>
      </c>
      <c r="Q278" s="26" t="str">
        <f aca="false">IF(A278="","",SUMIFS(Costs!$G$2:$G$3001,Costs!$B$2:$B$3001,$A278,Costs!$C$2:$C$3001,"Materials"))</f>
        <v/>
      </c>
      <c r="R278" s="26" t="str">
        <f aca="false">IF(A278="","",SUMIFS(Costs!$G$2:$G$3001,Costs!$B$2:$B$3001,$A278,Costs!$C$2:$C$3001,"Subcontractors"))</f>
        <v/>
      </c>
      <c r="S278" s="26" t="str">
        <f aca="false">IF(A278="","",SUMIFS(Costs!$G$2:$G$3001,Costs!$B$2:$B$3001,$A278,Costs!$C$2:$C$3001,"Equipment"))</f>
        <v/>
      </c>
      <c r="T278" s="26" t="str">
        <f aca="false">IF(A278="","",SUMIFS(Costs!$G$2:$G$3001,Costs!$B$2:$B$3001,$A278,Costs!$C$2:$C$3001,"Other"))</f>
        <v/>
      </c>
      <c r="U278" s="26" t="str">
        <f aca="false">IF(A278="","",SUM(P278:T278))</f>
        <v/>
      </c>
      <c r="V278" s="26" t="str">
        <f aca="false">IF(OR(A278="",N(U278)=0),"",U278-M278)</f>
        <v/>
      </c>
      <c r="W278" s="26" t="str">
        <f aca="false">IF(OR(A278="",G278="",N(U278)=0),"",G278-U278)</f>
        <v/>
      </c>
      <c r="X278" s="27" t="str">
        <f aca="false">IF(OR(W278="",N(G278)=0),"",W278/G278)</f>
        <v/>
      </c>
      <c r="Y278" s="26" t="str">
        <f aca="false">IF(W278="","",W278-U278*Dashboard!$C$4)</f>
        <v/>
      </c>
      <c r="Z278" s="28" t="str">
        <f aca="false">IF(A278="","",IF(AND(V278&lt;&gt;"",N(V278)&gt;0),"Over estimate",IF(AND(X278&lt;&gt;"",X278&lt;Dashboard!$C$5),"Below target margin",IF(AND(D278="Complete",N(U278)=0),"No costs logged",IF(AND(D278="In progress",N(U278)&gt;0),"Costs so far","")))))</f>
        <v/>
      </c>
    </row>
    <row r="279" customFormat="false" ht="15" hidden="false" customHeight="false" outlineLevel="0" collapsed="false">
      <c r="A279" s="23"/>
      <c r="B279" s="23"/>
      <c r="C279" s="23"/>
      <c r="D279" s="23"/>
      <c r="E279" s="24"/>
      <c r="F279" s="24"/>
      <c r="G279" s="25"/>
      <c r="H279" s="25"/>
      <c r="I279" s="25"/>
      <c r="J279" s="25"/>
      <c r="K279" s="25"/>
      <c r="L279" s="25"/>
      <c r="M279" s="26" t="str">
        <f aca="false">IF(A279="","",SUM(H279:L279))</f>
        <v/>
      </c>
      <c r="N279" s="26" t="str">
        <f aca="false">IF(OR(A279="",G279=""),"",G279-M279)</f>
        <v/>
      </c>
      <c r="O279" s="27" t="str">
        <f aca="false">IF(OR(N279="",N(G279)=0),"",N279/G279)</f>
        <v/>
      </c>
      <c r="P279" s="26" t="str">
        <f aca="false">IF(A279="","",SUMIFS(Costs!$G$2:$G$3001,Costs!$B$2:$B$3001,$A279,Costs!$C$2:$C$3001,"Labour"))</f>
        <v/>
      </c>
      <c r="Q279" s="26" t="str">
        <f aca="false">IF(A279="","",SUMIFS(Costs!$G$2:$G$3001,Costs!$B$2:$B$3001,$A279,Costs!$C$2:$C$3001,"Materials"))</f>
        <v/>
      </c>
      <c r="R279" s="26" t="str">
        <f aca="false">IF(A279="","",SUMIFS(Costs!$G$2:$G$3001,Costs!$B$2:$B$3001,$A279,Costs!$C$2:$C$3001,"Subcontractors"))</f>
        <v/>
      </c>
      <c r="S279" s="26" t="str">
        <f aca="false">IF(A279="","",SUMIFS(Costs!$G$2:$G$3001,Costs!$B$2:$B$3001,$A279,Costs!$C$2:$C$3001,"Equipment"))</f>
        <v/>
      </c>
      <c r="T279" s="26" t="str">
        <f aca="false">IF(A279="","",SUMIFS(Costs!$G$2:$G$3001,Costs!$B$2:$B$3001,$A279,Costs!$C$2:$C$3001,"Other"))</f>
        <v/>
      </c>
      <c r="U279" s="26" t="str">
        <f aca="false">IF(A279="","",SUM(P279:T279))</f>
        <v/>
      </c>
      <c r="V279" s="26" t="str">
        <f aca="false">IF(OR(A279="",N(U279)=0),"",U279-M279)</f>
        <v/>
      </c>
      <c r="W279" s="26" t="str">
        <f aca="false">IF(OR(A279="",G279="",N(U279)=0),"",G279-U279)</f>
        <v/>
      </c>
      <c r="X279" s="27" t="str">
        <f aca="false">IF(OR(W279="",N(G279)=0),"",W279/G279)</f>
        <v/>
      </c>
      <c r="Y279" s="26" t="str">
        <f aca="false">IF(W279="","",W279-U279*Dashboard!$C$4)</f>
        <v/>
      </c>
      <c r="Z279" s="28" t="str">
        <f aca="false">IF(A279="","",IF(AND(V279&lt;&gt;"",N(V279)&gt;0),"Over estimate",IF(AND(X279&lt;&gt;"",X279&lt;Dashboard!$C$5),"Below target margin",IF(AND(D279="Complete",N(U279)=0),"No costs logged",IF(AND(D279="In progress",N(U279)&gt;0),"Costs so far","")))))</f>
        <v/>
      </c>
    </row>
    <row r="280" customFormat="false" ht="15" hidden="false" customHeight="false" outlineLevel="0" collapsed="false">
      <c r="A280" s="23"/>
      <c r="B280" s="23"/>
      <c r="C280" s="23"/>
      <c r="D280" s="23"/>
      <c r="E280" s="24"/>
      <c r="F280" s="24"/>
      <c r="G280" s="25"/>
      <c r="H280" s="25"/>
      <c r="I280" s="25"/>
      <c r="J280" s="25"/>
      <c r="K280" s="25"/>
      <c r="L280" s="25"/>
      <c r="M280" s="26" t="str">
        <f aca="false">IF(A280="","",SUM(H280:L280))</f>
        <v/>
      </c>
      <c r="N280" s="26" t="str">
        <f aca="false">IF(OR(A280="",G280=""),"",G280-M280)</f>
        <v/>
      </c>
      <c r="O280" s="27" t="str">
        <f aca="false">IF(OR(N280="",N(G280)=0),"",N280/G280)</f>
        <v/>
      </c>
      <c r="P280" s="26" t="str">
        <f aca="false">IF(A280="","",SUMIFS(Costs!$G$2:$G$3001,Costs!$B$2:$B$3001,$A280,Costs!$C$2:$C$3001,"Labour"))</f>
        <v/>
      </c>
      <c r="Q280" s="26" t="str">
        <f aca="false">IF(A280="","",SUMIFS(Costs!$G$2:$G$3001,Costs!$B$2:$B$3001,$A280,Costs!$C$2:$C$3001,"Materials"))</f>
        <v/>
      </c>
      <c r="R280" s="26" t="str">
        <f aca="false">IF(A280="","",SUMIFS(Costs!$G$2:$G$3001,Costs!$B$2:$B$3001,$A280,Costs!$C$2:$C$3001,"Subcontractors"))</f>
        <v/>
      </c>
      <c r="S280" s="26" t="str">
        <f aca="false">IF(A280="","",SUMIFS(Costs!$G$2:$G$3001,Costs!$B$2:$B$3001,$A280,Costs!$C$2:$C$3001,"Equipment"))</f>
        <v/>
      </c>
      <c r="T280" s="26" t="str">
        <f aca="false">IF(A280="","",SUMIFS(Costs!$G$2:$G$3001,Costs!$B$2:$B$3001,$A280,Costs!$C$2:$C$3001,"Other"))</f>
        <v/>
      </c>
      <c r="U280" s="26" t="str">
        <f aca="false">IF(A280="","",SUM(P280:T280))</f>
        <v/>
      </c>
      <c r="V280" s="26" t="str">
        <f aca="false">IF(OR(A280="",N(U280)=0),"",U280-M280)</f>
        <v/>
      </c>
      <c r="W280" s="26" t="str">
        <f aca="false">IF(OR(A280="",G280="",N(U280)=0),"",G280-U280)</f>
        <v/>
      </c>
      <c r="X280" s="27" t="str">
        <f aca="false">IF(OR(W280="",N(G280)=0),"",W280/G280)</f>
        <v/>
      </c>
      <c r="Y280" s="26" t="str">
        <f aca="false">IF(W280="","",W280-U280*Dashboard!$C$4)</f>
        <v/>
      </c>
      <c r="Z280" s="28" t="str">
        <f aca="false">IF(A280="","",IF(AND(V280&lt;&gt;"",N(V280)&gt;0),"Over estimate",IF(AND(X280&lt;&gt;"",X280&lt;Dashboard!$C$5),"Below target margin",IF(AND(D280="Complete",N(U280)=0),"No costs logged",IF(AND(D280="In progress",N(U280)&gt;0),"Costs so far","")))))</f>
        <v/>
      </c>
    </row>
    <row r="281" customFormat="false" ht="15" hidden="false" customHeight="false" outlineLevel="0" collapsed="false">
      <c r="A281" s="23"/>
      <c r="B281" s="23"/>
      <c r="C281" s="23"/>
      <c r="D281" s="23"/>
      <c r="E281" s="24"/>
      <c r="F281" s="24"/>
      <c r="G281" s="25"/>
      <c r="H281" s="25"/>
      <c r="I281" s="25"/>
      <c r="J281" s="25"/>
      <c r="K281" s="25"/>
      <c r="L281" s="25"/>
      <c r="M281" s="26" t="str">
        <f aca="false">IF(A281="","",SUM(H281:L281))</f>
        <v/>
      </c>
      <c r="N281" s="26" t="str">
        <f aca="false">IF(OR(A281="",G281=""),"",G281-M281)</f>
        <v/>
      </c>
      <c r="O281" s="27" t="str">
        <f aca="false">IF(OR(N281="",N(G281)=0),"",N281/G281)</f>
        <v/>
      </c>
      <c r="P281" s="26" t="str">
        <f aca="false">IF(A281="","",SUMIFS(Costs!$G$2:$G$3001,Costs!$B$2:$B$3001,$A281,Costs!$C$2:$C$3001,"Labour"))</f>
        <v/>
      </c>
      <c r="Q281" s="26" t="str">
        <f aca="false">IF(A281="","",SUMIFS(Costs!$G$2:$G$3001,Costs!$B$2:$B$3001,$A281,Costs!$C$2:$C$3001,"Materials"))</f>
        <v/>
      </c>
      <c r="R281" s="26" t="str">
        <f aca="false">IF(A281="","",SUMIFS(Costs!$G$2:$G$3001,Costs!$B$2:$B$3001,$A281,Costs!$C$2:$C$3001,"Subcontractors"))</f>
        <v/>
      </c>
      <c r="S281" s="26" t="str">
        <f aca="false">IF(A281="","",SUMIFS(Costs!$G$2:$G$3001,Costs!$B$2:$B$3001,$A281,Costs!$C$2:$C$3001,"Equipment"))</f>
        <v/>
      </c>
      <c r="T281" s="26" t="str">
        <f aca="false">IF(A281="","",SUMIFS(Costs!$G$2:$G$3001,Costs!$B$2:$B$3001,$A281,Costs!$C$2:$C$3001,"Other"))</f>
        <v/>
      </c>
      <c r="U281" s="26" t="str">
        <f aca="false">IF(A281="","",SUM(P281:T281))</f>
        <v/>
      </c>
      <c r="V281" s="26" t="str">
        <f aca="false">IF(OR(A281="",N(U281)=0),"",U281-M281)</f>
        <v/>
      </c>
      <c r="W281" s="26" t="str">
        <f aca="false">IF(OR(A281="",G281="",N(U281)=0),"",G281-U281)</f>
        <v/>
      </c>
      <c r="X281" s="27" t="str">
        <f aca="false">IF(OR(W281="",N(G281)=0),"",W281/G281)</f>
        <v/>
      </c>
      <c r="Y281" s="26" t="str">
        <f aca="false">IF(W281="","",W281-U281*Dashboard!$C$4)</f>
        <v/>
      </c>
      <c r="Z281" s="28" t="str">
        <f aca="false">IF(A281="","",IF(AND(V281&lt;&gt;"",N(V281)&gt;0),"Over estimate",IF(AND(X281&lt;&gt;"",X281&lt;Dashboard!$C$5),"Below target margin",IF(AND(D281="Complete",N(U281)=0),"No costs logged",IF(AND(D281="In progress",N(U281)&gt;0),"Costs so far","")))))</f>
        <v/>
      </c>
    </row>
    <row r="282" customFormat="false" ht="15" hidden="false" customHeight="false" outlineLevel="0" collapsed="false">
      <c r="A282" s="23"/>
      <c r="B282" s="23"/>
      <c r="C282" s="23"/>
      <c r="D282" s="23"/>
      <c r="E282" s="24"/>
      <c r="F282" s="24"/>
      <c r="G282" s="25"/>
      <c r="H282" s="25"/>
      <c r="I282" s="25"/>
      <c r="J282" s="25"/>
      <c r="K282" s="25"/>
      <c r="L282" s="25"/>
      <c r="M282" s="26" t="str">
        <f aca="false">IF(A282="","",SUM(H282:L282))</f>
        <v/>
      </c>
      <c r="N282" s="26" t="str">
        <f aca="false">IF(OR(A282="",G282=""),"",G282-M282)</f>
        <v/>
      </c>
      <c r="O282" s="27" t="str">
        <f aca="false">IF(OR(N282="",N(G282)=0),"",N282/G282)</f>
        <v/>
      </c>
      <c r="P282" s="26" t="str">
        <f aca="false">IF(A282="","",SUMIFS(Costs!$G$2:$G$3001,Costs!$B$2:$B$3001,$A282,Costs!$C$2:$C$3001,"Labour"))</f>
        <v/>
      </c>
      <c r="Q282" s="26" t="str">
        <f aca="false">IF(A282="","",SUMIFS(Costs!$G$2:$G$3001,Costs!$B$2:$B$3001,$A282,Costs!$C$2:$C$3001,"Materials"))</f>
        <v/>
      </c>
      <c r="R282" s="26" t="str">
        <f aca="false">IF(A282="","",SUMIFS(Costs!$G$2:$G$3001,Costs!$B$2:$B$3001,$A282,Costs!$C$2:$C$3001,"Subcontractors"))</f>
        <v/>
      </c>
      <c r="S282" s="26" t="str">
        <f aca="false">IF(A282="","",SUMIFS(Costs!$G$2:$G$3001,Costs!$B$2:$B$3001,$A282,Costs!$C$2:$C$3001,"Equipment"))</f>
        <v/>
      </c>
      <c r="T282" s="26" t="str">
        <f aca="false">IF(A282="","",SUMIFS(Costs!$G$2:$G$3001,Costs!$B$2:$B$3001,$A282,Costs!$C$2:$C$3001,"Other"))</f>
        <v/>
      </c>
      <c r="U282" s="26" t="str">
        <f aca="false">IF(A282="","",SUM(P282:T282))</f>
        <v/>
      </c>
      <c r="V282" s="26" t="str">
        <f aca="false">IF(OR(A282="",N(U282)=0),"",U282-M282)</f>
        <v/>
      </c>
      <c r="W282" s="26" t="str">
        <f aca="false">IF(OR(A282="",G282="",N(U282)=0),"",G282-U282)</f>
        <v/>
      </c>
      <c r="X282" s="27" t="str">
        <f aca="false">IF(OR(W282="",N(G282)=0),"",W282/G282)</f>
        <v/>
      </c>
      <c r="Y282" s="26" t="str">
        <f aca="false">IF(W282="","",W282-U282*Dashboard!$C$4)</f>
        <v/>
      </c>
      <c r="Z282" s="28" t="str">
        <f aca="false">IF(A282="","",IF(AND(V282&lt;&gt;"",N(V282)&gt;0),"Over estimate",IF(AND(X282&lt;&gt;"",X282&lt;Dashboard!$C$5),"Below target margin",IF(AND(D282="Complete",N(U282)=0),"No costs logged",IF(AND(D282="In progress",N(U282)&gt;0),"Costs so far","")))))</f>
        <v/>
      </c>
    </row>
    <row r="283" customFormat="false" ht="15" hidden="false" customHeight="false" outlineLevel="0" collapsed="false">
      <c r="A283" s="23"/>
      <c r="B283" s="23"/>
      <c r="C283" s="23"/>
      <c r="D283" s="23"/>
      <c r="E283" s="24"/>
      <c r="F283" s="24"/>
      <c r="G283" s="25"/>
      <c r="H283" s="25"/>
      <c r="I283" s="25"/>
      <c r="J283" s="25"/>
      <c r="K283" s="25"/>
      <c r="L283" s="25"/>
      <c r="M283" s="26" t="str">
        <f aca="false">IF(A283="","",SUM(H283:L283))</f>
        <v/>
      </c>
      <c r="N283" s="26" t="str">
        <f aca="false">IF(OR(A283="",G283=""),"",G283-M283)</f>
        <v/>
      </c>
      <c r="O283" s="27" t="str">
        <f aca="false">IF(OR(N283="",N(G283)=0),"",N283/G283)</f>
        <v/>
      </c>
      <c r="P283" s="26" t="str">
        <f aca="false">IF(A283="","",SUMIFS(Costs!$G$2:$G$3001,Costs!$B$2:$B$3001,$A283,Costs!$C$2:$C$3001,"Labour"))</f>
        <v/>
      </c>
      <c r="Q283" s="26" t="str">
        <f aca="false">IF(A283="","",SUMIFS(Costs!$G$2:$G$3001,Costs!$B$2:$B$3001,$A283,Costs!$C$2:$C$3001,"Materials"))</f>
        <v/>
      </c>
      <c r="R283" s="26" t="str">
        <f aca="false">IF(A283="","",SUMIFS(Costs!$G$2:$G$3001,Costs!$B$2:$B$3001,$A283,Costs!$C$2:$C$3001,"Subcontractors"))</f>
        <v/>
      </c>
      <c r="S283" s="26" t="str">
        <f aca="false">IF(A283="","",SUMIFS(Costs!$G$2:$G$3001,Costs!$B$2:$B$3001,$A283,Costs!$C$2:$C$3001,"Equipment"))</f>
        <v/>
      </c>
      <c r="T283" s="26" t="str">
        <f aca="false">IF(A283="","",SUMIFS(Costs!$G$2:$G$3001,Costs!$B$2:$B$3001,$A283,Costs!$C$2:$C$3001,"Other"))</f>
        <v/>
      </c>
      <c r="U283" s="26" t="str">
        <f aca="false">IF(A283="","",SUM(P283:T283))</f>
        <v/>
      </c>
      <c r="V283" s="26" t="str">
        <f aca="false">IF(OR(A283="",N(U283)=0),"",U283-M283)</f>
        <v/>
      </c>
      <c r="W283" s="26" t="str">
        <f aca="false">IF(OR(A283="",G283="",N(U283)=0),"",G283-U283)</f>
        <v/>
      </c>
      <c r="X283" s="27" t="str">
        <f aca="false">IF(OR(W283="",N(G283)=0),"",W283/G283)</f>
        <v/>
      </c>
      <c r="Y283" s="26" t="str">
        <f aca="false">IF(W283="","",W283-U283*Dashboard!$C$4)</f>
        <v/>
      </c>
      <c r="Z283" s="28" t="str">
        <f aca="false">IF(A283="","",IF(AND(V283&lt;&gt;"",N(V283)&gt;0),"Over estimate",IF(AND(X283&lt;&gt;"",X283&lt;Dashboard!$C$5),"Below target margin",IF(AND(D283="Complete",N(U283)=0),"No costs logged",IF(AND(D283="In progress",N(U283)&gt;0),"Costs so far","")))))</f>
        <v/>
      </c>
    </row>
    <row r="284" customFormat="false" ht="15" hidden="false" customHeight="false" outlineLevel="0" collapsed="false">
      <c r="A284" s="23"/>
      <c r="B284" s="23"/>
      <c r="C284" s="23"/>
      <c r="D284" s="23"/>
      <c r="E284" s="24"/>
      <c r="F284" s="24"/>
      <c r="G284" s="25"/>
      <c r="H284" s="25"/>
      <c r="I284" s="25"/>
      <c r="J284" s="25"/>
      <c r="K284" s="25"/>
      <c r="L284" s="25"/>
      <c r="M284" s="26" t="str">
        <f aca="false">IF(A284="","",SUM(H284:L284))</f>
        <v/>
      </c>
      <c r="N284" s="26" t="str">
        <f aca="false">IF(OR(A284="",G284=""),"",G284-M284)</f>
        <v/>
      </c>
      <c r="O284" s="27" t="str">
        <f aca="false">IF(OR(N284="",N(G284)=0),"",N284/G284)</f>
        <v/>
      </c>
      <c r="P284" s="26" t="str">
        <f aca="false">IF(A284="","",SUMIFS(Costs!$G$2:$G$3001,Costs!$B$2:$B$3001,$A284,Costs!$C$2:$C$3001,"Labour"))</f>
        <v/>
      </c>
      <c r="Q284" s="26" t="str">
        <f aca="false">IF(A284="","",SUMIFS(Costs!$G$2:$G$3001,Costs!$B$2:$B$3001,$A284,Costs!$C$2:$C$3001,"Materials"))</f>
        <v/>
      </c>
      <c r="R284" s="26" t="str">
        <f aca="false">IF(A284="","",SUMIFS(Costs!$G$2:$G$3001,Costs!$B$2:$B$3001,$A284,Costs!$C$2:$C$3001,"Subcontractors"))</f>
        <v/>
      </c>
      <c r="S284" s="26" t="str">
        <f aca="false">IF(A284="","",SUMIFS(Costs!$G$2:$G$3001,Costs!$B$2:$B$3001,$A284,Costs!$C$2:$C$3001,"Equipment"))</f>
        <v/>
      </c>
      <c r="T284" s="26" t="str">
        <f aca="false">IF(A284="","",SUMIFS(Costs!$G$2:$G$3001,Costs!$B$2:$B$3001,$A284,Costs!$C$2:$C$3001,"Other"))</f>
        <v/>
      </c>
      <c r="U284" s="26" t="str">
        <f aca="false">IF(A284="","",SUM(P284:T284))</f>
        <v/>
      </c>
      <c r="V284" s="26" t="str">
        <f aca="false">IF(OR(A284="",N(U284)=0),"",U284-M284)</f>
        <v/>
      </c>
      <c r="W284" s="26" t="str">
        <f aca="false">IF(OR(A284="",G284="",N(U284)=0),"",G284-U284)</f>
        <v/>
      </c>
      <c r="X284" s="27" t="str">
        <f aca="false">IF(OR(W284="",N(G284)=0),"",W284/G284)</f>
        <v/>
      </c>
      <c r="Y284" s="26" t="str">
        <f aca="false">IF(W284="","",W284-U284*Dashboard!$C$4)</f>
        <v/>
      </c>
      <c r="Z284" s="28" t="str">
        <f aca="false">IF(A284="","",IF(AND(V284&lt;&gt;"",N(V284)&gt;0),"Over estimate",IF(AND(X284&lt;&gt;"",X284&lt;Dashboard!$C$5),"Below target margin",IF(AND(D284="Complete",N(U284)=0),"No costs logged",IF(AND(D284="In progress",N(U284)&gt;0),"Costs so far","")))))</f>
        <v/>
      </c>
    </row>
    <row r="285" customFormat="false" ht="15" hidden="false" customHeight="false" outlineLevel="0" collapsed="false">
      <c r="A285" s="23"/>
      <c r="B285" s="23"/>
      <c r="C285" s="23"/>
      <c r="D285" s="23"/>
      <c r="E285" s="24"/>
      <c r="F285" s="24"/>
      <c r="G285" s="25"/>
      <c r="H285" s="25"/>
      <c r="I285" s="25"/>
      <c r="J285" s="25"/>
      <c r="K285" s="25"/>
      <c r="L285" s="25"/>
      <c r="M285" s="26" t="str">
        <f aca="false">IF(A285="","",SUM(H285:L285))</f>
        <v/>
      </c>
      <c r="N285" s="26" t="str">
        <f aca="false">IF(OR(A285="",G285=""),"",G285-M285)</f>
        <v/>
      </c>
      <c r="O285" s="27" t="str">
        <f aca="false">IF(OR(N285="",N(G285)=0),"",N285/G285)</f>
        <v/>
      </c>
      <c r="P285" s="26" t="str">
        <f aca="false">IF(A285="","",SUMIFS(Costs!$G$2:$G$3001,Costs!$B$2:$B$3001,$A285,Costs!$C$2:$C$3001,"Labour"))</f>
        <v/>
      </c>
      <c r="Q285" s="26" t="str">
        <f aca="false">IF(A285="","",SUMIFS(Costs!$G$2:$G$3001,Costs!$B$2:$B$3001,$A285,Costs!$C$2:$C$3001,"Materials"))</f>
        <v/>
      </c>
      <c r="R285" s="26" t="str">
        <f aca="false">IF(A285="","",SUMIFS(Costs!$G$2:$G$3001,Costs!$B$2:$B$3001,$A285,Costs!$C$2:$C$3001,"Subcontractors"))</f>
        <v/>
      </c>
      <c r="S285" s="26" t="str">
        <f aca="false">IF(A285="","",SUMIFS(Costs!$G$2:$G$3001,Costs!$B$2:$B$3001,$A285,Costs!$C$2:$C$3001,"Equipment"))</f>
        <v/>
      </c>
      <c r="T285" s="26" t="str">
        <f aca="false">IF(A285="","",SUMIFS(Costs!$G$2:$G$3001,Costs!$B$2:$B$3001,$A285,Costs!$C$2:$C$3001,"Other"))</f>
        <v/>
      </c>
      <c r="U285" s="26" t="str">
        <f aca="false">IF(A285="","",SUM(P285:T285))</f>
        <v/>
      </c>
      <c r="V285" s="26" t="str">
        <f aca="false">IF(OR(A285="",N(U285)=0),"",U285-M285)</f>
        <v/>
      </c>
      <c r="W285" s="26" t="str">
        <f aca="false">IF(OR(A285="",G285="",N(U285)=0),"",G285-U285)</f>
        <v/>
      </c>
      <c r="X285" s="27" t="str">
        <f aca="false">IF(OR(W285="",N(G285)=0),"",W285/G285)</f>
        <v/>
      </c>
      <c r="Y285" s="26" t="str">
        <f aca="false">IF(W285="","",W285-U285*Dashboard!$C$4)</f>
        <v/>
      </c>
      <c r="Z285" s="28" t="str">
        <f aca="false">IF(A285="","",IF(AND(V285&lt;&gt;"",N(V285)&gt;0),"Over estimate",IF(AND(X285&lt;&gt;"",X285&lt;Dashboard!$C$5),"Below target margin",IF(AND(D285="Complete",N(U285)=0),"No costs logged",IF(AND(D285="In progress",N(U285)&gt;0),"Costs so far","")))))</f>
        <v/>
      </c>
    </row>
    <row r="286" customFormat="false" ht="15" hidden="false" customHeight="false" outlineLevel="0" collapsed="false">
      <c r="A286" s="23"/>
      <c r="B286" s="23"/>
      <c r="C286" s="23"/>
      <c r="D286" s="23"/>
      <c r="E286" s="24"/>
      <c r="F286" s="24"/>
      <c r="G286" s="25"/>
      <c r="H286" s="25"/>
      <c r="I286" s="25"/>
      <c r="J286" s="25"/>
      <c r="K286" s="25"/>
      <c r="L286" s="25"/>
      <c r="M286" s="26" t="str">
        <f aca="false">IF(A286="","",SUM(H286:L286))</f>
        <v/>
      </c>
      <c r="N286" s="26" t="str">
        <f aca="false">IF(OR(A286="",G286=""),"",G286-M286)</f>
        <v/>
      </c>
      <c r="O286" s="27" t="str">
        <f aca="false">IF(OR(N286="",N(G286)=0),"",N286/G286)</f>
        <v/>
      </c>
      <c r="P286" s="26" t="str">
        <f aca="false">IF(A286="","",SUMIFS(Costs!$G$2:$G$3001,Costs!$B$2:$B$3001,$A286,Costs!$C$2:$C$3001,"Labour"))</f>
        <v/>
      </c>
      <c r="Q286" s="26" t="str">
        <f aca="false">IF(A286="","",SUMIFS(Costs!$G$2:$G$3001,Costs!$B$2:$B$3001,$A286,Costs!$C$2:$C$3001,"Materials"))</f>
        <v/>
      </c>
      <c r="R286" s="26" t="str">
        <f aca="false">IF(A286="","",SUMIFS(Costs!$G$2:$G$3001,Costs!$B$2:$B$3001,$A286,Costs!$C$2:$C$3001,"Subcontractors"))</f>
        <v/>
      </c>
      <c r="S286" s="26" t="str">
        <f aca="false">IF(A286="","",SUMIFS(Costs!$G$2:$G$3001,Costs!$B$2:$B$3001,$A286,Costs!$C$2:$C$3001,"Equipment"))</f>
        <v/>
      </c>
      <c r="T286" s="26" t="str">
        <f aca="false">IF(A286="","",SUMIFS(Costs!$G$2:$G$3001,Costs!$B$2:$B$3001,$A286,Costs!$C$2:$C$3001,"Other"))</f>
        <v/>
      </c>
      <c r="U286" s="26" t="str">
        <f aca="false">IF(A286="","",SUM(P286:T286))</f>
        <v/>
      </c>
      <c r="V286" s="26" t="str">
        <f aca="false">IF(OR(A286="",N(U286)=0),"",U286-M286)</f>
        <v/>
      </c>
      <c r="W286" s="26" t="str">
        <f aca="false">IF(OR(A286="",G286="",N(U286)=0),"",G286-U286)</f>
        <v/>
      </c>
      <c r="X286" s="27" t="str">
        <f aca="false">IF(OR(W286="",N(G286)=0),"",W286/G286)</f>
        <v/>
      </c>
      <c r="Y286" s="26" t="str">
        <f aca="false">IF(W286="","",W286-U286*Dashboard!$C$4)</f>
        <v/>
      </c>
      <c r="Z286" s="28" t="str">
        <f aca="false">IF(A286="","",IF(AND(V286&lt;&gt;"",N(V286)&gt;0),"Over estimate",IF(AND(X286&lt;&gt;"",X286&lt;Dashboard!$C$5),"Below target margin",IF(AND(D286="Complete",N(U286)=0),"No costs logged",IF(AND(D286="In progress",N(U286)&gt;0),"Costs so far","")))))</f>
        <v/>
      </c>
    </row>
    <row r="287" customFormat="false" ht="15" hidden="false" customHeight="false" outlineLevel="0" collapsed="false">
      <c r="A287" s="23"/>
      <c r="B287" s="23"/>
      <c r="C287" s="23"/>
      <c r="D287" s="23"/>
      <c r="E287" s="24"/>
      <c r="F287" s="24"/>
      <c r="G287" s="25"/>
      <c r="H287" s="25"/>
      <c r="I287" s="25"/>
      <c r="J287" s="25"/>
      <c r="K287" s="25"/>
      <c r="L287" s="25"/>
      <c r="M287" s="26" t="str">
        <f aca="false">IF(A287="","",SUM(H287:L287))</f>
        <v/>
      </c>
      <c r="N287" s="26" t="str">
        <f aca="false">IF(OR(A287="",G287=""),"",G287-M287)</f>
        <v/>
      </c>
      <c r="O287" s="27" t="str">
        <f aca="false">IF(OR(N287="",N(G287)=0),"",N287/G287)</f>
        <v/>
      </c>
      <c r="P287" s="26" t="str">
        <f aca="false">IF(A287="","",SUMIFS(Costs!$G$2:$G$3001,Costs!$B$2:$B$3001,$A287,Costs!$C$2:$C$3001,"Labour"))</f>
        <v/>
      </c>
      <c r="Q287" s="26" t="str">
        <f aca="false">IF(A287="","",SUMIFS(Costs!$G$2:$G$3001,Costs!$B$2:$B$3001,$A287,Costs!$C$2:$C$3001,"Materials"))</f>
        <v/>
      </c>
      <c r="R287" s="26" t="str">
        <f aca="false">IF(A287="","",SUMIFS(Costs!$G$2:$G$3001,Costs!$B$2:$B$3001,$A287,Costs!$C$2:$C$3001,"Subcontractors"))</f>
        <v/>
      </c>
      <c r="S287" s="26" t="str">
        <f aca="false">IF(A287="","",SUMIFS(Costs!$G$2:$G$3001,Costs!$B$2:$B$3001,$A287,Costs!$C$2:$C$3001,"Equipment"))</f>
        <v/>
      </c>
      <c r="T287" s="26" t="str">
        <f aca="false">IF(A287="","",SUMIFS(Costs!$G$2:$G$3001,Costs!$B$2:$B$3001,$A287,Costs!$C$2:$C$3001,"Other"))</f>
        <v/>
      </c>
      <c r="U287" s="26" t="str">
        <f aca="false">IF(A287="","",SUM(P287:T287))</f>
        <v/>
      </c>
      <c r="V287" s="26" t="str">
        <f aca="false">IF(OR(A287="",N(U287)=0),"",U287-M287)</f>
        <v/>
      </c>
      <c r="W287" s="26" t="str">
        <f aca="false">IF(OR(A287="",G287="",N(U287)=0),"",G287-U287)</f>
        <v/>
      </c>
      <c r="X287" s="27" t="str">
        <f aca="false">IF(OR(W287="",N(G287)=0),"",W287/G287)</f>
        <v/>
      </c>
      <c r="Y287" s="26" t="str">
        <f aca="false">IF(W287="","",W287-U287*Dashboard!$C$4)</f>
        <v/>
      </c>
      <c r="Z287" s="28" t="str">
        <f aca="false">IF(A287="","",IF(AND(V287&lt;&gt;"",N(V287)&gt;0),"Over estimate",IF(AND(X287&lt;&gt;"",X287&lt;Dashboard!$C$5),"Below target margin",IF(AND(D287="Complete",N(U287)=0),"No costs logged",IF(AND(D287="In progress",N(U287)&gt;0),"Costs so far","")))))</f>
        <v/>
      </c>
    </row>
    <row r="288" customFormat="false" ht="15" hidden="false" customHeight="false" outlineLevel="0" collapsed="false">
      <c r="A288" s="23"/>
      <c r="B288" s="23"/>
      <c r="C288" s="23"/>
      <c r="D288" s="23"/>
      <c r="E288" s="24"/>
      <c r="F288" s="24"/>
      <c r="G288" s="25"/>
      <c r="H288" s="25"/>
      <c r="I288" s="25"/>
      <c r="J288" s="25"/>
      <c r="K288" s="25"/>
      <c r="L288" s="25"/>
      <c r="M288" s="26" t="str">
        <f aca="false">IF(A288="","",SUM(H288:L288))</f>
        <v/>
      </c>
      <c r="N288" s="26" t="str">
        <f aca="false">IF(OR(A288="",G288=""),"",G288-M288)</f>
        <v/>
      </c>
      <c r="O288" s="27" t="str">
        <f aca="false">IF(OR(N288="",N(G288)=0),"",N288/G288)</f>
        <v/>
      </c>
      <c r="P288" s="26" t="str">
        <f aca="false">IF(A288="","",SUMIFS(Costs!$G$2:$G$3001,Costs!$B$2:$B$3001,$A288,Costs!$C$2:$C$3001,"Labour"))</f>
        <v/>
      </c>
      <c r="Q288" s="26" t="str">
        <f aca="false">IF(A288="","",SUMIFS(Costs!$G$2:$G$3001,Costs!$B$2:$B$3001,$A288,Costs!$C$2:$C$3001,"Materials"))</f>
        <v/>
      </c>
      <c r="R288" s="26" t="str">
        <f aca="false">IF(A288="","",SUMIFS(Costs!$G$2:$G$3001,Costs!$B$2:$B$3001,$A288,Costs!$C$2:$C$3001,"Subcontractors"))</f>
        <v/>
      </c>
      <c r="S288" s="26" t="str">
        <f aca="false">IF(A288="","",SUMIFS(Costs!$G$2:$G$3001,Costs!$B$2:$B$3001,$A288,Costs!$C$2:$C$3001,"Equipment"))</f>
        <v/>
      </c>
      <c r="T288" s="26" t="str">
        <f aca="false">IF(A288="","",SUMIFS(Costs!$G$2:$G$3001,Costs!$B$2:$B$3001,$A288,Costs!$C$2:$C$3001,"Other"))</f>
        <v/>
      </c>
      <c r="U288" s="26" t="str">
        <f aca="false">IF(A288="","",SUM(P288:T288))</f>
        <v/>
      </c>
      <c r="V288" s="26" t="str">
        <f aca="false">IF(OR(A288="",N(U288)=0),"",U288-M288)</f>
        <v/>
      </c>
      <c r="W288" s="26" t="str">
        <f aca="false">IF(OR(A288="",G288="",N(U288)=0),"",G288-U288)</f>
        <v/>
      </c>
      <c r="X288" s="27" t="str">
        <f aca="false">IF(OR(W288="",N(G288)=0),"",W288/G288)</f>
        <v/>
      </c>
      <c r="Y288" s="26" t="str">
        <f aca="false">IF(W288="","",W288-U288*Dashboard!$C$4)</f>
        <v/>
      </c>
      <c r="Z288" s="28" t="str">
        <f aca="false">IF(A288="","",IF(AND(V288&lt;&gt;"",N(V288)&gt;0),"Over estimate",IF(AND(X288&lt;&gt;"",X288&lt;Dashboard!$C$5),"Below target margin",IF(AND(D288="Complete",N(U288)=0),"No costs logged",IF(AND(D288="In progress",N(U288)&gt;0),"Costs so far","")))))</f>
        <v/>
      </c>
    </row>
    <row r="289" customFormat="false" ht="15" hidden="false" customHeight="false" outlineLevel="0" collapsed="false">
      <c r="A289" s="23"/>
      <c r="B289" s="23"/>
      <c r="C289" s="23"/>
      <c r="D289" s="23"/>
      <c r="E289" s="24"/>
      <c r="F289" s="24"/>
      <c r="G289" s="25"/>
      <c r="H289" s="25"/>
      <c r="I289" s="25"/>
      <c r="J289" s="25"/>
      <c r="K289" s="25"/>
      <c r="L289" s="25"/>
      <c r="M289" s="26" t="str">
        <f aca="false">IF(A289="","",SUM(H289:L289))</f>
        <v/>
      </c>
      <c r="N289" s="26" t="str">
        <f aca="false">IF(OR(A289="",G289=""),"",G289-M289)</f>
        <v/>
      </c>
      <c r="O289" s="27" t="str">
        <f aca="false">IF(OR(N289="",N(G289)=0),"",N289/G289)</f>
        <v/>
      </c>
      <c r="P289" s="26" t="str">
        <f aca="false">IF(A289="","",SUMIFS(Costs!$G$2:$G$3001,Costs!$B$2:$B$3001,$A289,Costs!$C$2:$C$3001,"Labour"))</f>
        <v/>
      </c>
      <c r="Q289" s="26" t="str">
        <f aca="false">IF(A289="","",SUMIFS(Costs!$G$2:$G$3001,Costs!$B$2:$B$3001,$A289,Costs!$C$2:$C$3001,"Materials"))</f>
        <v/>
      </c>
      <c r="R289" s="26" t="str">
        <f aca="false">IF(A289="","",SUMIFS(Costs!$G$2:$G$3001,Costs!$B$2:$B$3001,$A289,Costs!$C$2:$C$3001,"Subcontractors"))</f>
        <v/>
      </c>
      <c r="S289" s="26" t="str">
        <f aca="false">IF(A289="","",SUMIFS(Costs!$G$2:$G$3001,Costs!$B$2:$B$3001,$A289,Costs!$C$2:$C$3001,"Equipment"))</f>
        <v/>
      </c>
      <c r="T289" s="26" t="str">
        <f aca="false">IF(A289="","",SUMIFS(Costs!$G$2:$G$3001,Costs!$B$2:$B$3001,$A289,Costs!$C$2:$C$3001,"Other"))</f>
        <v/>
      </c>
      <c r="U289" s="26" t="str">
        <f aca="false">IF(A289="","",SUM(P289:T289))</f>
        <v/>
      </c>
      <c r="V289" s="26" t="str">
        <f aca="false">IF(OR(A289="",N(U289)=0),"",U289-M289)</f>
        <v/>
      </c>
      <c r="W289" s="26" t="str">
        <f aca="false">IF(OR(A289="",G289="",N(U289)=0),"",G289-U289)</f>
        <v/>
      </c>
      <c r="X289" s="27" t="str">
        <f aca="false">IF(OR(W289="",N(G289)=0),"",W289/G289)</f>
        <v/>
      </c>
      <c r="Y289" s="26" t="str">
        <f aca="false">IF(W289="","",W289-U289*Dashboard!$C$4)</f>
        <v/>
      </c>
      <c r="Z289" s="28" t="str">
        <f aca="false">IF(A289="","",IF(AND(V289&lt;&gt;"",N(V289)&gt;0),"Over estimate",IF(AND(X289&lt;&gt;"",X289&lt;Dashboard!$C$5),"Below target margin",IF(AND(D289="Complete",N(U289)=0),"No costs logged",IF(AND(D289="In progress",N(U289)&gt;0),"Costs so far","")))))</f>
        <v/>
      </c>
    </row>
    <row r="290" customFormat="false" ht="15" hidden="false" customHeight="false" outlineLevel="0" collapsed="false">
      <c r="A290" s="23"/>
      <c r="B290" s="23"/>
      <c r="C290" s="23"/>
      <c r="D290" s="23"/>
      <c r="E290" s="24"/>
      <c r="F290" s="24"/>
      <c r="G290" s="25"/>
      <c r="H290" s="25"/>
      <c r="I290" s="25"/>
      <c r="J290" s="25"/>
      <c r="K290" s="25"/>
      <c r="L290" s="25"/>
      <c r="M290" s="26" t="str">
        <f aca="false">IF(A290="","",SUM(H290:L290))</f>
        <v/>
      </c>
      <c r="N290" s="26" t="str">
        <f aca="false">IF(OR(A290="",G290=""),"",G290-M290)</f>
        <v/>
      </c>
      <c r="O290" s="27" t="str">
        <f aca="false">IF(OR(N290="",N(G290)=0),"",N290/G290)</f>
        <v/>
      </c>
      <c r="P290" s="26" t="str">
        <f aca="false">IF(A290="","",SUMIFS(Costs!$G$2:$G$3001,Costs!$B$2:$B$3001,$A290,Costs!$C$2:$C$3001,"Labour"))</f>
        <v/>
      </c>
      <c r="Q290" s="26" t="str">
        <f aca="false">IF(A290="","",SUMIFS(Costs!$G$2:$G$3001,Costs!$B$2:$B$3001,$A290,Costs!$C$2:$C$3001,"Materials"))</f>
        <v/>
      </c>
      <c r="R290" s="26" t="str">
        <f aca="false">IF(A290="","",SUMIFS(Costs!$G$2:$G$3001,Costs!$B$2:$B$3001,$A290,Costs!$C$2:$C$3001,"Subcontractors"))</f>
        <v/>
      </c>
      <c r="S290" s="26" t="str">
        <f aca="false">IF(A290="","",SUMIFS(Costs!$G$2:$G$3001,Costs!$B$2:$B$3001,$A290,Costs!$C$2:$C$3001,"Equipment"))</f>
        <v/>
      </c>
      <c r="T290" s="26" t="str">
        <f aca="false">IF(A290="","",SUMIFS(Costs!$G$2:$G$3001,Costs!$B$2:$B$3001,$A290,Costs!$C$2:$C$3001,"Other"))</f>
        <v/>
      </c>
      <c r="U290" s="26" t="str">
        <f aca="false">IF(A290="","",SUM(P290:T290))</f>
        <v/>
      </c>
      <c r="V290" s="26" t="str">
        <f aca="false">IF(OR(A290="",N(U290)=0),"",U290-M290)</f>
        <v/>
      </c>
      <c r="W290" s="26" t="str">
        <f aca="false">IF(OR(A290="",G290="",N(U290)=0),"",G290-U290)</f>
        <v/>
      </c>
      <c r="X290" s="27" t="str">
        <f aca="false">IF(OR(W290="",N(G290)=0),"",W290/G290)</f>
        <v/>
      </c>
      <c r="Y290" s="26" t="str">
        <f aca="false">IF(W290="","",W290-U290*Dashboard!$C$4)</f>
        <v/>
      </c>
      <c r="Z290" s="28" t="str">
        <f aca="false">IF(A290="","",IF(AND(V290&lt;&gt;"",N(V290)&gt;0),"Over estimate",IF(AND(X290&lt;&gt;"",X290&lt;Dashboard!$C$5),"Below target margin",IF(AND(D290="Complete",N(U290)=0),"No costs logged",IF(AND(D290="In progress",N(U290)&gt;0),"Costs so far","")))))</f>
        <v/>
      </c>
    </row>
    <row r="291" customFormat="false" ht="15" hidden="false" customHeight="false" outlineLevel="0" collapsed="false">
      <c r="A291" s="23"/>
      <c r="B291" s="23"/>
      <c r="C291" s="23"/>
      <c r="D291" s="23"/>
      <c r="E291" s="24"/>
      <c r="F291" s="24"/>
      <c r="G291" s="25"/>
      <c r="H291" s="25"/>
      <c r="I291" s="25"/>
      <c r="J291" s="25"/>
      <c r="K291" s="25"/>
      <c r="L291" s="25"/>
      <c r="M291" s="26" t="str">
        <f aca="false">IF(A291="","",SUM(H291:L291))</f>
        <v/>
      </c>
      <c r="N291" s="26" t="str">
        <f aca="false">IF(OR(A291="",G291=""),"",G291-M291)</f>
        <v/>
      </c>
      <c r="O291" s="27" t="str">
        <f aca="false">IF(OR(N291="",N(G291)=0),"",N291/G291)</f>
        <v/>
      </c>
      <c r="P291" s="26" t="str">
        <f aca="false">IF(A291="","",SUMIFS(Costs!$G$2:$G$3001,Costs!$B$2:$B$3001,$A291,Costs!$C$2:$C$3001,"Labour"))</f>
        <v/>
      </c>
      <c r="Q291" s="26" t="str">
        <f aca="false">IF(A291="","",SUMIFS(Costs!$G$2:$G$3001,Costs!$B$2:$B$3001,$A291,Costs!$C$2:$C$3001,"Materials"))</f>
        <v/>
      </c>
      <c r="R291" s="26" t="str">
        <f aca="false">IF(A291="","",SUMIFS(Costs!$G$2:$G$3001,Costs!$B$2:$B$3001,$A291,Costs!$C$2:$C$3001,"Subcontractors"))</f>
        <v/>
      </c>
      <c r="S291" s="26" t="str">
        <f aca="false">IF(A291="","",SUMIFS(Costs!$G$2:$G$3001,Costs!$B$2:$B$3001,$A291,Costs!$C$2:$C$3001,"Equipment"))</f>
        <v/>
      </c>
      <c r="T291" s="26" t="str">
        <f aca="false">IF(A291="","",SUMIFS(Costs!$G$2:$G$3001,Costs!$B$2:$B$3001,$A291,Costs!$C$2:$C$3001,"Other"))</f>
        <v/>
      </c>
      <c r="U291" s="26" t="str">
        <f aca="false">IF(A291="","",SUM(P291:T291))</f>
        <v/>
      </c>
      <c r="V291" s="26" t="str">
        <f aca="false">IF(OR(A291="",N(U291)=0),"",U291-M291)</f>
        <v/>
      </c>
      <c r="W291" s="26" t="str">
        <f aca="false">IF(OR(A291="",G291="",N(U291)=0),"",G291-U291)</f>
        <v/>
      </c>
      <c r="X291" s="27" t="str">
        <f aca="false">IF(OR(W291="",N(G291)=0),"",W291/G291)</f>
        <v/>
      </c>
      <c r="Y291" s="26" t="str">
        <f aca="false">IF(W291="","",W291-U291*Dashboard!$C$4)</f>
        <v/>
      </c>
      <c r="Z291" s="28" t="str">
        <f aca="false">IF(A291="","",IF(AND(V291&lt;&gt;"",N(V291)&gt;0),"Over estimate",IF(AND(X291&lt;&gt;"",X291&lt;Dashboard!$C$5),"Below target margin",IF(AND(D291="Complete",N(U291)=0),"No costs logged",IF(AND(D291="In progress",N(U291)&gt;0),"Costs so far","")))))</f>
        <v/>
      </c>
    </row>
    <row r="292" customFormat="false" ht="15" hidden="false" customHeight="false" outlineLevel="0" collapsed="false">
      <c r="A292" s="23"/>
      <c r="B292" s="23"/>
      <c r="C292" s="23"/>
      <c r="D292" s="23"/>
      <c r="E292" s="24"/>
      <c r="F292" s="24"/>
      <c r="G292" s="25"/>
      <c r="H292" s="25"/>
      <c r="I292" s="25"/>
      <c r="J292" s="25"/>
      <c r="K292" s="25"/>
      <c r="L292" s="25"/>
      <c r="M292" s="26" t="str">
        <f aca="false">IF(A292="","",SUM(H292:L292))</f>
        <v/>
      </c>
      <c r="N292" s="26" t="str">
        <f aca="false">IF(OR(A292="",G292=""),"",G292-M292)</f>
        <v/>
      </c>
      <c r="O292" s="27" t="str">
        <f aca="false">IF(OR(N292="",N(G292)=0),"",N292/G292)</f>
        <v/>
      </c>
      <c r="P292" s="26" t="str">
        <f aca="false">IF(A292="","",SUMIFS(Costs!$G$2:$G$3001,Costs!$B$2:$B$3001,$A292,Costs!$C$2:$C$3001,"Labour"))</f>
        <v/>
      </c>
      <c r="Q292" s="26" t="str">
        <f aca="false">IF(A292="","",SUMIFS(Costs!$G$2:$G$3001,Costs!$B$2:$B$3001,$A292,Costs!$C$2:$C$3001,"Materials"))</f>
        <v/>
      </c>
      <c r="R292" s="26" t="str">
        <f aca="false">IF(A292="","",SUMIFS(Costs!$G$2:$G$3001,Costs!$B$2:$B$3001,$A292,Costs!$C$2:$C$3001,"Subcontractors"))</f>
        <v/>
      </c>
      <c r="S292" s="26" t="str">
        <f aca="false">IF(A292="","",SUMIFS(Costs!$G$2:$G$3001,Costs!$B$2:$B$3001,$A292,Costs!$C$2:$C$3001,"Equipment"))</f>
        <v/>
      </c>
      <c r="T292" s="26" t="str">
        <f aca="false">IF(A292="","",SUMIFS(Costs!$G$2:$G$3001,Costs!$B$2:$B$3001,$A292,Costs!$C$2:$C$3001,"Other"))</f>
        <v/>
      </c>
      <c r="U292" s="26" t="str">
        <f aca="false">IF(A292="","",SUM(P292:T292))</f>
        <v/>
      </c>
      <c r="V292" s="26" t="str">
        <f aca="false">IF(OR(A292="",N(U292)=0),"",U292-M292)</f>
        <v/>
      </c>
      <c r="W292" s="26" t="str">
        <f aca="false">IF(OR(A292="",G292="",N(U292)=0),"",G292-U292)</f>
        <v/>
      </c>
      <c r="X292" s="27" t="str">
        <f aca="false">IF(OR(W292="",N(G292)=0),"",W292/G292)</f>
        <v/>
      </c>
      <c r="Y292" s="26" t="str">
        <f aca="false">IF(W292="","",W292-U292*Dashboard!$C$4)</f>
        <v/>
      </c>
      <c r="Z292" s="28" t="str">
        <f aca="false">IF(A292="","",IF(AND(V292&lt;&gt;"",N(V292)&gt;0),"Over estimate",IF(AND(X292&lt;&gt;"",X292&lt;Dashboard!$C$5),"Below target margin",IF(AND(D292="Complete",N(U292)=0),"No costs logged",IF(AND(D292="In progress",N(U292)&gt;0),"Costs so far","")))))</f>
        <v/>
      </c>
    </row>
    <row r="293" customFormat="false" ht="15" hidden="false" customHeight="false" outlineLevel="0" collapsed="false">
      <c r="A293" s="23"/>
      <c r="B293" s="23"/>
      <c r="C293" s="23"/>
      <c r="D293" s="23"/>
      <c r="E293" s="24"/>
      <c r="F293" s="24"/>
      <c r="G293" s="25"/>
      <c r="H293" s="25"/>
      <c r="I293" s="25"/>
      <c r="J293" s="25"/>
      <c r="K293" s="25"/>
      <c r="L293" s="25"/>
      <c r="M293" s="26" t="str">
        <f aca="false">IF(A293="","",SUM(H293:L293))</f>
        <v/>
      </c>
      <c r="N293" s="26" t="str">
        <f aca="false">IF(OR(A293="",G293=""),"",G293-M293)</f>
        <v/>
      </c>
      <c r="O293" s="27" t="str">
        <f aca="false">IF(OR(N293="",N(G293)=0),"",N293/G293)</f>
        <v/>
      </c>
      <c r="P293" s="26" t="str">
        <f aca="false">IF(A293="","",SUMIFS(Costs!$G$2:$G$3001,Costs!$B$2:$B$3001,$A293,Costs!$C$2:$C$3001,"Labour"))</f>
        <v/>
      </c>
      <c r="Q293" s="26" t="str">
        <f aca="false">IF(A293="","",SUMIFS(Costs!$G$2:$G$3001,Costs!$B$2:$B$3001,$A293,Costs!$C$2:$C$3001,"Materials"))</f>
        <v/>
      </c>
      <c r="R293" s="26" t="str">
        <f aca="false">IF(A293="","",SUMIFS(Costs!$G$2:$G$3001,Costs!$B$2:$B$3001,$A293,Costs!$C$2:$C$3001,"Subcontractors"))</f>
        <v/>
      </c>
      <c r="S293" s="26" t="str">
        <f aca="false">IF(A293="","",SUMIFS(Costs!$G$2:$G$3001,Costs!$B$2:$B$3001,$A293,Costs!$C$2:$C$3001,"Equipment"))</f>
        <v/>
      </c>
      <c r="T293" s="26" t="str">
        <f aca="false">IF(A293="","",SUMIFS(Costs!$G$2:$G$3001,Costs!$B$2:$B$3001,$A293,Costs!$C$2:$C$3001,"Other"))</f>
        <v/>
      </c>
      <c r="U293" s="26" t="str">
        <f aca="false">IF(A293="","",SUM(P293:T293))</f>
        <v/>
      </c>
      <c r="V293" s="26" t="str">
        <f aca="false">IF(OR(A293="",N(U293)=0),"",U293-M293)</f>
        <v/>
      </c>
      <c r="W293" s="26" t="str">
        <f aca="false">IF(OR(A293="",G293="",N(U293)=0),"",G293-U293)</f>
        <v/>
      </c>
      <c r="X293" s="27" t="str">
        <f aca="false">IF(OR(W293="",N(G293)=0),"",W293/G293)</f>
        <v/>
      </c>
      <c r="Y293" s="26" t="str">
        <f aca="false">IF(W293="","",W293-U293*Dashboard!$C$4)</f>
        <v/>
      </c>
      <c r="Z293" s="28" t="str">
        <f aca="false">IF(A293="","",IF(AND(V293&lt;&gt;"",N(V293)&gt;0),"Over estimate",IF(AND(X293&lt;&gt;"",X293&lt;Dashboard!$C$5),"Below target margin",IF(AND(D293="Complete",N(U293)=0),"No costs logged",IF(AND(D293="In progress",N(U293)&gt;0),"Costs so far","")))))</f>
        <v/>
      </c>
    </row>
    <row r="294" customFormat="false" ht="15" hidden="false" customHeight="false" outlineLevel="0" collapsed="false">
      <c r="A294" s="23"/>
      <c r="B294" s="23"/>
      <c r="C294" s="23"/>
      <c r="D294" s="23"/>
      <c r="E294" s="24"/>
      <c r="F294" s="24"/>
      <c r="G294" s="25"/>
      <c r="H294" s="25"/>
      <c r="I294" s="25"/>
      <c r="J294" s="25"/>
      <c r="K294" s="25"/>
      <c r="L294" s="25"/>
      <c r="M294" s="26" t="str">
        <f aca="false">IF(A294="","",SUM(H294:L294))</f>
        <v/>
      </c>
      <c r="N294" s="26" t="str">
        <f aca="false">IF(OR(A294="",G294=""),"",G294-M294)</f>
        <v/>
      </c>
      <c r="O294" s="27" t="str">
        <f aca="false">IF(OR(N294="",N(G294)=0),"",N294/G294)</f>
        <v/>
      </c>
      <c r="P294" s="26" t="str">
        <f aca="false">IF(A294="","",SUMIFS(Costs!$G$2:$G$3001,Costs!$B$2:$B$3001,$A294,Costs!$C$2:$C$3001,"Labour"))</f>
        <v/>
      </c>
      <c r="Q294" s="26" t="str">
        <f aca="false">IF(A294="","",SUMIFS(Costs!$G$2:$G$3001,Costs!$B$2:$B$3001,$A294,Costs!$C$2:$C$3001,"Materials"))</f>
        <v/>
      </c>
      <c r="R294" s="26" t="str">
        <f aca="false">IF(A294="","",SUMIFS(Costs!$G$2:$G$3001,Costs!$B$2:$B$3001,$A294,Costs!$C$2:$C$3001,"Subcontractors"))</f>
        <v/>
      </c>
      <c r="S294" s="26" t="str">
        <f aca="false">IF(A294="","",SUMIFS(Costs!$G$2:$G$3001,Costs!$B$2:$B$3001,$A294,Costs!$C$2:$C$3001,"Equipment"))</f>
        <v/>
      </c>
      <c r="T294" s="26" t="str">
        <f aca="false">IF(A294="","",SUMIFS(Costs!$G$2:$G$3001,Costs!$B$2:$B$3001,$A294,Costs!$C$2:$C$3001,"Other"))</f>
        <v/>
      </c>
      <c r="U294" s="26" t="str">
        <f aca="false">IF(A294="","",SUM(P294:T294))</f>
        <v/>
      </c>
      <c r="V294" s="26" t="str">
        <f aca="false">IF(OR(A294="",N(U294)=0),"",U294-M294)</f>
        <v/>
      </c>
      <c r="W294" s="26" t="str">
        <f aca="false">IF(OR(A294="",G294="",N(U294)=0),"",G294-U294)</f>
        <v/>
      </c>
      <c r="X294" s="27" t="str">
        <f aca="false">IF(OR(W294="",N(G294)=0),"",W294/G294)</f>
        <v/>
      </c>
      <c r="Y294" s="26" t="str">
        <f aca="false">IF(W294="","",W294-U294*Dashboard!$C$4)</f>
        <v/>
      </c>
      <c r="Z294" s="28" t="str">
        <f aca="false">IF(A294="","",IF(AND(V294&lt;&gt;"",N(V294)&gt;0),"Over estimate",IF(AND(X294&lt;&gt;"",X294&lt;Dashboard!$C$5),"Below target margin",IF(AND(D294="Complete",N(U294)=0),"No costs logged",IF(AND(D294="In progress",N(U294)&gt;0),"Costs so far","")))))</f>
        <v/>
      </c>
    </row>
    <row r="295" customFormat="false" ht="15" hidden="false" customHeight="false" outlineLevel="0" collapsed="false">
      <c r="A295" s="23"/>
      <c r="B295" s="23"/>
      <c r="C295" s="23"/>
      <c r="D295" s="23"/>
      <c r="E295" s="24"/>
      <c r="F295" s="24"/>
      <c r="G295" s="25"/>
      <c r="H295" s="25"/>
      <c r="I295" s="25"/>
      <c r="J295" s="25"/>
      <c r="K295" s="25"/>
      <c r="L295" s="25"/>
      <c r="M295" s="26" t="str">
        <f aca="false">IF(A295="","",SUM(H295:L295))</f>
        <v/>
      </c>
      <c r="N295" s="26" t="str">
        <f aca="false">IF(OR(A295="",G295=""),"",G295-M295)</f>
        <v/>
      </c>
      <c r="O295" s="27" t="str">
        <f aca="false">IF(OR(N295="",N(G295)=0),"",N295/G295)</f>
        <v/>
      </c>
      <c r="P295" s="26" t="str">
        <f aca="false">IF(A295="","",SUMIFS(Costs!$G$2:$G$3001,Costs!$B$2:$B$3001,$A295,Costs!$C$2:$C$3001,"Labour"))</f>
        <v/>
      </c>
      <c r="Q295" s="26" t="str">
        <f aca="false">IF(A295="","",SUMIFS(Costs!$G$2:$G$3001,Costs!$B$2:$B$3001,$A295,Costs!$C$2:$C$3001,"Materials"))</f>
        <v/>
      </c>
      <c r="R295" s="26" t="str">
        <f aca="false">IF(A295="","",SUMIFS(Costs!$G$2:$G$3001,Costs!$B$2:$B$3001,$A295,Costs!$C$2:$C$3001,"Subcontractors"))</f>
        <v/>
      </c>
      <c r="S295" s="26" t="str">
        <f aca="false">IF(A295="","",SUMIFS(Costs!$G$2:$G$3001,Costs!$B$2:$B$3001,$A295,Costs!$C$2:$C$3001,"Equipment"))</f>
        <v/>
      </c>
      <c r="T295" s="26" t="str">
        <f aca="false">IF(A295="","",SUMIFS(Costs!$G$2:$G$3001,Costs!$B$2:$B$3001,$A295,Costs!$C$2:$C$3001,"Other"))</f>
        <v/>
      </c>
      <c r="U295" s="26" t="str">
        <f aca="false">IF(A295="","",SUM(P295:T295))</f>
        <v/>
      </c>
      <c r="V295" s="26" t="str">
        <f aca="false">IF(OR(A295="",N(U295)=0),"",U295-M295)</f>
        <v/>
      </c>
      <c r="W295" s="26" t="str">
        <f aca="false">IF(OR(A295="",G295="",N(U295)=0),"",G295-U295)</f>
        <v/>
      </c>
      <c r="X295" s="27" t="str">
        <f aca="false">IF(OR(W295="",N(G295)=0),"",W295/G295)</f>
        <v/>
      </c>
      <c r="Y295" s="26" t="str">
        <f aca="false">IF(W295="","",W295-U295*Dashboard!$C$4)</f>
        <v/>
      </c>
      <c r="Z295" s="28" t="str">
        <f aca="false">IF(A295="","",IF(AND(V295&lt;&gt;"",N(V295)&gt;0),"Over estimate",IF(AND(X295&lt;&gt;"",X295&lt;Dashboard!$C$5),"Below target margin",IF(AND(D295="Complete",N(U295)=0),"No costs logged",IF(AND(D295="In progress",N(U295)&gt;0),"Costs so far","")))))</f>
        <v/>
      </c>
    </row>
    <row r="296" customFormat="false" ht="15" hidden="false" customHeight="false" outlineLevel="0" collapsed="false">
      <c r="A296" s="23"/>
      <c r="B296" s="23"/>
      <c r="C296" s="23"/>
      <c r="D296" s="23"/>
      <c r="E296" s="24"/>
      <c r="F296" s="24"/>
      <c r="G296" s="25"/>
      <c r="H296" s="25"/>
      <c r="I296" s="25"/>
      <c r="J296" s="25"/>
      <c r="K296" s="25"/>
      <c r="L296" s="25"/>
      <c r="M296" s="26" t="str">
        <f aca="false">IF(A296="","",SUM(H296:L296))</f>
        <v/>
      </c>
      <c r="N296" s="26" t="str">
        <f aca="false">IF(OR(A296="",G296=""),"",G296-M296)</f>
        <v/>
      </c>
      <c r="O296" s="27" t="str">
        <f aca="false">IF(OR(N296="",N(G296)=0),"",N296/G296)</f>
        <v/>
      </c>
      <c r="P296" s="26" t="str">
        <f aca="false">IF(A296="","",SUMIFS(Costs!$G$2:$G$3001,Costs!$B$2:$B$3001,$A296,Costs!$C$2:$C$3001,"Labour"))</f>
        <v/>
      </c>
      <c r="Q296" s="26" t="str">
        <f aca="false">IF(A296="","",SUMIFS(Costs!$G$2:$G$3001,Costs!$B$2:$B$3001,$A296,Costs!$C$2:$C$3001,"Materials"))</f>
        <v/>
      </c>
      <c r="R296" s="26" t="str">
        <f aca="false">IF(A296="","",SUMIFS(Costs!$G$2:$G$3001,Costs!$B$2:$B$3001,$A296,Costs!$C$2:$C$3001,"Subcontractors"))</f>
        <v/>
      </c>
      <c r="S296" s="26" t="str">
        <f aca="false">IF(A296="","",SUMIFS(Costs!$G$2:$G$3001,Costs!$B$2:$B$3001,$A296,Costs!$C$2:$C$3001,"Equipment"))</f>
        <v/>
      </c>
      <c r="T296" s="26" t="str">
        <f aca="false">IF(A296="","",SUMIFS(Costs!$G$2:$G$3001,Costs!$B$2:$B$3001,$A296,Costs!$C$2:$C$3001,"Other"))</f>
        <v/>
      </c>
      <c r="U296" s="26" t="str">
        <f aca="false">IF(A296="","",SUM(P296:T296))</f>
        <v/>
      </c>
      <c r="V296" s="26" t="str">
        <f aca="false">IF(OR(A296="",N(U296)=0),"",U296-M296)</f>
        <v/>
      </c>
      <c r="W296" s="26" t="str">
        <f aca="false">IF(OR(A296="",G296="",N(U296)=0),"",G296-U296)</f>
        <v/>
      </c>
      <c r="X296" s="27" t="str">
        <f aca="false">IF(OR(W296="",N(G296)=0),"",W296/G296)</f>
        <v/>
      </c>
      <c r="Y296" s="26" t="str">
        <f aca="false">IF(W296="","",W296-U296*Dashboard!$C$4)</f>
        <v/>
      </c>
      <c r="Z296" s="28" t="str">
        <f aca="false">IF(A296="","",IF(AND(V296&lt;&gt;"",N(V296)&gt;0),"Over estimate",IF(AND(X296&lt;&gt;"",X296&lt;Dashboard!$C$5),"Below target margin",IF(AND(D296="Complete",N(U296)=0),"No costs logged",IF(AND(D296="In progress",N(U296)&gt;0),"Costs so far","")))))</f>
        <v/>
      </c>
    </row>
    <row r="297" customFormat="false" ht="15" hidden="false" customHeight="false" outlineLevel="0" collapsed="false">
      <c r="A297" s="23"/>
      <c r="B297" s="23"/>
      <c r="C297" s="23"/>
      <c r="D297" s="23"/>
      <c r="E297" s="24"/>
      <c r="F297" s="24"/>
      <c r="G297" s="25"/>
      <c r="H297" s="25"/>
      <c r="I297" s="25"/>
      <c r="J297" s="25"/>
      <c r="K297" s="25"/>
      <c r="L297" s="25"/>
      <c r="M297" s="26" t="str">
        <f aca="false">IF(A297="","",SUM(H297:L297))</f>
        <v/>
      </c>
      <c r="N297" s="26" t="str">
        <f aca="false">IF(OR(A297="",G297=""),"",G297-M297)</f>
        <v/>
      </c>
      <c r="O297" s="27" t="str">
        <f aca="false">IF(OR(N297="",N(G297)=0),"",N297/G297)</f>
        <v/>
      </c>
      <c r="P297" s="26" t="str">
        <f aca="false">IF(A297="","",SUMIFS(Costs!$G$2:$G$3001,Costs!$B$2:$B$3001,$A297,Costs!$C$2:$C$3001,"Labour"))</f>
        <v/>
      </c>
      <c r="Q297" s="26" t="str">
        <f aca="false">IF(A297="","",SUMIFS(Costs!$G$2:$G$3001,Costs!$B$2:$B$3001,$A297,Costs!$C$2:$C$3001,"Materials"))</f>
        <v/>
      </c>
      <c r="R297" s="26" t="str">
        <f aca="false">IF(A297="","",SUMIFS(Costs!$G$2:$G$3001,Costs!$B$2:$B$3001,$A297,Costs!$C$2:$C$3001,"Subcontractors"))</f>
        <v/>
      </c>
      <c r="S297" s="26" t="str">
        <f aca="false">IF(A297="","",SUMIFS(Costs!$G$2:$G$3001,Costs!$B$2:$B$3001,$A297,Costs!$C$2:$C$3001,"Equipment"))</f>
        <v/>
      </c>
      <c r="T297" s="26" t="str">
        <f aca="false">IF(A297="","",SUMIFS(Costs!$G$2:$G$3001,Costs!$B$2:$B$3001,$A297,Costs!$C$2:$C$3001,"Other"))</f>
        <v/>
      </c>
      <c r="U297" s="26" t="str">
        <f aca="false">IF(A297="","",SUM(P297:T297))</f>
        <v/>
      </c>
      <c r="V297" s="26" t="str">
        <f aca="false">IF(OR(A297="",N(U297)=0),"",U297-M297)</f>
        <v/>
      </c>
      <c r="W297" s="26" t="str">
        <f aca="false">IF(OR(A297="",G297="",N(U297)=0),"",G297-U297)</f>
        <v/>
      </c>
      <c r="X297" s="27" t="str">
        <f aca="false">IF(OR(W297="",N(G297)=0),"",W297/G297)</f>
        <v/>
      </c>
      <c r="Y297" s="26" t="str">
        <f aca="false">IF(W297="","",W297-U297*Dashboard!$C$4)</f>
        <v/>
      </c>
      <c r="Z297" s="28" t="str">
        <f aca="false">IF(A297="","",IF(AND(V297&lt;&gt;"",N(V297)&gt;0),"Over estimate",IF(AND(X297&lt;&gt;"",X297&lt;Dashboard!$C$5),"Below target margin",IF(AND(D297="Complete",N(U297)=0),"No costs logged",IF(AND(D297="In progress",N(U297)&gt;0),"Costs so far","")))))</f>
        <v/>
      </c>
    </row>
    <row r="298" customFormat="false" ht="15" hidden="false" customHeight="false" outlineLevel="0" collapsed="false">
      <c r="A298" s="23"/>
      <c r="B298" s="23"/>
      <c r="C298" s="23"/>
      <c r="D298" s="23"/>
      <c r="E298" s="24"/>
      <c r="F298" s="24"/>
      <c r="G298" s="25"/>
      <c r="H298" s="25"/>
      <c r="I298" s="25"/>
      <c r="J298" s="25"/>
      <c r="K298" s="25"/>
      <c r="L298" s="25"/>
      <c r="M298" s="26" t="str">
        <f aca="false">IF(A298="","",SUM(H298:L298))</f>
        <v/>
      </c>
      <c r="N298" s="26" t="str">
        <f aca="false">IF(OR(A298="",G298=""),"",G298-M298)</f>
        <v/>
      </c>
      <c r="O298" s="27" t="str">
        <f aca="false">IF(OR(N298="",N(G298)=0),"",N298/G298)</f>
        <v/>
      </c>
      <c r="P298" s="26" t="str">
        <f aca="false">IF(A298="","",SUMIFS(Costs!$G$2:$G$3001,Costs!$B$2:$B$3001,$A298,Costs!$C$2:$C$3001,"Labour"))</f>
        <v/>
      </c>
      <c r="Q298" s="26" t="str">
        <f aca="false">IF(A298="","",SUMIFS(Costs!$G$2:$G$3001,Costs!$B$2:$B$3001,$A298,Costs!$C$2:$C$3001,"Materials"))</f>
        <v/>
      </c>
      <c r="R298" s="26" t="str">
        <f aca="false">IF(A298="","",SUMIFS(Costs!$G$2:$G$3001,Costs!$B$2:$B$3001,$A298,Costs!$C$2:$C$3001,"Subcontractors"))</f>
        <v/>
      </c>
      <c r="S298" s="26" t="str">
        <f aca="false">IF(A298="","",SUMIFS(Costs!$G$2:$G$3001,Costs!$B$2:$B$3001,$A298,Costs!$C$2:$C$3001,"Equipment"))</f>
        <v/>
      </c>
      <c r="T298" s="26" t="str">
        <f aca="false">IF(A298="","",SUMIFS(Costs!$G$2:$G$3001,Costs!$B$2:$B$3001,$A298,Costs!$C$2:$C$3001,"Other"))</f>
        <v/>
      </c>
      <c r="U298" s="26" t="str">
        <f aca="false">IF(A298="","",SUM(P298:T298))</f>
        <v/>
      </c>
      <c r="V298" s="26" t="str">
        <f aca="false">IF(OR(A298="",N(U298)=0),"",U298-M298)</f>
        <v/>
      </c>
      <c r="W298" s="26" t="str">
        <f aca="false">IF(OR(A298="",G298="",N(U298)=0),"",G298-U298)</f>
        <v/>
      </c>
      <c r="X298" s="27" t="str">
        <f aca="false">IF(OR(W298="",N(G298)=0),"",W298/G298)</f>
        <v/>
      </c>
      <c r="Y298" s="26" t="str">
        <f aca="false">IF(W298="","",W298-U298*Dashboard!$C$4)</f>
        <v/>
      </c>
      <c r="Z298" s="28" t="str">
        <f aca="false">IF(A298="","",IF(AND(V298&lt;&gt;"",N(V298)&gt;0),"Over estimate",IF(AND(X298&lt;&gt;"",X298&lt;Dashboard!$C$5),"Below target margin",IF(AND(D298="Complete",N(U298)=0),"No costs logged",IF(AND(D298="In progress",N(U298)&gt;0),"Costs so far","")))))</f>
        <v/>
      </c>
    </row>
    <row r="299" customFormat="false" ht="15" hidden="false" customHeight="false" outlineLevel="0" collapsed="false">
      <c r="A299" s="23"/>
      <c r="B299" s="23"/>
      <c r="C299" s="23"/>
      <c r="D299" s="23"/>
      <c r="E299" s="24"/>
      <c r="F299" s="24"/>
      <c r="G299" s="25"/>
      <c r="H299" s="25"/>
      <c r="I299" s="25"/>
      <c r="J299" s="25"/>
      <c r="K299" s="25"/>
      <c r="L299" s="25"/>
      <c r="M299" s="26" t="str">
        <f aca="false">IF(A299="","",SUM(H299:L299))</f>
        <v/>
      </c>
      <c r="N299" s="26" t="str">
        <f aca="false">IF(OR(A299="",G299=""),"",G299-M299)</f>
        <v/>
      </c>
      <c r="O299" s="27" t="str">
        <f aca="false">IF(OR(N299="",N(G299)=0),"",N299/G299)</f>
        <v/>
      </c>
      <c r="P299" s="26" t="str">
        <f aca="false">IF(A299="","",SUMIFS(Costs!$G$2:$G$3001,Costs!$B$2:$B$3001,$A299,Costs!$C$2:$C$3001,"Labour"))</f>
        <v/>
      </c>
      <c r="Q299" s="26" t="str">
        <f aca="false">IF(A299="","",SUMIFS(Costs!$G$2:$G$3001,Costs!$B$2:$B$3001,$A299,Costs!$C$2:$C$3001,"Materials"))</f>
        <v/>
      </c>
      <c r="R299" s="26" t="str">
        <f aca="false">IF(A299="","",SUMIFS(Costs!$G$2:$G$3001,Costs!$B$2:$B$3001,$A299,Costs!$C$2:$C$3001,"Subcontractors"))</f>
        <v/>
      </c>
      <c r="S299" s="26" t="str">
        <f aca="false">IF(A299="","",SUMIFS(Costs!$G$2:$G$3001,Costs!$B$2:$B$3001,$A299,Costs!$C$2:$C$3001,"Equipment"))</f>
        <v/>
      </c>
      <c r="T299" s="26" t="str">
        <f aca="false">IF(A299="","",SUMIFS(Costs!$G$2:$G$3001,Costs!$B$2:$B$3001,$A299,Costs!$C$2:$C$3001,"Other"))</f>
        <v/>
      </c>
      <c r="U299" s="26" t="str">
        <f aca="false">IF(A299="","",SUM(P299:T299))</f>
        <v/>
      </c>
      <c r="V299" s="26" t="str">
        <f aca="false">IF(OR(A299="",N(U299)=0),"",U299-M299)</f>
        <v/>
      </c>
      <c r="W299" s="26" t="str">
        <f aca="false">IF(OR(A299="",G299="",N(U299)=0),"",G299-U299)</f>
        <v/>
      </c>
      <c r="X299" s="27" t="str">
        <f aca="false">IF(OR(W299="",N(G299)=0),"",W299/G299)</f>
        <v/>
      </c>
      <c r="Y299" s="26" t="str">
        <f aca="false">IF(W299="","",W299-U299*Dashboard!$C$4)</f>
        <v/>
      </c>
      <c r="Z299" s="28" t="str">
        <f aca="false">IF(A299="","",IF(AND(V299&lt;&gt;"",N(V299)&gt;0),"Over estimate",IF(AND(X299&lt;&gt;"",X299&lt;Dashboard!$C$5),"Below target margin",IF(AND(D299="Complete",N(U299)=0),"No costs logged",IF(AND(D299="In progress",N(U299)&gt;0),"Costs so far","")))))</f>
        <v/>
      </c>
    </row>
    <row r="300" customFormat="false" ht="15" hidden="false" customHeight="false" outlineLevel="0" collapsed="false">
      <c r="A300" s="23"/>
      <c r="B300" s="23"/>
      <c r="C300" s="23"/>
      <c r="D300" s="23"/>
      <c r="E300" s="24"/>
      <c r="F300" s="24"/>
      <c r="G300" s="25"/>
      <c r="H300" s="25"/>
      <c r="I300" s="25"/>
      <c r="J300" s="25"/>
      <c r="K300" s="25"/>
      <c r="L300" s="25"/>
      <c r="M300" s="26" t="str">
        <f aca="false">IF(A300="","",SUM(H300:L300))</f>
        <v/>
      </c>
      <c r="N300" s="26" t="str">
        <f aca="false">IF(OR(A300="",G300=""),"",G300-M300)</f>
        <v/>
      </c>
      <c r="O300" s="27" t="str">
        <f aca="false">IF(OR(N300="",N(G300)=0),"",N300/G300)</f>
        <v/>
      </c>
      <c r="P300" s="26" t="str">
        <f aca="false">IF(A300="","",SUMIFS(Costs!$G$2:$G$3001,Costs!$B$2:$B$3001,$A300,Costs!$C$2:$C$3001,"Labour"))</f>
        <v/>
      </c>
      <c r="Q300" s="26" t="str">
        <f aca="false">IF(A300="","",SUMIFS(Costs!$G$2:$G$3001,Costs!$B$2:$B$3001,$A300,Costs!$C$2:$C$3001,"Materials"))</f>
        <v/>
      </c>
      <c r="R300" s="26" t="str">
        <f aca="false">IF(A300="","",SUMIFS(Costs!$G$2:$G$3001,Costs!$B$2:$B$3001,$A300,Costs!$C$2:$C$3001,"Subcontractors"))</f>
        <v/>
      </c>
      <c r="S300" s="26" t="str">
        <f aca="false">IF(A300="","",SUMIFS(Costs!$G$2:$G$3001,Costs!$B$2:$B$3001,$A300,Costs!$C$2:$C$3001,"Equipment"))</f>
        <v/>
      </c>
      <c r="T300" s="26" t="str">
        <f aca="false">IF(A300="","",SUMIFS(Costs!$G$2:$G$3001,Costs!$B$2:$B$3001,$A300,Costs!$C$2:$C$3001,"Other"))</f>
        <v/>
      </c>
      <c r="U300" s="26" t="str">
        <f aca="false">IF(A300="","",SUM(P300:T300))</f>
        <v/>
      </c>
      <c r="V300" s="26" t="str">
        <f aca="false">IF(OR(A300="",N(U300)=0),"",U300-M300)</f>
        <v/>
      </c>
      <c r="W300" s="26" t="str">
        <f aca="false">IF(OR(A300="",G300="",N(U300)=0),"",G300-U300)</f>
        <v/>
      </c>
      <c r="X300" s="27" t="str">
        <f aca="false">IF(OR(W300="",N(G300)=0),"",W300/G300)</f>
        <v/>
      </c>
      <c r="Y300" s="26" t="str">
        <f aca="false">IF(W300="","",W300-U300*Dashboard!$C$4)</f>
        <v/>
      </c>
      <c r="Z300" s="28" t="str">
        <f aca="false">IF(A300="","",IF(AND(V300&lt;&gt;"",N(V300)&gt;0),"Over estimate",IF(AND(X300&lt;&gt;"",X300&lt;Dashboard!$C$5),"Below target margin",IF(AND(D300="Complete",N(U300)=0),"No costs logged",IF(AND(D300="In progress",N(U300)&gt;0),"Costs so far","")))))</f>
        <v/>
      </c>
    </row>
    <row r="301" customFormat="false" ht="15" hidden="false" customHeight="false" outlineLevel="0" collapsed="false">
      <c r="A301" s="23"/>
      <c r="B301" s="23"/>
      <c r="C301" s="23"/>
      <c r="D301" s="23"/>
      <c r="E301" s="24"/>
      <c r="F301" s="24"/>
      <c r="G301" s="25"/>
      <c r="H301" s="25"/>
      <c r="I301" s="25"/>
      <c r="J301" s="25"/>
      <c r="K301" s="25"/>
      <c r="L301" s="25"/>
      <c r="M301" s="26" t="str">
        <f aca="false">IF(A301="","",SUM(H301:L301))</f>
        <v/>
      </c>
      <c r="N301" s="26" t="str">
        <f aca="false">IF(OR(A301="",G301=""),"",G301-M301)</f>
        <v/>
      </c>
      <c r="O301" s="27" t="str">
        <f aca="false">IF(OR(N301="",N(G301)=0),"",N301/G301)</f>
        <v/>
      </c>
      <c r="P301" s="26" t="str">
        <f aca="false">IF(A301="","",SUMIFS(Costs!$G$2:$G$3001,Costs!$B$2:$B$3001,$A301,Costs!$C$2:$C$3001,"Labour"))</f>
        <v/>
      </c>
      <c r="Q301" s="26" t="str">
        <f aca="false">IF(A301="","",SUMIFS(Costs!$G$2:$G$3001,Costs!$B$2:$B$3001,$A301,Costs!$C$2:$C$3001,"Materials"))</f>
        <v/>
      </c>
      <c r="R301" s="26" t="str">
        <f aca="false">IF(A301="","",SUMIFS(Costs!$G$2:$G$3001,Costs!$B$2:$B$3001,$A301,Costs!$C$2:$C$3001,"Subcontractors"))</f>
        <v/>
      </c>
      <c r="S301" s="26" t="str">
        <f aca="false">IF(A301="","",SUMIFS(Costs!$G$2:$G$3001,Costs!$B$2:$B$3001,$A301,Costs!$C$2:$C$3001,"Equipment"))</f>
        <v/>
      </c>
      <c r="T301" s="26" t="str">
        <f aca="false">IF(A301="","",SUMIFS(Costs!$G$2:$G$3001,Costs!$B$2:$B$3001,$A301,Costs!$C$2:$C$3001,"Other"))</f>
        <v/>
      </c>
      <c r="U301" s="26" t="str">
        <f aca="false">IF(A301="","",SUM(P301:T301))</f>
        <v/>
      </c>
      <c r="V301" s="26" t="str">
        <f aca="false">IF(OR(A301="",N(U301)=0),"",U301-M301)</f>
        <v/>
      </c>
      <c r="W301" s="26" t="str">
        <f aca="false">IF(OR(A301="",G301="",N(U301)=0),"",G301-U301)</f>
        <v/>
      </c>
      <c r="X301" s="27" t="str">
        <f aca="false">IF(OR(W301="",N(G301)=0),"",W301/G301)</f>
        <v/>
      </c>
      <c r="Y301" s="26" t="str">
        <f aca="false">IF(W301="","",W301-U301*Dashboard!$C$4)</f>
        <v/>
      </c>
      <c r="Z301" s="28" t="str">
        <f aca="false">IF(A301="","",IF(AND(V301&lt;&gt;"",N(V301)&gt;0),"Over estimate",IF(AND(X301&lt;&gt;"",X301&lt;Dashboard!$C$5),"Below target margin",IF(AND(D301="Complete",N(U301)=0),"No costs logged",IF(AND(D301="In progress",N(U301)&gt;0),"Costs so far","")))))</f>
        <v/>
      </c>
    </row>
  </sheetData>
  <autoFilter ref="A1:Z301"/>
  <conditionalFormatting sqref="Z2:Z301">
    <cfRule type="expression" priority="2" aboveAverage="0" equalAverage="0" bottom="0" percent="0" rank="0" text="" dxfId="8">
      <formula>Z2="Over estimate"</formula>
    </cfRule>
    <cfRule type="expression" priority="3" aboveAverage="0" equalAverage="0" bottom="0" percent="0" rank="0" text="" dxfId="9">
      <formula>Z2="No costs logged"</formula>
    </cfRule>
    <cfRule type="expression" priority="4" aboveAverage="0" equalAverage="0" bottom="0" percent="0" rank="0" text="" dxfId="9">
      <formula>Z2="Below target margin"</formula>
    </cfRule>
  </conditionalFormatting>
  <conditionalFormatting sqref="V2:V301">
    <cfRule type="cellIs" priority="5" operator="greaterThan" aboveAverage="0" equalAverage="0" bottom="0" percent="0" rank="0" text="" dxfId="10">
      <formula>0</formula>
    </cfRule>
  </conditionalFormatting>
  <dataValidations count="3">
    <dataValidation allowBlank="true" error="Enter a number of 0 or more, without currency symbols." errorStyle="stop" errorTitle="Check the number" operator="greaterThanOrEqual" showDropDown="false" showErrorMessage="true" showInputMessage="false" sqref="G2:L301" type="decimal">
      <formula1>0</formula1>
      <formula2>0</formula2>
    </dataValidation>
    <dataValidation allowBlank="true" error="Choose an option from the list." errorStyle="stop" errorTitle="Pick from the list" operator="between" showDropDown="false" showErrorMessage="true" showInputMessage="false" sqref="D2:D301" type="list">
      <formula1>"Quoted,Won,In progress,Complete,Lost"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E2:F301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J3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30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8" min="7" style="0" width="11"/>
    <col collapsed="false" customWidth="true" hidden="false" outlineLevel="0" max="9" min="9" style="0" width="18"/>
    <col collapsed="false" customWidth="true" hidden="false" outlineLevel="0" max="10" min="10" style="0" width="22"/>
  </cols>
  <sheetData>
    <row r="1" customFormat="false" ht="30" hidden="false" customHeight="true" outlineLevel="0" collapsed="false">
      <c r="A1" s="21" t="s">
        <v>80</v>
      </c>
      <c r="B1" s="21" t="s">
        <v>39</v>
      </c>
      <c r="C1" s="21" t="s">
        <v>81</v>
      </c>
      <c r="D1" s="21" t="s">
        <v>82</v>
      </c>
      <c r="E1" s="21" t="s">
        <v>83</v>
      </c>
      <c r="F1" s="21" t="s">
        <v>84</v>
      </c>
      <c r="G1" s="22" t="s">
        <v>85</v>
      </c>
      <c r="H1" s="21" t="s">
        <v>86</v>
      </c>
      <c r="I1" s="21" t="s">
        <v>87</v>
      </c>
      <c r="J1" s="22" t="s">
        <v>88</v>
      </c>
    </row>
    <row r="2" customFormat="false" ht="15" hidden="false" customHeight="false" outlineLevel="0" collapsed="false">
      <c r="A2" s="24" t="n">
        <f aca="true">TODAY()-59</f>
        <v>46255</v>
      </c>
      <c r="B2" s="23" t="s">
        <v>65</v>
      </c>
      <c r="C2" s="23" t="s">
        <v>19</v>
      </c>
      <c r="D2" s="23" t="s">
        <v>89</v>
      </c>
      <c r="E2" s="23" t="n">
        <v>16</v>
      </c>
      <c r="F2" s="25" t="n">
        <v>30</v>
      </c>
      <c r="G2" s="26" t="n">
        <f aca="false">IF(AND(E2="",H2=""),"",N(E2)*N(F2)+N(H2))</f>
        <v>480</v>
      </c>
      <c r="H2" s="25"/>
      <c r="I2" s="23" t="s">
        <v>90</v>
      </c>
      <c r="J2" s="28" t="str">
        <f aca="false">IF(AND(A2="",B2="",C2="",E2="",H2=""),"",IF(B2="","Pick a job",IF(ISNA(MATCH(B2,Jobs!$A$2:$A$301,0)),"Job # not on Jobs tab",IF(C2="","Pick a category",IF(AND(E2&lt;&gt;"",F2=""),"Add a rate",IF(AND(E2="",H2=""),"Add hours or an amount",IF(AND(E2&lt;&gt;"",H2&lt;&gt;""),"Use hours x rate OR an amount","")))))))</f>
        <v/>
      </c>
    </row>
    <row r="3" customFormat="false" ht="15" hidden="false" customHeight="false" outlineLevel="0" collapsed="false">
      <c r="A3" s="24" t="n">
        <f aca="true">TODAY()-57</f>
        <v>46257</v>
      </c>
      <c r="B3" s="23" t="s">
        <v>65</v>
      </c>
      <c r="C3" s="23" t="s">
        <v>19</v>
      </c>
      <c r="D3" s="23" t="s">
        <v>91</v>
      </c>
      <c r="E3" s="23" t="n">
        <v>14</v>
      </c>
      <c r="F3" s="25" t="n">
        <v>30</v>
      </c>
      <c r="G3" s="26" t="n">
        <f aca="false">IF(AND(E3="",H3=""),"",N(E3)*N(F3)+N(H3))</f>
        <v>420</v>
      </c>
      <c r="H3" s="25"/>
      <c r="I3" s="23" t="s">
        <v>90</v>
      </c>
      <c r="J3" s="28" t="str">
        <f aca="false">IF(AND(A3="",B3="",C3="",E3="",H3=""),"",IF(B3="","Pick a job",IF(ISNA(MATCH(B3,Jobs!$A$2:$A$301,0)),"Job # not on Jobs tab",IF(C3="","Pick a category",IF(AND(E3&lt;&gt;"",F3=""),"Add a rate",IF(AND(E3="",H3=""),"Add hours or an amount",IF(AND(E3&lt;&gt;"",H3&lt;&gt;""),"Use hours x rate OR an amount","")))))))</f>
        <v/>
      </c>
    </row>
    <row r="4" customFormat="false" ht="15" hidden="false" customHeight="false" outlineLevel="0" collapsed="false">
      <c r="A4" s="24" t="n">
        <f aca="true">TODAY()-60</f>
        <v>46254</v>
      </c>
      <c r="B4" s="23" t="s">
        <v>65</v>
      </c>
      <c r="C4" s="23" t="s">
        <v>20</v>
      </c>
      <c r="D4" s="23" t="s">
        <v>92</v>
      </c>
      <c r="E4" s="23"/>
      <c r="F4" s="25"/>
      <c r="G4" s="26" t="n">
        <f aca="false">IF(AND(E4="",H4=""),"",N(E4)*N(F4)+N(H4))</f>
        <v>412.6</v>
      </c>
      <c r="H4" s="25" t="n">
        <v>412.6</v>
      </c>
      <c r="I4" s="23" t="s">
        <v>93</v>
      </c>
      <c r="J4" s="28" t="str">
        <f aca="false">IF(AND(A4="",B4="",C4="",E4="",H4=""),"",IF(B4="","Pick a job",IF(ISNA(MATCH(B4,Jobs!$A$2:$A$301,0)),"Job # not on Jobs tab",IF(C4="","Pick a category",IF(AND(E4&lt;&gt;"",F4=""),"Add a rate",IF(AND(E4="",H4=""),"Add hours or an amount",IF(AND(E4&lt;&gt;"",H4&lt;&gt;""),"Use hours x rate OR an amount","")))))))</f>
        <v/>
      </c>
    </row>
    <row r="5" customFormat="false" ht="15" hidden="false" customHeight="false" outlineLevel="0" collapsed="false">
      <c r="A5" s="24" t="n">
        <f aca="true">TODAY()-60</f>
        <v>46254</v>
      </c>
      <c r="B5" s="23" t="s">
        <v>65</v>
      </c>
      <c r="C5" s="23" t="s">
        <v>22</v>
      </c>
      <c r="D5" s="23" t="s">
        <v>94</v>
      </c>
      <c r="E5" s="23"/>
      <c r="F5" s="25"/>
      <c r="G5" s="26" t="n">
        <f aca="false">IF(AND(E5="",H5=""),"",N(E5)*N(F5)+N(H5))</f>
        <v>60</v>
      </c>
      <c r="H5" s="25" t="n">
        <v>60</v>
      </c>
      <c r="I5" s="23" t="s">
        <v>95</v>
      </c>
      <c r="J5" s="28" t="str">
        <f aca="false">IF(AND(A5="",B5="",C5="",E5="",H5=""),"",IF(B5="","Pick a job",IF(ISNA(MATCH(B5,Jobs!$A$2:$A$301,0)),"Job # not on Jobs tab",IF(C5="","Pick a category",IF(AND(E5&lt;&gt;"",F5=""),"Add a rate",IF(AND(E5="",H5=""),"Add hours or an amount",IF(AND(E5&lt;&gt;"",H5&lt;&gt;""),"Use hours x rate OR an amount","")))))))</f>
        <v/>
      </c>
    </row>
    <row r="6" customFormat="false" ht="15" hidden="false" customHeight="false" outlineLevel="0" collapsed="false">
      <c r="A6" s="24" t="n">
        <f aca="true">TODAY()-44</f>
        <v>46270</v>
      </c>
      <c r="B6" s="23" t="s">
        <v>69</v>
      </c>
      <c r="C6" s="23" t="s">
        <v>19</v>
      </c>
      <c r="D6" s="23" t="s">
        <v>96</v>
      </c>
      <c r="E6" s="23" t="n">
        <v>64</v>
      </c>
      <c r="F6" s="25" t="n">
        <v>32</v>
      </c>
      <c r="G6" s="26" t="n">
        <f aca="false">IF(AND(E6="",H6=""),"",N(E6)*N(F6)+N(H6))</f>
        <v>2048</v>
      </c>
      <c r="H6" s="25"/>
      <c r="I6" s="23" t="s">
        <v>90</v>
      </c>
      <c r="J6" s="28" t="str">
        <f aca="false">IF(AND(A6="",B6="",C6="",E6="",H6=""),"",IF(B6="","Pick a job",IF(ISNA(MATCH(B6,Jobs!$A$2:$A$301,0)),"Job # not on Jobs tab",IF(C6="","Pick a category",IF(AND(E6&lt;&gt;"",F6=""),"Add a rate",IF(AND(E6="",H6=""),"Add hours or an amount",IF(AND(E6&lt;&gt;"",H6&lt;&gt;""),"Use hours x rate OR an amount","")))))))</f>
        <v/>
      </c>
    </row>
    <row r="7" customFormat="false" ht="15" hidden="false" customHeight="false" outlineLevel="0" collapsed="false">
      <c r="A7" s="24" t="n">
        <f aca="true">TODAY()-44</f>
        <v>46270</v>
      </c>
      <c r="B7" s="23" t="s">
        <v>69</v>
      </c>
      <c r="C7" s="23" t="s">
        <v>20</v>
      </c>
      <c r="D7" s="23" t="s">
        <v>97</v>
      </c>
      <c r="E7" s="23"/>
      <c r="F7" s="25"/>
      <c r="G7" s="26" t="n">
        <f aca="false">IF(AND(E7="",H7=""),"",N(E7)*N(F7)+N(H7))</f>
        <v>2246.3</v>
      </c>
      <c r="H7" s="25" t="n">
        <v>2246.3</v>
      </c>
      <c r="I7" s="23" t="s">
        <v>98</v>
      </c>
      <c r="J7" s="28" t="str">
        <f aca="false">IF(AND(A7="",B7="",C7="",E7="",H7=""),"",IF(B7="","Pick a job",IF(ISNA(MATCH(B7,Jobs!$A$2:$A$301,0)),"Job # not on Jobs tab",IF(C7="","Pick a category",IF(AND(E7&lt;&gt;"",F7=""),"Add a rate",IF(AND(E7="",H7=""),"Add hours or an amount",IF(AND(E7&lt;&gt;"",H7&lt;&gt;""),"Use hours x rate OR an amount","")))))))</f>
        <v/>
      </c>
    </row>
    <row r="8" customFormat="false" ht="15" hidden="false" customHeight="false" outlineLevel="0" collapsed="false">
      <c r="A8" s="24" t="n">
        <f aca="true">TODAY()-38</f>
        <v>46276</v>
      </c>
      <c r="B8" s="23" t="s">
        <v>69</v>
      </c>
      <c r="C8" s="23" t="s">
        <v>21</v>
      </c>
      <c r="D8" s="23" t="s">
        <v>99</v>
      </c>
      <c r="E8" s="23"/>
      <c r="F8" s="25"/>
      <c r="G8" s="26" t="n">
        <f aca="false">IF(AND(E8="",H8=""),"",N(E8)*N(F8)+N(H8))</f>
        <v>1350</v>
      </c>
      <c r="H8" s="25" t="n">
        <v>1350</v>
      </c>
      <c r="I8" s="23" t="s">
        <v>100</v>
      </c>
      <c r="J8" s="28" t="str">
        <f aca="false">IF(AND(A8="",B8="",C8="",E8="",H8=""),"",IF(B8="","Pick a job",IF(ISNA(MATCH(B8,Jobs!$A$2:$A$301,0)),"Job # not on Jobs tab",IF(C8="","Pick a category",IF(AND(E8&lt;&gt;"",F8=""),"Add a rate",IF(AND(E8="",H8=""),"Add hours or an amount",IF(AND(E8&lt;&gt;"",H8&lt;&gt;""),"Use hours x rate OR an amount","")))))))</f>
        <v/>
      </c>
    </row>
    <row r="9" customFormat="false" ht="15" hidden="false" customHeight="false" outlineLevel="0" collapsed="false">
      <c r="A9" s="24" t="n">
        <f aca="true">TODAY()-37</f>
        <v>46277</v>
      </c>
      <c r="B9" s="23" t="s">
        <v>69</v>
      </c>
      <c r="C9" s="23" t="s">
        <v>19</v>
      </c>
      <c r="D9" s="23" t="s">
        <v>101</v>
      </c>
      <c r="E9" s="23" t="n">
        <v>30</v>
      </c>
      <c r="F9" s="25" t="n">
        <v>32</v>
      </c>
      <c r="G9" s="26" t="n">
        <f aca="false">IF(AND(E9="",H9=""),"",N(E9)*N(F9)+N(H9))</f>
        <v>960</v>
      </c>
      <c r="H9" s="25"/>
      <c r="I9" s="23" t="s">
        <v>90</v>
      </c>
      <c r="J9" s="28" t="str">
        <f aca="false">IF(AND(A9="",B9="",C9="",E9="",H9=""),"",IF(B9="","Pick a job",IF(ISNA(MATCH(B9,Jobs!$A$2:$A$301,0)),"Job # not on Jobs tab",IF(C9="","Pick a category",IF(AND(E9&lt;&gt;"",F9=""),"Add a rate",IF(AND(E9="",H9=""),"Add hours or an amount",IF(AND(E9&lt;&gt;"",H9&lt;&gt;""),"Use hours x rate OR an amount","")))))))</f>
        <v/>
      </c>
    </row>
    <row r="10" customFormat="false" ht="15" hidden="false" customHeight="false" outlineLevel="0" collapsed="false">
      <c r="A10" s="24" t="n">
        <f aca="true">TODAY()-40</f>
        <v>46274</v>
      </c>
      <c r="B10" s="23" t="s">
        <v>69</v>
      </c>
      <c r="C10" s="23" t="s">
        <v>22</v>
      </c>
      <c r="D10" s="23" t="s">
        <v>102</v>
      </c>
      <c r="E10" s="23"/>
      <c r="F10" s="25"/>
      <c r="G10" s="26" t="n">
        <f aca="false">IF(AND(E10="",H10=""),"",N(E10)*N(F10)+N(H10))</f>
        <v>280</v>
      </c>
      <c r="H10" s="25" t="n">
        <v>280</v>
      </c>
      <c r="I10" s="23" t="s">
        <v>95</v>
      </c>
      <c r="J10" s="28" t="str">
        <f aca="false">IF(AND(A10="",B10="",C10="",E10="",H10=""),"",IF(B10="","Pick a job",IF(ISNA(MATCH(B10,Jobs!$A$2:$A$301,0)),"Job # not on Jobs tab",IF(C10="","Pick a category",IF(AND(E10&lt;&gt;"",F10=""),"Add a rate",IF(AND(E10="",H10=""),"Add hours or an amount",IF(AND(E10&lt;&gt;"",H10&lt;&gt;""),"Use hours x rate OR an amount","")))))))</f>
        <v/>
      </c>
    </row>
    <row r="11" customFormat="false" ht="15" hidden="false" customHeight="false" outlineLevel="0" collapsed="false">
      <c r="A11" s="24" t="n">
        <f aca="true">TODAY()-33</f>
        <v>46281</v>
      </c>
      <c r="B11" s="23" t="s">
        <v>69</v>
      </c>
      <c r="C11" s="23" t="s">
        <v>23</v>
      </c>
      <c r="D11" s="23" t="s">
        <v>103</v>
      </c>
      <c r="E11" s="23"/>
      <c r="F11" s="25"/>
      <c r="G11" s="26" t="n">
        <f aca="false">IF(AND(E11="",H11=""),"",N(E11)*N(F11)+N(H11))</f>
        <v>190</v>
      </c>
      <c r="H11" s="25" t="n">
        <v>190</v>
      </c>
      <c r="I11" s="23" t="s">
        <v>104</v>
      </c>
      <c r="J11" s="28" t="str">
        <f aca="false">IF(AND(A11="",B11="",C11="",E11="",H11=""),"",IF(B11="","Pick a job",IF(ISNA(MATCH(B11,Jobs!$A$2:$A$301,0)),"Job # not on Jobs tab",IF(C11="","Pick a category",IF(AND(E11&lt;&gt;"",F11=""),"Add a rate",IF(AND(E11="",H11=""),"Add hours or an amount",IF(AND(E11&lt;&gt;"",H11&lt;&gt;""),"Use hours x rate OR an amount","")))))))</f>
        <v/>
      </c>
    </row>
    <row r="12" customFormat="false" ht="15" hidden="false" customHeight="false" outlineLevel="0" collapsed="false">
      <c r="A12" s="24" t="n">
        <f aca="true">TODAY()-9</f>
        <v>46305</v>
      </c>
      <c r="B12" s="23" t="s">
        <v>72</v>
      </c>
      <c r="C12" s="23" t="s">
        <v>20</v>
      </c>
      <c r="D12" s="23" t="s">
        <v>105</v>
      </c>
      <c r="E12" s="23"/>
      <c r="F12" s="25"/>
      <c r="G12" s="26" t="n">
        <f aca="false">IF(AND(E12="",H12=""),"",N(E12)*N(F12)+N(H12))</f>
        <v>1012.4</v>
      </c>
      <c r="H12" s="25" t="n">
        <v>1012.4</v>
      </c>
      <c r="I12" s="23" t="s">
        <v>106</v>
      </c>
      <c r="J12" s="28" t="str">
        <f aca="false">IF(AND(A12="",B12="",C12="",E12="",H12=""),"",IF(B12="","Pick a job",IF(ISNA(MATCH(B12,Jobs!$A$2:$A$301,0)),"Job # not on Jobs tab",IF(C12="","Pick a category",IF(AND(E12&lt;&gt;"",F12=""),"Add a rate",IF(AND(E12="",H12=""),"Add hours or an amount",IF(AND(E12&lt;&gt;"",H12&lt;&gt;""),"Use hours x rate OR an amount","")))))))</f>
        <v/>
      </c>
    </row>
    <row r="13" customFormat="false" ht="15" hidden="false" customHeight="false" outlineLevel="0" collapsed="false">
      <c r="A13" s="24" t="n">
        <f aca="true">TODAY()-8</f>
        <v>46306</v>
      </c>
      <c r="B13" s="23" t="s">
        <v>72</v>
      </c>
      <c r="C13" s="23" t="s">
        <v>19</v>
      </c>
      <c r="D13" s="23" t="s">
        <v>107</v>
      </c>
      <c r="E13" s="23" t="n">
        <v>12</v>
      </c>
      <c r="F13" s="25" t="n">
        <v>30</v>
      </c>
      <c r="G13" s="26" t="n">
        <f aca="false">IF(AND(E13="",H13=""),"",N(E13)*N(F13)+N(H13))</f>
        <v>360</v>
      </c>
      <c r="H13" s="25"/>
      <c r="I13" s="23" t="s">
        <v>90</v>
      </c>
      <c r="J13" s="28" t="str">
        <f aca="false">IF(AND(A13="",B13="",C13="",E13="",H13=""),"",IF(B13="","Pick a job",IF(ISNA(MATCH(B13,Jobs!$A$2:$A$301,0)),"Job # not on Jobs tab",IF(C13="","Pick a category",IF(AND(E13&lt;&gt;"",F13=""),"Add a rate",IF(AND(E13="",H13=""),"Add hours or an amount",IF(AND(E13&lt;&gt;"",H13&lt;&gt;""),"Use hours x rate OR an amount","")))))))</f>
        <v/>
      </c>
    </row>
    <row r="14" customFormat="false" ht="15" hidden="false" customHeight="false" outlineLevel="0" collapsed="false">
      <c r="A14" s="24"/>
      <c r="B14" s="23"/>
      <c r="C14" s="23"/>
      <c r="D14" s="23"/>
      <c r="E14" s="23"/>
      <c r="F14" s="25"/>
      <c r="G14" s="26" t="str">
        <f aca="false">IF(AND(E14="",H14=""),"",N(E14)*N(F14)+N(H14))</f>
        <v/>
      </c>
      <c r="H14" s="25"/>
      <c r="I14" s="23"/>
      <c r="J14" s="28" t="str">
        <f aca="false">IF(AND(A14="",B14="",C14="",E14="",H14=""),"",IF(B14="","Pick a job",IF(ISNA(MATCH(B14,Jobs!$A$2:$A$301,0)),"Job # not on Jobs tab",IF(C14="","Pick a category",IF(AND(E14&lt;&gt;"",F14=""),"Add a rate",IF(AND(E14="",H14=""),"Add hours or an amount",IF(AND(E14&lt;&gt;"",H14&lt;&gt;""),"Use hours x rate OR an amount","")))))))</f>
        <v/>
      </c>
    </row>
    <row r="15" customFormat="false" ht="15" hidden="false" customHeight="false" outlineLevel="0" collapsed="false">
      <c r="A15" s="24"/>
      <c r="B15" s="23"/>
      <c r="C15" s="23"/>
      <c r="D15" s="23"/>
      <c r="E15" s="23"/>
      <c r="F15" s="25"/>
      <c r="G15" s="26" t="str">
        <f aca="false">IF(AND(E15="",H15=""),"",N(E15)*N(F15)+N(H15))</f>
        <v/>
      </c>
      <c r="H15" s="25"/>
      <c r="I15" s="23"/>
      <c r="J15" s="28" t="str">
        <f aca="false">IF(AND(A15="",B15="",C15="",E15="",H15=""),"",IF(B15="","Pick a job",IF(ISNA(MATCH(B15,Jobs!$A$2:$A$301,0)),"Job # not on Jobs tab",IF(C15="","Pick a category",IF(AND(E15&lt;&gt;"",F15=""),"Add a rate",IF(AND(E15="",H15=""),"Add hours or an amount",IF(AND(E15&lt;&gt;"",H15&lt;&gt;""),"Use hours x rate OR an amount","")))))))</f>
        <v/>
      </c>
    </row>
    <row r="16" customFormat="false" ht="15" hidden="false" customHeight="false" outlineLevel="0" collapsed="false">
      <c r="A16" s="24"/>
      <c r="B16" s="23"/>
      <c r="C16" s="23"/>
      <c r="D16" s="23"/>
      <c r="E16" s="23"/>
      <c r="F16" s="25"/>
      <c r="G16" s="26" t="str">
        <f aca="false">IF(AND(E16="",H16=""),"",N(E16)*N(F16)+N(H16))</f>
        <v/>
      </c>
      <c r="H16" s="25"/>
      <c r="I16" s="23"/>
      <c r="J16" s="28" t="str">
        <f aca="false">IF(AND(A16="",B16="",C16="",E16="",H16=""),"",IF(B16="","Pick a job",IF(ISNA(MATCH(B16,Jobs!$A$2:$A$301,0)),"Job # not on Jobs tab",IF(C16="","Pick a category",IF(AND(E16&lt;&gt;"",F16=""),"Add a rate",IF(AND(E16="",H16=""),"Add hours or an amount",IF(AND(E16&lt;&gt;"",H16&lt;&gt;""),"Use hours x rate OR an amount","")))))))</f>
        <v/>
      </c>
    </row>
    <row r="17" customFormat="false" ht="15" hidden="false" customHeight="false" outlineLevel="0" collapsed="false">
      <c r="A17" s="24"/>
      <c r="B17" s="23"/>
      <c r="C17" s="23"/>
      <c r="D17" s="23"/>
      <c r="E17" s="23"/>
      <c r="F17" s="25"/>
      <c r="G17" s="26" t="str">
        <f aca="false">IF(AND(E17="",H17=""),"",N(E17)*N(F17)+N(H17))</f>
        <v/>
      </c>
      <c r="H17" s="25"/>
      <c r="I17" s="23"/>
      <c r="J17" s="28" t="str">
        <f aca="false">IF(AND(A17="",B17="",C17="",E17="",H17=""),"",IF(B17="","Pick a job",IF(ISNA(MATCH(B17,Jobs!$A$2:$A$301,0)),"Job # not on Jobs tab",IF(C17="","Pick a category",IF(AND(E17&lt;&gt;"",F17=""),"Add a rate",IF(AND(E17="",H17=""),"Add hours or an amount",IF(AND(E17&lt;&gt;"",H17&lt;&gt;""),"Use hours x rate OR an amount","")))))))</f>
        <v/>
      </c>
    </row>
    <row r="18" customFormat="false" ht="15" hidden="false" customHeight="false" outlineLevel="0" collapsed="false">
      <c r="A18" s="24"/>
      <c r="B18" s="23"/>
      <c r="C18" s="23"/>
      <c r="D18" s="23"/>
      <c r="E18" s="23"/>
      <c r="F18" s="25"/>
      <c r="G18" s="26" t="str">
        <f aca="false">IF(AND(E18="",H18=""),"",N(E18)*N(F18)+N(H18))</f>
        <v/>
      </c>
      <c r="H18" s="25"/>
      <c r="I18" s="23"/>
      <c r="J18" s="28" t="str">
        <f aca="false">IF(AND(A18="",B18="",C18="",E18="",H18=""),"",IF(B18="","Pick a job",IF(ISNA(MATCH(B18,Jobs!$A$2:$A$301,0)),"Job # not on Jobs tab",IF(C18="","Pick a category",IF(AND(E18&lt;&gt;"",F18=""),"Add a rate",IF(AND(E18="",H18=""),"Add hours or an amount",IF(AND(E18&lt;&gt;"",H18&lt;&gt;""),"Use hours x rate OR an amount","")))))))</f>
        <v/>
      </c>
    </row>
    <row r="19" customFormat="false" ht="15" hidden="false" customHeight="false" outlineLevel="0" collapsed="false">
      <c r="A19" s="24"/>
      <c r="B19" s="23"/>
      <c r="C19" s="23"/>
      <c r="D19" s="23"/>
      <c r="E19" s="23"/>
      <c r="F19" s="25"/>
      <c r="G19" s="26" t="str">
        <f aca="false">IF(AND(E19="",H19=""),"",N(E19)*N(F19)+N(H19))</f>
        <v/>
      </c>
      <c r="H19" s="25"/>
      <c r="I19" s="23"/>
      <c r="J19" s="28" t="str">
        <f aca="false">IF(AND(A19="",B19="",C19="",E19="",H19=""),"",IF(B19="","Pick a job",IF(ISNA(MATCH(B19,Jobs!$A$2:$A$301,0)),"Job # not on Jobs tab",IF(C19="","Pick a category",IF(AND(E19&lt;&gt;"",F19=""),"Add a rate",IF(AND(E19="",H19=""),"Add hours or an amount",IF(AND(E19&lt;&gt;"",H19&lt;&gt;""),"Use hours x rate OR an amount","")))))))</f>
        <v/>
      </c>
    </row>
    <row r="20" customFormat="false" ht="15" hidden="false" customHeight="false" outlineLevel="0" collapsed="false">
      <c r="A20" s="24"/>
      <c r="B20" s="23"/>
      <c r="C20" s="23"/>
      <c r="D20" s="23"/>
      <c r="E20" s="23"/>
      <c r="F20" s="25"/>
      <c r="G20" s="26" t="str">
        <f aca="false">IF(AND(E20="",H20=""),"",N(E20)*N(F20)+N(H20))</f>
        <v/>
      </c>
      <c r="H20" s="25"/>
      <c r="I20" s="23"/>
      <c r="J20" s="28" t="str">
        <f aca="false">IF(AND(A20="",B20="",C20="",E20="",H20=""),"",IF(B20="","Pick a job",IF(ISNA(MATCH(B20,Jobs!$A$2:$A$301,0)),"Job # not on Jobs tab",IF(C20="","Pick a category",IF(AND(E20&lt;&gt;"",F20=""),"Add a rate",IF(AND(E20="",H20=""),"Add hours or an amount",IF(AND(E20&lt;&gt;"",H20&lt;&gt;""),"Use hours x rate OR an amount","")))))))</f>
        <v/>
      </c>
    </row>
    <row r="21" customFormat="false" ht="15" hidden="false" customHeight="false" outlineLevel="0" collapsed="false">
      <c r="A21" s="24"/>
      <c r="B21" s="23"/>
      <c r="C21" s="23"/>
      <c r="D21" s="23"/>
      <c r="E21" s="23"/>
      <c r="F21" s="25"/>
      <c r="G21" s="26" t="str">
        <f aca="false">IF(AND(E21="",H21=""),"",N(E21)*N(F21)+N(H21))</f>
        <v/>
      </c>
      <c r="H21" s="25"/>
      <c r="I21" s="23"/>
      <c r="J21" s="28" t="str">
        <f aca="false">IF(AND(A21="",B21="",C21="",E21="",H21=""),"",IF(B21="","Pick a job",IF(ISNA(MATCH(B21,Jobs!$A$2:$A$301,0)),"Job # not on Jobs tab",IF(C21="","Pick a category",IF(AND(E21&lt;&gt;"",F21=""),"Add a rate",IF(AND(E21="",H21=""),"Add hours or an amount",IF(AND(E21&lt;&gt;"",H21&lt;&gt;""),"Use hours x rate OR an amount","")))))))</f>
        <v/>
      </c>
    </row>
    <row r="22" customFormat="false" ht="15" hidden="false" customHeight="false" outlineLevel="0" collapsed="false">
      <c r="A22" s="24"/>
      <c r="B22" s="23"/>
      <c r="C22" s="23"/>
      <c r="D22" s="23"/>
      <c r="E22" s="23"/>
      <c r="F22" s="25"/>
      <c r="G22" s="26" t="str">
        <f aca="false">IF(AND(E22="",H22=""),"",N(E22)*N(F22)+N(H22))</f>
        <v/>
      </c>
      <c r="H22" s="25"/>
      <c r="I22" s="23"/>
      <c r="J22" s="28" t="str">
        <f aca="false">IF(AND(A22="",B22="",C22="",E22="",H22=""),"",IF(B22="","Pick a job",IF(ISNA(MATCH(B22,Jobs!$A$2:$A$301,0)),"Job # not on Jobs tab",IF(C22="","Pick a category",IF(AND(E22&lt;&gt;"",F22=""),"Add a rate",IF(AND(E22="",H22=""),"Add hours or an amount",IF(AND(E22&lt;&gt;"",H22&lt;&gt;""),"Use hours x rate OR an amount","")))))))</f>
        <v/>
      </c>
    </row>
    <row r="23" customFormat="false" ht="15" hidden="false" customHeight="false" outlineLevel="0" collapsed="false">
      <c r="A23" s="24"/>
      <c r="B23" s="23"/>
      <c r="C23" s="23"/>
      <c r="D23" s="23"/>
      <c r="E23" s="23"/>
      <c r="F23" s="25"/>
      <c r="G23" s="26" t="str">
        <f aca="false">IF(AND(E23="",H23=""),"",N(E23)*N(F23)+N(H23))</f>
        <v/>
      </c>
      <c r="H23" s="25"/>
      <c r="I23" s="23"/>
      <c r="J23" s="28" t="str">
        <f aca="false">IF(AND(A23="",B23="",C23="",E23="",H23=""),"",IF(B23="","Pick a job",IF(ISNA(MATCH(B23,Jobs!$A$2:$A$301,0)),"Job # not on Jobs tab",IF(C23="","Pick a category",IF(AND(E23&lt;&gt;"",F23=""),"Add a rate",IF(AND(E23="",H23=""),"Add hours or an amount",IF(AND(E23&lt;&gt;"",H23&lt;&gt;""),"Use hours x rate OR an amount","")))))))</f>
        <v/>
      </c>
    </row>
    <row r="24" customFormat="false" ht="15" hidden="false" customHeight="false" outlineLevel="0" collapsed="false">
      <c r="A24" s="24"/>
      <c r="B24" s="23"/>
      <c r="C24" s="23"/>
      <c r="D24" s="23"/>
      <c r="E24" s="23"/>
      <c r="F24" s="25"/>
      <c r="G24" s="26" t="str">
        <f aca="false">IF(AND(E24="",H24=""),"",N(E24)*N(F24)+N(H24))</f>
        <v/>
      </c>
      <c r="H24" s="25"/>
      <c r="I24" s="23"/>
      <c r="J24" s="28" t="str">
        <f aca="false">IF(AND(A24="",B24="",C24="",E24="",H24=""),"",IF(B24="","Pick a job",IF(ISNA(MATCH(B24,Jobs!$A$2:$A$301,0)),"Job # not on Jobs tab",IF(C24="","Pick a category",IF(AND(E24&lt;&gt;"",F24=""),"Add a rate",IF(AND(E24="",H24=""),"Add hours or an amount",IF(AND(E24&lt;&gt;"",H24&lt;&gt;""),"Use hours x rate OR an amount","")))))))</f>
        <v/>
      </c>
    </row>
    <row r="25" customFormat="false" ht="15" hidden="false" customHeight="false" outlineLevel="0" collapsed="false">
      <c r="A25" s="24"/>
      <c r="B25" s="23"/>
      <c r="C25" s="23"/>
      <c r="D25" s="23"/>
      <c r="E25" s="23"/>
      <c r="F25" s="25"/>
      <c r="G25" s="26" t="str">
        <f aca="false">IF(AND(E25="",H25=""),"",N(E25)*N(F25)+N(H25))</f>
        <v/>
      </c>
      <c r="H25" s="25"/>
      <c r="I25" s="23"/>
      <c r="J25" s="28" t="str">
        <f aca="false">IF(AND(A25="",B25="",C25="",E25="",H25=""),"",IF(B25="","Pick a job",IF(ISNA(MATCH(B25,Jobs!$A$2:$A$301,0)),"Job # not on Jobs tab",IF(C25="","Pick a category",IF(AND(E25&lt;&gt;"",F25=""),"Add a rate",IF(AND(E25="",H25=""),"Add hours or an amount",IF(AND(E25&lt;&gt;"",H25&lt;&gt;""),"Use hours x rate OR an amount","")))))))</f>
        <v/>
      </c>
    </row>
    <row r="26" customFormat="false" ht="15" hidden="false" customHeight="false" outlineLevel="0" collapsed="false">
      <c r="A26" s="24"/>
      <c r="B26" s="23"/>
      <c r="C26" s="23"/>
      <c r="D26" s="23"/>
      <c r="E26" s="23"/>
      <c r="F26" s="25"/>
      <c r="G26" s="26" t="str">
        <f aca="false">IF(AND(E26="",H26=""),"",N(E26)*N(F26)+N(H26))</f>
        <v/>
      </c>
      <c r="H26" s="25"/>
      <c r="I26" s="23"/>
      <c r="J26" s="28" t="str">
        <f aca="false">IF(AND(A26="",B26="",C26="",E26="",H26=""),"",IF(B26="","Pick a job",IF(ISNA(MATCH(B26,Jobs!$A$2:$A$301,0)),"Job # not on Jobs tab",IF(C26="","Pick a category",IF(AND(E26&lt;&gt;"",F26=""),"Add a rate",IF(AND(E26="",H26=""),"Add hours or an amount",IF(AND(E26&lt;&gt;"",H26&lt;&gt;""),"Use hours x rate OR an amount","")))))))</f>
        <v/>
      </c>
    </row>
    <row r="27" customFormat="false" ht="15" hidden="false" customHeight="false" outlineLevel="0" collapsed="false">
      <c r="A27" s="24"/>
      <c r="B27" s="23"/>
      <c r="C27" s="23"/>
      <c r="D27" s="23"/>
      <c r="E27" s="23"/>
      <c r="F27" s="25"/>
      <c r="G27" s="26" t="str">
        <f aca="false">IF(AND(E27="",H27=""),"",N(E27)*N(F27)+N(H27))</f>
        <v/>
      </c>
      <c r="H27" s="25"/>
      <c r="I27" s="23"/>
      <c r="J27" s="28" t="str">
        <f aca="false">IF(AND(A27="",B27="",C27="",E27="",H27=""),"",IF(B27="","Pick a job",IF(ISNA(MATCH(B27,Jobs!$A$2:$A$301,0)),"Job # not on Jobs tab",IF(C27="","Pick a category",IF(AND(E27&lt;&gt;"",F27=""),"Add a rate",IF(AND(E27="",H27=""),"Add hours or an amount",IF(AND(E27&lt;&gt;"",H27&lt;&gt;""),"Use hours x rate OR an amount","")))))))</f>
        <v/>
      </c>
    </row>
    <row r="28" customFormat="false" ht="15" hidden="false" customHeight="false" outlineLevel="0" collapsed="false">
      <c r="A28" s="24"/>
      <c r="B28" s="23"/>
      <c r="C28" s="23"/>
      <c r="D28" s="23"/>
      <c r="E28" s="23"/>
      <c r="F28" s="25"/>
      <c r="G28" s="26" t="str">
        <f aca="false">IF(AND(E28="",H28=""),"",N(E28)*N(F28)+N(H28))</f>
        <v/>
      </c>
      <c r="H28" s="25"/>
      <c r="I28" s="23"/>
      <c r="J28" s="28" t="str">
        <f aca="false">IF(AND(A28="",B28="",C28="",E28="",H28=""),"",IF(B28="","Pick a job",IF(ISNA(MATCH(B28,Jobs!$A$2:$A$301,0)),"Job # not on Jobs tab",IF(C28="","Pick a category",IF(AND(E28&lt;&gt;"",F28=""),"Add a rate",IF(AND(E28="",H28=""),"Add hours or an amount",IF(AND(E28&lt;&gt;"",H28&lt;&gt;""),"Use hours x rate OR an amount","")))))))</f>
        <v/>
      </c>
    </row>
    <row r="29" customFormat="false" ht="15" hidden="false" customHeight="false" outlineLevel="0" collapsed="false">
      <c r="A29" s="24"/>
      <c r="B29" s="23"/>
      <c r="C29" s="23"/>
      <c r="D29" s="23"/>
      <c r="E29" s="23"/>
      <c r="F29" s="25"/>
      <c r="G29" s="26" t="str">
        <f aca="false">IF(AND(E29="",H29=""),"",N(E29)*N(F29)+N(H29))</f>
        <v/>
      </c>
      <c r="H29" s="25"/>
      <c r="I29" s="23"/>
      <c r="J29" s="28" t="str">
        <f aca="false">IF(AND(A29="",B29="",C29="",E29="",H29=""),"",IF(B29="","Pick a job",IF(ISNA(MATCH(B29,Jobs!$A$2:$A$301,0)),"Job # not on Jobs tab",IF(C29="","Pick a category",IF(AND(E29&lt;&gt;"",F29=""),"Add a rate",IF(AND(E29="",H29=""),"Add hours or an amount",IF(AND(E29&lt;&gt;"",H29&lt;&gt;""),"Use hours x rate OR an amount","")))))))</f>
        <v/>
      </c>
    </row>
    <row r="30" customFormat="false" ht="15" hidden="false" customHeight="false" outlineLevel="0" collapsed="false">
      <c r="A30" s="24"/>
      <c r="B30" s="23"/>
      <c r="C30" s="23"/>
      <c r="D30" s="23"/>
      <c r="E30" s="23"/>
      <c r="F30" s="25"/>
      <c r="G30" s="26" t="str">
        <f aca="false">IF(AND(E30="",H30=""),"",N(E30)*N(F30)+N(H30))</f>
        <v/>
      </c>
      <c r="H30" s="25"/>
      <c r="I30" s="23"/>
      <c r="J30" s="28" t="str">
        <f aca="false">IF(AND(A30="",B30="",C30="",E30="",H30=""),"",IF(B30="","Pick a job",IF(ISNA(MATCH(B30,Jobs!$A$2:$A$301,0)),"Job # not on Jobs tab",IF(C30="","Pick a category",IF(AND(E30&lt;&gt;"",F30=""),"Add a rate",IF(AND(E30="",H30=""),"Add hours or an amount",IF(AND(E30&lt;&gt;"",H30&lt;&gt;""),"Use hours x rate OR an amount","")))))))</f>
        <v/>
      </c>
    </row>
    <row r="31" customFormat="false" ht="15" hidden="false" customHeight="false" outlineLevel="0" collapsed="false">
      <c r="A31" s="24"/>
      <c r="B31" s="23"/>
      <c r="C31" s="23"/>
      <c r="D31" s="23"/>
      <c r="E31" s="23"/>
      <c r="F31" s="25"/>
      <c r="G31" s="26" t="str">
        <f aca="false">IF(AND(E31="",H31=""),"",N(E31)*N(F31)+N(H31))</f>
        <v/>
      </c>
      <c r="H31" s="25"/>
      <c r="I31" s="23"/>
      <c r="J31" s="28" t="str">
        <f aca="false">IF(AND(A31="",B31="",C31="",E31="",H31=""),"",IF(B31="","Pick a job",IF(ISNA(MATCH(B31,Jobs!$A$2:$A$301,0)),"Job # not on Jobs tab",IF(C31="","Pick a category",IF(AND(E31&lt;&gt;"",F31=""),"Add a rate",IF(AND(E31="",H31=""),"Add hours or an amount",IF(AND(E31&lt;&gt;"",H31&lt;&gt;""),"Use hours x rate OR an amount","")))))))</f>
        <v/>
      </c>
    </row>
    <row r="32" customFormat="false" ht="15" hidden="false" customHeight="false" outlineLevel="0" collapsed="false">
      <c r="A32" s="24"/>
      <c r="B32" s="23"/>
      <c r="C32" s="23"/>
      <c r="D32" s="23"/>
      <c r="E32" s="23"/>
      <c r="F32" s="25"/>
      <c r="G32" s="26" t="str">
        <f aca="false">IF(AND(E32="",H32=""),"",N(E32)*N(F32)+N(H32))</f>
        <v/>
      </c>
      <c r="H32" s="25"/>
      <c r="I32" s="23"/>
      <c r="J32" s="28" t="str">
        <f aca="false">IF(AND(A32="",B32="",C32="",E32="",H32=""),"",IF(B32="","Pick a job",IF(ISNA(MATCH(B32,Jobs!$A$2:$A$301,0)),"Job # not on Jobs tab",IF(C32="","Pick a category",IF(AND(E32&lt;&gt;"",F32=""),"Add a rate",IF(AND(E32="",H32=""),"Add hours or an amount",IF(AND(E32&lt;&gt;"",H32&lt;&gt;""),"Use hours x rate OR an amount","")))))))</f>
        <v/>
      </c>
    </row>
    <row r="33" customFormat="false" ht="15" hidden="false" customHeight="false" outlineLevel="0" collapsed="false">
      <c r="A33" s="24"/>
      <c r="B33" s="23"/>
      <c r="C33" s="23"/>
      <c r="D33" s="23"/>
      <c r="E33" s="23"/>
      <c r="F33" s="25"/>
      <c r="G33" s="26" t="str">
        <f aca="false">IF(AND(E33="",H33=""),"",N(E33)*N(F33)+N(H33))</f>
        <v/>
      </c>
      <c r="H33" s="25"/>
      <c r="I33" s="23"/>
      <c r="J33" s="28" t="str">
        <f aca="false">IF(AND(A33="",B33="",C33="",E33="",H33=""),"",IF(B33="","Pick a job",IF(ISNA(MATCH(B33,Jobs!$A$2:$A$301,0)),"Job # not on Jobs tab",IF(C33="","Pick a category",IF(AND(E33&lt;&gt;"",F33=""),"Add a rate",IF(AND(E33="",H33=""),"Add hours or an amount",IF(AND(E33&lt;&gt;"",H33&lt;&gt;""),"Use hours x rate OR an amount","")))))))</f>
        <v/>
      </c>
    </row>
    <row r="34" customFormat="false" ht="15" hidden="false" customHeight="false" outlineLevel="0" collapsed="false">
      <c r="A34" s="24"/>
      <c r="B34" s="23"/>
      <c r="C34" s="23"/>
      <c r="D34" s="23"/>
      <c r="E34" s="23"/>
      <c r="F34" s="25"/>
      <c r="G34" s="26" t="str">
        <f aca="false">IF(AND(E34="",H34=""),"",N(E34)*N(F34)+N(H34))</f>
        <v/>
      </c>
      <c r="H34" s="25"/>
      <c r="I34" s="23"/>
      <c r="J34" s="28" t="str">
        <f aca="false">IF(AND(A34="",B34="",C34="",E34="",H34=""),"",IF(B34="","Pick a job",IF(ISNA(MATCH(B34,Jobs!$A$2:$A$301,0)),"Job # not on Jobs tab",IF(C34="","Pick a category",IF(AND(E34&lt;&gt;"",F34=""),"Add a rate",IF(AND(E34="",H34=""),"Add hours or an amount",IF(AND(E34&lt;&gt;"",H34&lt;&gt;""),"Use hours x rate OR an amount","")))))))</f>
        <v/>
      </c>
    </row>
    <row r="35" customFormat="false" ht="15" hidden="false" customHeight="false" outlineLevel="0" collapsed="false">
      <c r="A35" s="24"/>
      <c r="B35" s="23"/>
      <c r="C35" s="23"/>
      <c r="D35" s="23"/>
      <c r="E35" s="23"/>
      <c r="F35" s="25"/>
      <c r="G35" s="26" t="str">
        <f aca="false">IF(AND(E35="",H35=""),"",N(E35)*N(F35)+N(H35))</f>
        <v/>
      </c>
      <c r="H35" s="25"/>
      <c r="I35" s="23"/>
      <c r="J35" s="28" t="str">
        <f aca="false">IF(AND(A35="",B35="",C35="",E35="",H35=""),"",IF(B35="","Pick a job",IF(ISNA(MATCH(B35,Jobs!$A$2:$A$301,0)),"Job # not on Jobs tab",IF(C35="","Pick a category",IF(AND(E35&lt;&gt;"",F35=""),"Add a rate",IF(AND(E35="",H35=""),"Add hours or an amount",IF(AND(E35&lt;&gt;"",H35&lt;&gt;""),"Use hours x rate OR an amount","")))))))</f>
        <v/>
      </c>
    </row>
    <row r="36" customFormat="false" ht="15" hidden="false" customHeight="false" outlineLevel="0" collapsed="false">
      <c r="A36" s="24"/>
      <c r="B36" s="23"/>
      <c r="C36" s="23"/>
      <c r="D36" s="23"/>
      <c r="E36" s="23"/>
      <c r="F36" s="25"/>
      <c r="G36" s="26" t="str">
        <f aca="false">IF(AND(E36="",H36=""),"",N(E36)*N(F36)+N(H36))</f>
        <v/>
      </c>
      <c r="H36" s="25"/>
      <c r="I36" s="23"/>
      <c r="J36" s="28" t="str">
        <f aca="false">IF(AND(A36="",B36="",C36="",E36="",H36=""),"",IF(B36="","Pick a job",IF(ISNA(MATCH(B36,Jobs!$A$2:$A$301,0)),"Job # not on Jobs tab",IF(C36="","Pick a category",IF(AND(E36&lt;&gt;"",F36=""),"Add a rate",IF(AND(E36="",H36=""),"Add hours or an amount",IF(AND(E36&lt;&gt;"",H36&lt;&gt;""),"Use hours x rate OR an amount","")))))))</f>
        <v/>
      </c>
    </row>
    <row r="37" customFormat="false" ht="15" hidden="false" customHeight="false" outlineLevel="0" collapsed="false">
      <c r="A37" s="24"/>
      <c r="B37" s="23"/>
      <c r="C37" s="23"/>
      <c r="D37" s="23"/>
      <c r="E37" s="23"/>
      <c r="F37" s="25"/>
      <c r="G37" s="26" t="str">
        <f aca="false">IF(AND(E37="",H37=""),"",N(E37)*N(F37)+N(H37))</f>
        <v/>
      </c>
      <c r="H37" s="25"/>
      <c r="I37" s="23"/>
      <c r="J37" s="28" t="str">
        <f aca="false">IF(AND(A37="",B37="",C37="",E37="",H37=""),"",IF(B37="","Pick a job",IF(ISNA(MATCH(B37,Jobs!$A$2:$A$301,0)),"Job # not on Jobs tab",IF(C37="","Pick a category",IF(AND(E37&lt;&gt;"",F37=""),"Add a rate",IF(AND(E37="",H37=""),"Add hours or an amount",IF(AND(E37&lt;&gt;"",H37&lt;&gt;""),"Use hours x rate OR an amount","")))))))</f>
        <v/>
      </c>
    </row>
    <row r="38" customFormat="false" ht="15" hidden="false" customHeight="false" outlineLevel="0" collapsed="false">
      <c r="A38" s="24"/>
      <c r="B38" s="23"/>
      <c r="C38" s="23"/>
      <c r="D38" s="23"/>
      <c r="E38" s="23"/>
      <c r="F38" s="25"/>
      <c r="G38" s="26" t="str">
        <f aca="false">IF(AND(E38="",H38=""),"",N(E38)*N(F38)+N(H38))</f>
        <v/>
      </c>
      <c r="H38" s="25"/>
      <c r="I38" s="23"/>
      <c r="J38" s="28" t="str">
        <f aca="false">IF(AND(A38="",B38="",C38="",E38="",H38=""),"",IF(B38="","Pick a job",IF(ISNA(MATCH(B38,Jobs!$A$2:$A$301,0)),"Job # not on Jobs tab",IF(C38="","Pick a category",IF(AND(E38&lt;&gt;"",F38=""),"Add a rate",IF(AND(E38="",H38=""),"Add hours or an amount",IF(AND(E38&lt;&gt;"",H38&lt;&gt;""),"Use hours x rate OR an amount","")))))))</f>
        <v/>
      </c>
    </row>
    <row r="39" customFormat="false" ht="15" hidden="false" customHeight="false" outlineLevel="0" collapsed="false">
      <c r="A39" s="24"/>
      <c r="B39" s="23"/>
      <c r="C39" s="23"/>
      <c r="D39" s="23"/>
      <c r="E39" s="23"/>
      <c r="F39" s="25"/>
      <c r="G39" s="26" t="str">
        <f aca="false">IF(AND(E39="",H39=""),"",N(E39)*N(F39)+N(H39))</f>
        <v/>
      </c>
      <c r="H39" s="25"/>
      <c r="I39" s="23"/>
      <c r="J39" s="28" t="str">
        <f aca="false">IF(AND(A39="",B39="",C39="",E39="",H39=""),"",IF(B39="","Pick a job",IF(ISNA(MATCH(B39,Jobs!$A$2:$A$301,0)),"Job # not on Jobs tab",IF(C39="","Pick a category",IF(AND(E39&lt;&gt;"",F39=""),"Add a rate",IF(AND(E39="",H39=""),"Add hours or an amount",IF(AND(E39&lt;&gt;"",H39&lt;&gt;""),"Use hours x rate OR an amount","")))))))</f>
        <v/>
      </c>
    </row>
    <row r="40" customFormat="false" ht="15" hidden="false" customHeight="false" outlineLevel="0" collapsed="false">
      <c r="A40" s="24"/>
      <c r="B40" s="23"/>
      <c r="C40" s="23"/>
      <c r="D40" s="23"/>
      <c r="E40" s="23"/>
      <c r="F40" s="25"/>
      <c r="G40" s="26" t="str">
        <f aca="false">IF(AND(E40="",H40=""),"",N(E40)*N(F40)+N(H40))</f>
        <v/>
      </c>
      <c r="H40" s="25"/>
      <c r="I40" s="23"/>
      <c r="J40" s="28" t="str">
        <f aca="false">IF(AND(A40="",B40="",C40="",E40="",H40=""),"",IF(B40="","Pick a job",IF(ISNA(MATCH(B40,Jobs!$A$2:$A$301,0)),"Job # not on Jobs tab",IF(C40="","Pick a category",IF(AND(E40&lt;&gt;"",F40=""),"Add a rate",IF(AND(E40="",H40=""),"Add hours or an amount",IF(AND(E40&lt;&gt;"",H40&lt;&gt;""),"Use hours x rate OR an amount","")))))))</f>
        <v/>
      </c>
    </row>
    <row r="41" customFormat="false" ht="15" hidden="false" customHeight="false" outlineLevel="0" collapsed="false">
      <c r="A41" s="24"/>
      <c r="B41" s="23"/>
      <c r="C41" s="23"/>
      <c r="D41" s="23"/>
      <c r="E41" s="23"/>
      <c r="F41" s="25"/>
      <c r="G41" s="26" t="str">
        <f aca="false">IF(AND(E41="",H41=""),"",N(E41)*N(F41)+N(H41))</f>
        <v/>
      </c>
      <c r="H41" s="25"/>
      <c r="I41" s="23"/>
      <c r="J41" s="28" t="str">
        <f aca="false">IF(AND(A41="",B41="",C41="",E41="",H41=""),"",IF(B41="","Pick a job",IF(ISNA(MATCH(B41,Jobs!$A$2:$A$301,0)),"Job # not on Jobs tab",IF(C41="","Pick a category",IF(AND(E41&lt;&gt;"",F41=""),"Add a rate",IF(AND(E41="",H41=""),"Add hours or an amount",IF(AND(E41&lt;&gt;"",H41&lt;&gt;""),"Use hours x rate OR an amount","")))))))</f>
        <v/>
      </c>
    </row>
    <row r="42" customFormat="false" ht="15" hidden="false" customHeight="false" outlineLevel="0" collapsed="false">
      <c r="A42" s="24"/>
      <c r="B42" s="23"/>
      <c r="C42" s="23"/>
      <c r="D42" s="23"/>
      <c r="E42" s="23"/>
      <c r="F42" s="25"/>
      <c r="G42" s="26" t="str">
        <f aca="false">IF(AND(E42="",H42=""),"",N(E42)*N(F42)+N(H42))</f>
        <v/>
      </c>
      <c r="H42" s="25"/>
      <c r="I42" s="23"/>
      <c r="J42" s="28" t="str">
        <f aca="false">IF(AND(A42="",B42="",C42="",E42="",H42=""),"",IF(B42="","Pick a job",IF(ISNA(MATCH(B42,Jobs!$A$2:$A$301,0)),"Job # not on Jobs tab",IF(C42="","Pick a category",IF(AND(E42&lt;&gt;"",F42=""),"Add a rate",IF(AND(E42="",H42=""),"Add hours or an amount",IF(AND(E42&lt;&gt;"",H42&lt;&gt;""),"Use hours x rate OR an amount","")))))))</f>
        <v/>
      </c>
    </row>
    <row r="43" customFormat="false" ht="15" hidden="false" customHeight="false" outlineLevel="0" collapsed="false">
      <c r="A43" s="24"/>
      <c r="B43" s="23"/>
      <c r="C43" s="23"/>
      <c r="D43" s="23"/>
      <c r="E43" s="23"/>
      <c r="F43" s="25"/>
      <c r="G43" s="26" t="str">
        <f aca="false">IF(AND(E43="",H43=""),"",N(E43)*N(F43)+N(H43))</f>
        <v/>
      </c>
      <c r="H43" s="25"/>
      <c r="I43" s="23"/>
      <c r="J43" s="28" t="str">
        <f aca="false">IF(AND(A43="",B43="",C43="",E43="",H43=""),"",IF(B43="","Pick a job",IF(ISNA(MATCH(B43,Jobs!$A$2:$A$301,0)),"Job # not on Jobs tab",IF(C43="","Pick a category",IF(AND(E43&lt;&gt;"",F43=""),"Add a rate",IF(AND(E43="",H43=""),"Add hours or an amount",IF(AND(E43&lt;&gt;"",H43&lt;&gt;""),"Use hours x rate OR an amount","")))))))</f>
        <v/>
      </c>
    </row>
    <row r="44" customFormat="false" ht="15" hidden="false" customHeight="false" outlineLevel="0" collapsed="false">
      <c r="A44" s="24"/>
      <c r="B44" s="23"/>
      <c r="C44" s="23"/>
      <c r="D44" s="23"/>
      <c r="E44" s="23"/>
      <c r="F44" s="25"/>
      <c r="G44" s="26" t="str">
        <f aca="false">IF(AND(E44="",H44=""),"",N(E44)*N(F44)+N(H44))</f>
        <v/>
      </c>
      <c r="H44" s="25"/>
      <c r="I44" s="23"/>
      <c r="J44" s="28" t="str">
        <f aca="false">IF(AND(A44="",B44="",C44="",E44="",H44=""),"",IF(B44="","Pick a job",IF(ISNA(MATCH(B44,Jobs!$A$2:$A$301,0)),"Job # not on Jobs tab",IF(C44="","Pick a category",IF(AND(E44&lt;&gt;"",F44=""),"Add a rate",IF(AND(E44="",H44=""),"Add hours or an amount",IF(AND(E44&lt;&gt;"",H44&lt;&gt;""),"Use hours x rate OR an amount","")))))))</f>
        <v/>
      </c>
    </row>
    <row r="45" customFormat="false" ht="15" hidden="false" customHeight="false" outlineLevel="0" collapsed="false">
      <c r="A45" s="24"/>
      <c r="B45" s="23"/>
      <c r="C45" s="23"/>
      <c r="D45" s="23"/>
      <c r="E45" s="23"/>
      <c r="F45" s="25"/>
      <c r="G45" s="26" t="str">
        <f aca="false">IF(AND(E45="",H45=""),"",N(E45)*N(F45)+N(H45))</f>
        <v/>
      </c>
      <c r="H45" s="25"/>
      <c r="I45" s="23"/>
      <c r="J45" s="28" t="str">
        <f aca="false">IF(AND(A45="",B45="",C45="",E45="",H45=""),"",IF(B45="","Pick a job",IF(ISNA(MATCH(B45,Jobs!$A$2:$A$301,0)),"Job # not on Jobs tab",IF(C45="","Pick a category",IF(AND(E45&lt;&gt;"",F45=""),"Add a rate",IF(AND(E45="",H45=""),"Add hours or an amount",IF(AND(E45&lt;&gt;"",H45&lt;&gt;""),"Use hours x rate OR an amount","")))))))</f>
        <v/>
      </c>
    </row>
    <row r="46" customFormat="false" ht="15" hidden="false" customHeight="false" outlineLevel="0" collapsed="false">
      <c r="A46" s="24"/>
      <c r="B46" s="23"/>
      <c r="C46" s="23"/>
      <c r="D46" s="23"/>
      <c r="E46" s="23"/>
      <c r="F46" s="25"/>
      <c r="G46" s="26" t="str">
        <f aca="false">IF(AND(E46="",H46=""),"",N(E46)*N(F46)+N(H46))</f>
        <v/>
      </c>
      <c r="H46" s="25"/>
      <c r="I46" s="23"/>
      <c r="J46" s="28" t="str">
        <f aca="false">IF(AND(A46="",B46="",C46="",E46="",H46=""),"",IF(B46="","Pick a job",IF(ISNA(MATCH(B46,Jobs!$A$2:$A$301,0)),"Job # not on Jobs tab",IF(C46="","Pick a category",IF(AND(E46&lt;&gt;"",F46=""),"Add a rate",IF(AND(E46="",H46=""),"Add hours or an amount",IF(AND(E46&lt;&gt;"",H46&lt;&gt;""),"Use hours x rate OR an amount","")))))))</f>
        <v/>
      </c>
    </row>
    <row r="47" customFormat="false" ht="15" hidden="false" customHeight="false" outlineLevel="0" collapsed="false">
      <c r="A47" s="24"/>
      <c r="B47" s="23"/>
      <c r="C47" s="23"/>
      <c r="D47" s="23"/>
      <c r="E47" s="23"/>
      <c r="F47" s="25"/>
      <c r="G47" s="26" t="str">
        <f aca="false">IF(AND(E47="",H47=""),"",N(E47)*N(F47)+N(H47))</f>
        <v/>
      </c>
      <c r="H47" s="25"/>
      <c r="I47" s="23"/>
      <c r="J47" s="28" t="str">
        <f aca="false">IF(AND(A47="",B47="",C47="",E47="",H47=""),"",IF(B47="","Pick a job",IF(ISNA(MATCH(B47,Jobs!$A$2:$A$301,0)),"Job # not on Jobs tab",IF(C47="","Pick a category",IF(AND(E47&lt;&gt;"",F47=""),"Add a rate",IF(AND(E47="",H47=""),"Add hours or an amount",IF(AND(E47&lt;&gt;"",H47&lt;&gt;""),"Use hours x rate OR an amount","")))))))</f>
        <v/>
      </c>
    </row>
    <row r="48" customFormat="false" ht="15" hidden="false" customHeight="false" outlineLevel="0" collapsed="false">
      <c r="A48" s="24"/>
      <c r="B48" s="23"/>
      <c r="C48" s="23"/>
      <c r="D48" s="23"/>
      <c r="E48" s="23"/>
      <c r="F48" s="25"/>
      <c r="G48" s="26" t="str">
        <f aca="false">IF(AND(E48="",H48=""),"",N(E48)*N(F48)+N(H48))</f>
        <v/>
      </c>
      <c r="H48" s="25"/>
      <c r="I48" s="23"/>
      <c r="J48" s="28" t="str">
        <f aca="false">IF(AND(A48="",B48="",C48="",E48="",H48=""),"",IF(B48="","Pick a job",IF(ISNA(MATCH(B48,Jobs!$A$2:$A$301,0)),"Job # not on Jobs tab",IF(C48="","Pick a category",IF(AND(E48&lt;&gt;"",F48=""),"Add a rate",IF(AND(E48="",H48=""),"Add hours or an amount",IF(AND(E48&lt;&gt;"",H48&lt;&gt;""),"Use hours x rate OR an amount","")))))))</f>
        <v/>
      </c>
    </row>
    <row r="49" customFormat="false" ht="15" hidden="false" customHeight="false" outlineLevel="0" collapsed="false">
      <c r="A49" s="24"/>
      <c r="B49" s="23"/>
      <c r="C49" s="23"/>
      <c r="D49" s="23"/>
      <c r="E49" s="23"/>
      <c r="F49" s="25"/>
      <c r="G49" s="26" t="str">
        <f aca="false">IF(AND(E49="",H49=""),"",N(E49)*N(F49)+N(H49))</f>
        <v/>
      </c>
      <c r="H49" s="25"/>
      <c r="I49" s="23"/>
      <c r="J49" s="28" t="str">
        <f aca="false">IF(AND(A49="",B49="",C49="",E49="",H49=""),"",IF(B49="","Pick a job",IF(ISNA(MATCH(B49,Jobs!$A$2:$A$301,0)),"Job # not on Jobs tab",IF(C49="","Pick a category",IF(AND(E49&lt;&gt;"",F49=""),"Add a rate",IF(AND(E49="",H49=""),"Add hours or an amount",IF(AND(E49&lt;&gt;"",H49&lt;&gt;""),"Use hours x rate OR an amount","")))))))</f>
        <v/>
      </c>
    </row>
    <row r="50" customFormat="false" ht="15" hidden="false" customHeight="false" outlineLevel="0" collapsed="false">
      <c r="A50" s="24"/>
      <c r="B50" s="23"/>
      <c r="C50" s="23"/>
      <c r="D50" s="23"/>
      <c r="E50" s="23"/>
      <c r="F50" s="25"/>
      <c r="G50" s="26" t="str">
        <f aca="false">IF(AND(E50="",H50=""),"",N(E50)*N(F50)+N(H50))</f>
        <v/>
      </c>
      <c r="H50" s="25"/>
      <c r="I50" s="23"/>
      <c r="J50" s="28" t="str">
        <f aca="false">IF(AND(A50="",B50="",C50="",E50="",H50=""),"",IF(B50="","Pick a job",IF(ISNA(MATCH(B50,Jobs!$A$2:$A$301,0)),"Job # not on Jobs tab",IF(C50="","Pick a category",IF(AND(E50&lt;&gt;"",F50=""),"Add a rate",IF(AND(E50="",H50=""),"Add hours or an amount",IF(AND(E50&lt;&gt;"",H50&lt;&gt;""),"Use hours x rate OR an amount","")))))))</f>
        <v/>
      </c>
    </row>
    <row r="51" customFormat="false" ht="15" hidden="false" customHeight="false" outlineLevel="0" collapsed="false">
      <c r="A51" s="24"/>
      <c r="B51" s="23"/>
      <c r="C51" s="23"/>
      <c r="D51" s="23"/>
      <c r="E51" s="23"/>
      <c r="F51" s="25"/>
      <c r="G51" s="26" t="str">
        <f aca="false">IF(AND(E51="",H51=""),"",N(E51)*N(F51)+N(H51))</f>
        <v/>
      </c>
      <c r="H51" s="25"/>
      <c r="I51" s="23"/>
      <c r="J51" s="28" t="str">
        <f aca="false">IF(AND(A51="",B51="",C51="",E51="",H51=""),"",IF(B51="","Pick a job",IF(ISNA(MATCH(B51,Jobs!$A$2:$A$301,0)),"Job # not on Jobs tab",IF(C51="","Pick a category",IF(AND(E51&lt;&gt;"",F51=""),"Add a rate",IF(AND(E51="",H51=""),"Add hours or an amount",IF(AND(E51&lt;&gt;"",H51&lt;&gt;""),"Use hours x rate OR an amount","")))))))</f>
        <v/>
      </c>
    </row>
    <row r="52" customFormat="false" ht="15" hidden="false" customHeight="false" outlineLevel="0" collapsed="false">
      <c r="A52" s="24"/>
      <c r="B52" s="23"/>
      <c r="C52" s="23"/>
      <c r="D52" s="23"/>
      <c r="E52" s="23"/>
      <c r="F52" s="25"/>
      <c r="G52" s="26" t="str">
        <f aca="false">IF(AND(E52="",H52=""),"",N(E52)*N(F52)+N(H52))</f>
        <v/>
      </c>
      <c r="H52" s="25"/>
      <c r="I52" s="23"/>
      <c r="J52" s="28" t="str">
        <f aca="false">IF(AND(A52="",B52="",C52="",E52="",H52=""),"",IF(B52="","Pick a job",IF(ISNA(MATCH(B52,Jobs!$A$2:$A$301,0)),"Job # not on Jobs tab",IF(C52="","Pick a category",IF(AND(E52&lt;&gt;"",F52=""),"Add a rate",IF(AND(E52="",H52=""),"Add hours or an amount",IF(AND(E52&lt;&gt;"",H52&lt;&gt;""),"Use hours x rate OR an amount","")))))))</f>
        <v/>
      </c>
    </row>
    <row r="53" customFormat="false" ht="15" hidden="false" customHeight="false" outlineLevel="0" collapsed="false">
      <c r="A53" s="24"/>
      <c r="B53" s="23"/>
      <c r="C53" s="23"/>
      <c r="D53" s="23"/>
      <c r="E53" s="23"/>
      <c r="F53" s="25"/>
      <c r="G53" s="26" t="str">
        <f aca="false">IF(AND(E53="",H53=""),"",N(E53)*N(F53)+N(H53))</f>
        <v/>
      </c>
      <c r="H53" s="25"/>
      <c r="I53" s="23"/>
      <c r="J53" s="28" t="str">
        <f aca="false">IF(AND(A53="",B53="",C53="",E53="",H53=""),"",IF(B53="","Pick a job",IF(ISNA(MATCH(B53,Jobs!$A$2:$A$301,0)),"Job # not on Jobs tab",IF(C53="","Pick a category",IF(AND(E53&lt;&gt;"",F53=""),"Add a rate",IF(AND(E53="",H53=""),"Add hours or an amount",IF(AND(E53&lt;&gt;"",H53&lt;&gt;""),"Use hours x rate OR an amount","")))))))</f>
        <v/>
      </c>
    </row>
    <row r="54" customFormat="false" ht="15" hidden="false" customHeight="false" outlineLevel="0" collapsed="false">
      <c r="A54" s="24"/>
      <c r="B54" s="23"/>
      <c r="C54" s="23"/>
      <c r="D54" s="23"/>
      <c r="E54" s="23"/>
      <c r="F54" s="25"/>
      <c r="G54" s="26" t="str">
        <f aca="false">IF(AND(E54="",H54=""),"",N(E54)*N(F54)+N(H54))</f>
        <v/>
      </c>
      <c r="H54" s="25"/>
      <c r="I54" s="23"/>
      <c r="J54" s="28" t="str">
        <f aca="false">IF(AND(A54="",B54="",C54="",E54="",H54=""),"",IF(B54="","Pick a job",IF(ISNA(MATCH(B54,Jobs!$A$2:$A$301,0)),"Job # not on Jobs tab",IF(C54="","Pick a category",IF(AND(E54&lt;&gt;"",F54=""),"Add a rate",IF(AND(E54="",H54=""),"Add hours or an amount",IF(AND(E54&lt;&gt;"",H54&lt;&gt;""),"Use hours x rate OR an amount","")))))))</f>
        <v/>
      </c>
    </row>
    <row r="55" customFormat="false" ht="15" hidden="false" customHeight="false" outlineLevel="0" collapsed="false">
      <c r="A55" s="24"/>
      <c r="B55" s="23"/>
      <c r="C55" s="23"/>
      <c r="D55" s="23"/>
      <c r="E55" s="23"/>
      <c r="F55" s="25"/>
      <c r="G55" s="26" t="str">
        <f aca="false">IF(AND(E55="",H55=""),"",N(E55)*N(F55)+N(H55))</f>
        <v/>
      </c>
      <c r="H55" s="25"/>
      <c r="I55" s="23"/>
      <c r="J55" s="28" t="str">
        <f aca="false">IF(AND(A55="",B55="",C55="",E55="",H55=""),"",IF(B55="","Pick a job",IF(ISNA(MATCH(B55,Jobs!$A$2:$A$301,0)),"Job # not on Jobs tab",IF(C55="","Pick a category",IF(AND(E55&lt;&gt;"",F55=""),"Add a rate",IF(AND(E55="",H55=""),"Add hours or an amount",IF(AND(E55&lt;&gt;"",H55&lt;&gt;""),"Use hours x rate OR an amount","")))))))</f>
        <v/>
      </c>
    </row>
    <row r="56" customFormat="false" ht="15" hidden="false" customHeight="false" outlineLevel="0" collapsed="false">
      <c r="A56" s="24"/>
      <c r="B56" s="23"/>
      <c r="C56" s="23"/>
      <c r="D56" s="23"/>
      <c r="E56" s="23"/>
      <c r="F56" s="25"/>
      <c r="G56" s="26" t="str">
        <f aca="false">IF(AND(E56="",H56=""),"",N(E56)*N(F56)+N(H56))</f>
        <v/>
      </c>
      <c r="H56" s="25"/>
      <c r="I56" s="23"/>
      <c r="J56" s="28" t="str">
        <f aca="false">IF(AND(A56="",B56="",C56="",E56="",H56=""),"",IF(B56="","Pick a job",IF(ISNA(MATCH(B56,Jobs!$A$2:$A$301,0)),"Job # not on Jobs tab",IF(C56="","Pick a category",IF(AND(E56&lt;&gt;"",F56=""),"Add a rate",IF(AND(E56="",H56=""),"Add hours or an amount",IF(AND(E56&lt;&gt;"",H56&lt;&gt;""),"Use hours x rate OR an amount","")))))))</f>
        <v/>
      </c>
    </row>
    <row r="57" customFormat="false" ht="15" hidden="false" customHeight="false" outlineLevel="0" collapsed="false">
      <c r="A57" s="24"/>
      <c r="B57" s="23"/>
      <c r="C57" s="23"/>
      <c r="D57" s="23"/>
      <c r="E57" s="23"/>
      <c r="F57" s="25"/>
      <c r="G57" s="26" t="str">
        <f aca="false">IF(AND(E57="",H57=""),"",N(E57)*N(F57)+N(H57))</f>
        <v/>
      </c>
      <c r="H57" s="25"/>
      <c r="I57" s="23"/>
      <c r="J57" s="28" t="str">
        <f aca="false">IF(AND(A57="",B57="",C57="",E57="",H57=""),"",IF(B57="","Pick a job",IF(ISNA(MATCH(B57,Jobs!$A$2:$A$301,0)),"Job # not on Jobs tab",IF(C57="","Pick a category",IF(AND(E57&lt;&gt;"",F57=""),"Add a rate",IF(AND(E57="",H57=""),"Add hours or an amount",IF(AND(E57&lt;&gt;"",H57&lt;&gt;""),"Use hours x rate OR an amount","")))))))</f>
        <v/>
      </c>
    </row>
    <row r="58" customFormat="false" ht="15" hidden="false" customHeight="false" outlineLevel="0" collapsed="false">
      <c r="A58" s="24"/>
      <c r="B58" s="23"/>
      <c r="C58" s="23"/>
      <c r="D58" s="23"/>
      <c r="E58" s="23"/>
      <c r="F58" s="25"/>
      <c r="G58" s="26" t="str">
        <f aca="false">IF(AND(E58="",H58=""),"",N(E58)*N(F58)+N(H58))</f>
        <v/>
      </c>
      <c r="H58" s="25"/>
      <c r="I58" s="23"/>
      <c r="J58" s="28" t="str">
        <f aca="false">IF(AND(A58="",B58="",C58="",E58="",H58=""),"",IF(B58="","Pick a job",IF(ISNA(MATCH(B58,Jobs!$A$2:$A$301,0)),"Job # not on Jobs tab",IF(C58="","Pick a category",IF(AND(E58&lt;&gt;"",F58=""),"Add a rate",IF(AND(E58="",H58=""),"Add hours or an amount",IF(AND(E58&lt;&gt;"",H58&lt;&gt;""),"Use hours x rate OR an amount","")))))))</f>
        <v/>
      </c>
    </row>
    <row r="59" customFormat="false" ht="15" hidden="false" customHeight="false" outlineLevel="0" collapsed="false">
      <c r="A59" s="24"/>
      <c r="B59" s="23"/>
      <c r="C59" s="23"/>
      <c r="D59" s="23"/>
      <c r="E59" s="23"/>
      <c r="F59" s="25"/>
      <c r="G59" s="26" t="str">
        <f aca="false">IF(AND(E59="",H59=""),"",N(E59)*N(F59)+N(H59))</f>
        <v/>
      </c>
      <c r="H59" s="25"/>
      <c r="I59" s="23"/>
      <c r="J59" s="28" t="str">
        <f aca="false">IF(AND(A59="",B59="",C59="",E59="",H59=""),"",IF(B59="","Pick a job",IF(ISNA(MATCH(B59,Jobs!$A$2:$A$301,0)),"Job # not on Jobs tab",IF(C59="","Pick a category",IF(AND(E59&lt;&gt;"",F59=""),"Add a rate",IF(AND(E59="",H59=""),"Add hours or an amount",IF(AND(E59&lt;&gt;"",H59&lt;&gt;""),"Use hours x rate OR an amount","")))))))</f>
        <v/>
      </c>
    </row>
    <row r="60" customFormat="false" ht="15" hidden="false" customHeight="false" outlineLevel="0" collapsed="false">
      <c r="A60" s="24"/>
      <c r="B60" s="23"/>
      <c r="C60" s="23"/>
      <c r="D60" s="23"/>
      <c r="E60" s="23"/>
      <c r="F60" s="25"/>
      <c r="G60" s="26" t="str">
        <f aca="false">IF(AND(E60="",H60=""),"",N(E60)*N(F60)+N(H60))</f>
        <v/>
      </c>
      <c r="H60" s="25"/>
      <c r="I60" s="23"/>
      <c r="J60" s="28" t="str">
        <f aca="false">IF(AND(A60="",B60="",C60="",E60="",H60=""),"",IF(B60="","Pick a job",IF(ISNA(MATCH(B60,Jobs!$A$2:$A$301,0)),"Job # not on Jobs tab",IF(C60="","Pick a category",IF(AND(E60&lt;&gt;"",F60=""),"Add a rate",IF(AND(E60="",H60=""),"Add hours or an amount",IF(AND(E60&lt;&gt;"",H60&lt;&gt;""),"Use hours x rate OR an amount","")))))))</f>
        <v/>
      </c>
    </row>
    <row r="61" customFormat="false" ht="15" hidden="false" customHeight="false" outlineLevel="0" collapsed="false">
      <c r="A61" s="24"/>
      <c r="B61" s="23"/>
      <c r="C61" s="23"/>
      <c r="D61" s="23"/>
      <c r="E61" s="23"/>
      <c r="F61" s="25"/>
      <c r="G61" s="26" t="str">
        <f aca="false">IF(AND(E61="",H61=""),"",N(E61)*N(F61)+N(H61))</f>
        <v/>
      </c>
      <c r="H61" s="25"/>
      <c r="I61" s="23"/>
      <c r="J61" s="28" t="str">
        <f aca="false">IF(AND(A61="",B61="",C61="",E61="",H61=""),"",IF(B61="","Pick a job",IF(ISNA(MATCH(B61,Jobs!$A$2:$A$301,0)),"Job # not on Jobs tab",IF(C61="","Pick a category",IF(AND(E61&lt;&gt;"",F61=""),"Add a rate",IF(AND(E61="",H61=""),"Add hours or an amount",IF(AND(E61&lt;&gt;"",H61&lt;&gt;""),"Use hours x rate OR an amount","")))))))</f>
        <v/>
      </c>
    </row>
    <row r="62" customFormat="false" ht="15" hidden="false" customHeight="false" outlineLevel="0" collapsed="false">
      <c r="A62" s="24"/>
      <c r="B62" s="23"/>
      <c r="C62" s="23"/>
      <c r="D62" s="23"/>
      <c r="E62" s="23"/>
      <c r="F62" s="25"/>
      <c r="G62" s="26" t="str">
        <f aca="false">IF(AND(E62="",H62=""),"",N(E62)*N(F62)+N(H62))</f>
        <v/>
      </c>
      <c r="H62" s="25"/>
      <c r="I62" s="23"/>
      <c r="J62" s="28" t="str">
        <f aca="false">IF(AND(A62="",B62="",C62="",E62="",H62=""),"",IF(B62="","Pick a job",IF(ISNA(MATCH(B62,Jobs!$A$2:$A$301,0)),"Job # not on Jobs tab",IF(C62="","Pick a category",IF(AND(E62&lt;&gt;"",F62=""),"Add a rate",IF(AND(E62="",H62=""),"Add hours or an amount",IF(AND(E62&lt;&gt;"",H62&lt;&gt;""),"Use hours x rate OR an amount","")))))))</f>
        <v/>
      </c>
    </row>
    <row r="63" customFormat="false" ht="15" hidden="false" customHeight="false" outlineLevel="0" collapsed="false">
      <c r="A63" s="24"/>
      <c r="B63" s="23"/>
      <c r="C63" s="23"/>
      <c r="D63" s="23"/>
      <c r="E63" s="23"/>
      <c r="F63" s="25"/>
      <c r="G63" s="26" t="str">
        <f aca="false">IF(AND(E63="",H63=""),"",N(E63)*N(F63)+N(H63))</f>
        <v/>
      </c>
      <c r="H63" s="25"/>
      <c r="I63" s="23"/>
      <c r="J63" s="28" t="str">
        <f aca="false">IF(AND(A63="",B63="",C63="",E63="",H63=""),"",IF(B63="","Pick a job",IF(ISNA(MATCH(B63,Jobs!$A$2:$A$301,0)),"Job # not on Jobs tab",IF(C63="","Pick a category",IF(AND(E63&lt;&gt;"",F63=""),"Add a rate",IF(AND(E63="",H63=""),"Add hours or an amount",IF(AND(E63&lt;&gt;"",H63&lt;&gt;""),"Use hours x rate OR an amount","")))))))</f>
        <v/>
      </c>
    </row>
    <row r="64" customFormat="false" ht="15" hidden="false" customHeight="false" outlineLevel="0" collapsed="false">
      <c r="A64" s="24"/>
      <c r="B64" s="23"/>
      <c r="C64" s="23"/>
      <c r="D64" s="23"/>
      <c r="E64" s="23"/>
      <c r="F64" s="25"/>
      <c r="G64" s="26" t="str">
        <f aca="false">IF(AND(E64="",H64=""),"",N(E64)*N(F64)+N(H64))</f>
        <v/>
      </c>
      <c r="H64" s="25"/>
      <c r="I64" s="23"/>
      <c r="J64" s="28" t="str">
        <f aca="false">IF(AND(A64="",B64="",C64="",E64="",H64=""),"",IF(B64="","Pick a job",IF(ISNA(MATCH(B64,Jobs!$A$2:$A$301,0)),"Job # not on Jobs tab",IF(C64="","Pick a category",IF(AND(E64&lt;&gt;"",F64=""),"Add a rate",IF(AND(E64="",H64=""),"Add hours or an amount",IF(AND(E64&lt;&gt;"",H64&lt;&gt;""),"Use hours x rate OR an amount","")))))))</f>
        <v/>
      </c>
    </row>
    <row r="65" customFormat="false" ht="15" hidden="false" customHeight="false" outlineLevel="0" collapsed="false">
      <c r="A65" s="24"/>
      <c r="B65" s="23"/>
      <c r="C65" s="23"/>
      <c r="D65" s="23"/>
      <c r="E65" s="23"/>
      <c r="F65" s="25"/>
      <c r="G65" s="26" t="str">
        <f aca="false">IF(AND(E65="",H65=""),"",N(E65)*N(F65)+N(H65))</f>
        <v/>
      </c>
      <c r="H65" s="25"/>
      <c r="I65" s="23"/>
      <c r="J65" s="28" t="str">
        <f aca="false">IF(AND(A65="",B65="",C65="",E65="",H65=""),"",IF(B65="","Pick a job",IF(ISNA(MATCH(B65,Jobs!$A$2:$A$301,0)),"Job # not on Jobs tab",IF(C65="","Pick a category",IF(AND(E65&lt;&gt;"",F65=""),"Add a rate",IF(AND(E65="",H65=""),"Add hours or an amount",IF(AND(E65&lt;&gt;"",H65&lt;&gt;""),"Use hours x rate OR an amount","")))))))</f>
        <v/>
      </c>
    </row>
    <row r="66" customFormat="false" ht="15" hidden="false" customHeight="false" outlineLevel="0" collapsed="false">
      <c r="A66" s="24"/>
      <c r="B66" s="23"/>
      <c r="C66" s="23"/>
      <c r="D66" s="23"/>
      <c r="E66" s="23"/>
      <c r="F66" s="25"/>
      <c r="G66" s="26" t="str">
        <f aca="false">IF(AND(E66="",H66=""),"",N(E66)*N(F66)+N(H66))</f>
        <v/>
      </c>
      <c r="H66" s="25"/>
      <c r="I66" s="23"/>
      <c r="J66" s="28" t="str">
        <f aca="false">IF(AND(A66="",B66="",C66="",E66="",H66=""),"",IF(B66="","Pick a job",IF(ISNA(MATCH(B66,Jobs!$A$2:$A$301,0)),"Job # not on Jobs tab",IF(C66="","Pick a category",IF(AND(E66&lt;&gt;"",F66=""),"Add a rate",IF(AND(E66="",H66=""),"Add hours or an amount",IF(AND(E66&lt;&gt;"",H66&lt;&gt;""),"Use hours x rate OR an amount","")))))))</f>
        <v/>
      </c>
    </row>
    <row r="67" customFormat="false" ht="15" hidden="false" customHeight="false" outlineLevel="0" collapsed="false">
      <c r="A67" s="24"/>
      <c r="B67" s="23"/>
      <c r="C67" s="23"/>
      <c r="D67" s="23"/>
      <c r="E67" s="23"/>
      <c r="F67" s="25"/>
      <c r="G67" s="26" t="str">
        <f aca="false">IF(AND(E67="",H67=""),"",N(E67)*N(F67)+N(H67))</f>
        <v/>
      </c>
      <c r="H67" s="25"/>
      <c r="I67" s="23"/>
      <c r="J67" s="28" t="str">
        <f aca="false">IF(AND(A67="",B67="",C67="",E67="",H67=""),"",IF(B67="","Pick a job",IF(ISNA(MATCH(B67,Jobs!$A$2:$A$301,0)),"Job # not on Jobs tab",IF(C67="","Pick a category",IF(AND(E67&lt;&gt;"",F67=""),"Add a rate",IF(AND(E67="",H67=""),"Add hours or an amount",IF(AND(E67&lt;&gt;"",H67&lt;&gt;""),"Use hours x rate OR an amount","")))))))</f>
        <v/>
      </c>
    </row>
    <row r="68" customFormat="false" ht="15" hidden="false" customHeight="false" outlineLevel="0" collapsed="false">
      <c r="A68" s="24"/>
      <c r="B68" s="23"/>
      <c r="C68" s="23"/>
      <c r="D68" s="23"/>
      <c r="E68" s="23"/>
      <c r="F68" s="25"/>
      <c r="G68" s="26" t="str">
        <f aca="false">IF(AND(E68="",H68=""),"",N(E68)*N(F68)+N(H68))</f>
        <v/>
      </c>
      <c r="H68" s="25"/>
      <c r="I68" s="23"/>
      <c r="J68" s="28" t="str">
        <f aca="false">IF(AND(A68="",B68="",C68="",E68="",H68=""),"",IF(B68="","Pick a job",IF(ISNA(MATCH(B68,Jobs!$A$2:$A$301,0)),"Job # not on Jobs tab",IF(C68="","Pick a category",IF(AND(E68&lt;&gt;"",F68=""),"Add a rate",IF(AND(E68="",H68=""),"Add hours or an amount",IF(AND(E68&lt;&gt;"",H68&lt;&gt;""),"Use hours x rate OR an amount","")))))))</f>
        <v/>
      </c>
    </row>
    <row r="69" customFormat="false" ht="15" hidden="false" customHeight="false" outlineLevel="0" collapsed="false">
      <c r="A69" s="24"/>
      <c r="B69" s="23"/>
      <c r="C69" s="23"/>
      <c r="D69" s="23"/>
      <c r="E69" s="23"/>
      <c r="F69" s="25"/>
      <c r="G69" s="26" t="str">
        <f aca="false">IF(AND(E69="",H69=""),"",N(E69)*N(F69)+N(H69))</f>
        <v/>
      </c>
      <c r="H69" s="25"/>
      <c r="I69" s="23"/>
      <c r="J69" s="28" t="str">
        <f aca="false">IF(AND(A69="",B69="",C69="",E69="",H69=""),"",IF(B69="","Pick a job",IF(ISNA(MATCH(B69,Jobs!$A$2:$A$301,0)),"Job # not on Jobs tab",IF(C69="","Pick a category",IF(AND(E69&lt;&gt;"",F69=""),"Add a rate",IF(AND(E69="",H69=""),"Add hours or an amount",IF(AND(E69&lt;&gt;"",H69&lt;&gt;""),"Use hours x rate OR an amount","")))))))</f>
        <v/>
      </c>
    </row>
    <row r="70" customFormat="false" ht="15" hidden="false" customHeight="false" outlineLevel="0" collapsed="false">
      <c r="A70" s="24"/>
      <c r="B70" s="23"/>
      <c r="C70" s="23"/>
      <c r="D70" s="23"/>
      <c r="E70" s="23"/>
      <c r="F70" s="25"/>
      <c r="G70" s="26" t="str">
        <f aca="false">IF(AND(E70="",H70=""),"",N(E70)*N(F70)+N(H70))</f>
        <v/>
      </c>
      <c r="H70" s="25"/>
      <c r="I70" s="23"/>
      <c r="J70" s="28" t="str">
        <f aca="false">IF(AND(A70="",B70="",C70="",E70="",H70=""),"",IF(B70="","Pick a job",IF(ISNA(MATCH(B70,Jobs!$A$2:$A$301,0)),"Job # not on Jobs tab",IF(C70="","Pick a category",IF(AND(E70&lt;&gt;"",F70=""),"Add a rate",IF(AND(E70="",H70=""),"Add hours or an amount",IF(AND(E70&lt;&gt;"",H70&lt;&gt;""),"Use hours x rate OR an amount","")))))))</f>
        <v/>
      </c>
    </row>
    <row r="71" customFormat="false" ht="15" hidden="false" customHeight="false" outlineLevel="0" collapsed="false">
      <c r="A71" s="24"/>
      <c r="B71" s="23"/>
      <c r="C71" s="23"/>
      <c r="D71" s="23"/>
      <c r="E71" s="23"/>
      <c r="F71" s="25"/>
      <c r="G71" s="26" t="str">
        <f aca="false">IF(AND(E71="",H71=""),"",N(E71)*N(F71)+N(H71))</f>
        <v/>
      </c>
      <c r="H71" s="25"/>
      <c r="I71" s="23"/>
      <c r="J71" s="28" t="str">
        <f aca="false">IF(AND(A71="",B71="",C71="",E71="",H71=""),"",IF(B71="","Pick a job",IF(ISNA(MATCH(B71,Jobs!$A$2:$A$301,0)),"Job # not on Jobs tab",IF(C71="","Pick a category",IF(AND(E71&lt;&gt;"",F71=""),"Add a rate",IF(AND(E71="",H71=""),"Add hours or an amount",IF(AND(E71&lt;&gt;"",H71&lt;&gt;""),"Use hours x rate OR an amount","")))))))</f>
        <v/>
      </c>
    </row>
    <row r="72" customFormat="false" ht="15" hidden="false" customHeight="false" outlineLevel="0" collapsed="false">
      <c r="A72" s="24"/>
      <c r="B72" s="23"/>
      <c r="C72" s="23"/>
      <c r="D72" s="23"/>
      <c r="E72" s="23"/>
      <c r="F72" s="25"/>
      <c r="G72" s="26" t="str">
        <f aca="false">IF(AND(E72="",H72=""),"",N(E72)*N(F72)+N(H72))</f>
        <v/>
      </c>
      <c r="H72" s="25"/>
      <c r="I72" s="23"/>
      <c r="J72" s="28" t="str">
        <f aca="false">IF(AND(A72="",B72="",C72="",E72="",H72=""),"",IF(B72="","Pick a job",IF(ISNA(MATCH(B72,Jobs!$A$2:$A$301,0)),"Job # not on Jobs tab",IF(C72="","Pick a category",IF(AND(E72&lt;&gt;"",F72=""),"Add a rate",IF(AND(E72="",H72=""),"Add hours or an amount",IF(AND(E72&lt;&gt;"",H72&lt;&gt;""),"Use hours x rate OR an amount","")))))))</f>
        <v/>
      </c>
    </row>
    <row r="73" customFormat="false" ht="15" hidden="false" customHeight="false" outlineLevel="0" collapsed="false">
      <c r="A73" s="24"/>
      <c r="B73" s="23"/>
      <c r="C73" s="23"/>
      <c r="D73" s="23"/>
      <c r="E73" s="23"/>
      <c r="F73" s="25"/>
      <c r="G73" s="26" t="str">
        <f aca="false">IF(AND(E73="",H73=""),"",N(E73)*N(F73)+N(H73))</f>
        <v/>
      </c>
      <c r="H73" s="25"/>
      <c r="I73" s="23"/>
      <c r="J73" s="28" t="str">
        <f aca="false">IF(AND(A73="",B73="",C73="",E73="",H73=""),"",IF(B73="","Pick a job",IF(ISNA(MATCH(B73,Jobs!$A$2:$A$301,0)),"Job # not on Jobs tab",IF(C73="","Pick a category",IF(AND(E73&lt;&gt;"",F73=""),"Add a rate",IF(AND(E73="",H73=""),"Add hours or an amount",IF(AND(E73&lt;&gt;"",H73&lt;&gt;""),"Use hours x rate OR an amount","")))))))</f>
        <v/>
      </c>
    </row>
    <row r="74" customFormat="false" ht="15" hidden="false" customHeight="false" outlineLevel="0" collapsed="false">
      <c r="A74" s="24"/>
      <c r="B74" s="23"/>
      <c r="C74" s="23"/>
      <c r="D74" s="23"/>
      <c r="E74" s="23"/>
      <c r="F74" s="25"/>
      <c r="G74" s="26" t="str">
        <f aca="false">IF(AND(E74="",H74=""),"",N(E74)*N(F74)+N(H74))</f>
        <v/>
      </c>
      <c r="H74" s="25"/>
      <c r="I74" s="23"/>
      <c r="J74" s="28" t="str">
        <f aca="false">IF(AND(A74="",B74="",C74="",E74="",H74=""),"",IF(B74="","Pick a job",IF(ISNA(MATCH(B74,Jobs!$A$2:$A$301,0)),"Job # not on Jobs tab",IF(C74="","Pick a category",IF(AND(E74&lt;&gt;"",F74=""),"Add a rate",IF(AND(E74="",H74=""),"Add hours or an amount",IF(AND(E74&lt;&gt;"",H74&lt;&gt;""),"Use hours x rate OR an amount","")))))))</f>
        <v/>
      </c>
    </row>
    <row r="75" customFormat="false" ht="15" hidden="false" customHeight="false" outlineLevel="0" collapsed="false">
      <c r="A75" s="24"/>
      <c r="B75" s="23"/>
      <c r="C75" s="23"/>
      <c r="D75" s="23"/>
      <c r="E75" s="23"/>
      <c r="F75" s="25"/>
      <c r="G75" s="26" t="str">
        <f aca="false">IF(AND(E75="",H75=""),"",N(E75)*N(F75)+N(H75))</f>
        <v/>
      </c>
      <c r="H75" s="25"/>
      <c r="I75" s="23"/>
      <c r="J75" s="28" t="str">
        <f aca="false">IF(AND(A75="",B75="",C75="",E75="",H75=""),"",IF(B75="","Pick a job",IF(ISNA(MATCH(B75,Jobs!$A$2:$A$301,0)),"Job # not on Jobs tab",IF(C75="","Pick a category",IF(AND(E75&lt;&gt;"",F75=""),"Add a rate",IF(AND(E75="",H75=""),"Add hours or an amount",IF(AND(E75&lt;&gt;"",H75&lt;&gt;""),"Use hours x rate OR an amount","")))))))</f>
        <v/>
      </c>
    </row>
    <row r="76" customFormat="false" ht="15" hidden="false" customHeight="false" outlineLevel="0" collapsed="false">
      <c r="A76" s="24"/>
      <c r="B76" s="23"/>
      <c r="C76" s="23"/>
      <c r="D76" s="23"/>
      <c r="E76" s="23"/>
      <c r="F76" s="25"/>
      <c r="G76" s="26" t="str">
        <f aca="false">IF(AND(E76="",H76=""),"",N(E76)*N(F76)+N(H76))</f>
        <v/>
      </c>
      <c r="H76" s="25"/>
      <c r="I76" s="23"/>
      <c r="J76" s="28" t="str">
        <f aca="false">IF(AND(A76="",B76="",C76="",E76="",H76=""),"",IF(B76="","Pick a job",IF(ISNA(MATCH(B76,Jobs!$A$2:$A$301,0)),"Job # not on Jobs tab",IF(C76="","Pick a category",IF(AND(E76&lt;&gt;"",F76=""),"Add a rate",IF(AND(E76="",H76=""),"Add hours or an amount",IF(AND(E76&lt;&gt;"",H76&lt;&gt;""),"Use hours x rate OR an amount","")))))))</f>
        <v/>
      </c>
    </row>
    <row r="77" customFormat="false" ht="15" hidden="false" customHeight="false" outlineLevel="0" collapsed="false">
      <c r="A77" s="24"/>
      <c r="B77" s="23"/>
      <c r="C77" s="23"/>
      <c r="D77" s="23"/>
      <c r="E77" s="23"/>
      <c r="F77" s="25"/>
      <c r="G77" s="26" t="str">
        <f aca="false">IF(AND(E77="",H77=""),"",N(E77)*N(F77)+N(H77))</f>
        <v/>
      </c>
      <c r="H77" s="25"/>
      <c r="I77" s="23"/>
      <c r="J77" s="28" t="str">
        <f aca="false">IF(AND(A77="",B77="",C77="",E77="",H77=""),"",IF(B77="","Pick a job",IF(ISNA(MATCH(B77,Jobs!$A$2:$A$301,0)),"Job # not on Jobs tab",IF(C77="","Pick a category",IF(AND(E77&lt;&gt;"",F77=""),"Add a rate",IF(AND(E77="",H77=""),"Add hours or an amount",IF(AND(E77&lt;&gt;"",H77&lt;&gt;""),"Use hours x rate OR an amount","")))))))</f>
        <v/>
      </c>
    </row>
    <row r="78" customFormat="false" ht="15" hidden="false" customHeight="false" outlineLevel="0" collapsed="false">
      <c r="A78" s="24"/>
      <c r="B78" s="23"/>
      <c r="C78" s="23"/>
      <c r="D78" s="23"/>
      <c r="E78" s="23"/>
      <c r="F78" s="25"/>
      <c r="G78" s="26" t="str">
        <f aca="false">IF(AND(E78="",H78=""),"",N(E78)*N(F78)+N(H78))</f>
        <v/>
      </c>
      <c r="H78" s="25"/>
      <c r="I78" s="23"/>
      <c r="J78" s="28" t="str">
        <f aca="false">IF(AND(A78="",B78="",C78="",E78="",H78=""),"",IF(B78="","Pick a job",IF(ISNA(MATCH(B78,Jobs!$A$2:$A$301,0)),"Job # not on Jobs tab",IF(C78="","Pick a category",IF(AND(E78&lt;&gt;"",F78=""),"Add a rate",IF(AND(E78="",H78=""),"Add hours or an amount",IF(AND(E78&lt;&gt;"",H78&lt;&gt;""),"Use hours x rate OR an amount","")))))))</f>
        <v/>
      </c>
    </row>
    <row r="79" customFormat="false" ht="15" hidden="false" customHeight="false" outlineLevel="0" collapsed="false">
      <c r="A79" s="24"/>
      <c r="B79" s="23"/>
      <c r="C79" s="23"/>
      <c r="D79" s="23"/>
      <c r="E79" s="23"/>
      <c r="F79" s="25"/>
      <c r="G79" s="26" t="str">
        <f aca="false">IF(AND(E79="",H79=""),"",N(E79)*N(F79)+N(H79))</f>
        <v/>
      </c>
      <c r="H79" s="25"/>
      <c r="I79" s="23"/>
      <c r="J79" s="28" t="str">
        <f aca="false">IF(AND(A79="",B79="",C79="",E79="",H79=""),"",IF(B79="","Pick a job",IF(ISNA(MATCH(B79,Jobs!$A$2:$A$301,0)),"Job # not on Jobs tab",IF(C79="","Pick a category",IF(AND(E79&lt;&gt;"",F79=""),"Add a rate",IF(AND(E79="",H79=""),"Add hours or an amount",IF(AND(E79&lt;&gt;"",H79&lt;&gt;""),"Use hours x rate OR an amount","")))))))</f>
        <v/>
      </c>
    </row>
    <row r="80" customFormat="false" ht="15" hidden="false" customHeight="false" outlineLevel="0" collapsed="false">
      <c r="A80" s="24"/>
      <c r="B80" s="23"/>
      <c r="C80" s="23"/>
      <c r="D80" s="23"/>
      <c r="E80" s="23"/>
      <c r="F80" s="25"/>
      <c r="G80" s="26" t="str">
        <f aca="false">IF(AND(E80="",H80=""),"",N(E80)*N(F80)+N(H80))</f>
        <v/>
      </c>
      <c r="H80" s="25"/>
      <c r="I80" s="23"/>
      <c r="J80" s="28" t="str">
        <f aca="false">IF(AND(A80="",B80="",C80="",E80="",H80=""),"",IF(B80="","Pick a job",IF(ISNA(MATCH(B80,Jobs!$A$2:$A$301,0)),"Job # not on Jobs tab",IF(C80="","Pick a category",IF(AND(E80&lt;&gt;"",F80=""),"Add a rate",IF(AND(E80="",H80=""),"Add hours or an amount",IF(AND(E80&lt;&gt;"",H80&lt;&gt;""),"Use hours x rate OR an amount","")))))))</f>
        <v/>
      </c>
    </row>
    <row r="81" customFormat="false" ht="15" hidden="false" customHeight="false" outlineLevel="0" collapsed="false">
      <c r="A81" s="24"/>
      <c r="B81" s="23"/>
      <c r="C81" s="23"/>
      <c r="D81" s="23"/>
      <c r="E81" s="23"/>
      <c r="F81" s="25"/>
      <c r="G81" s="26" t="str">
        <f aca="false">IF(AND(E81="",H81=""),"",N(E81)*N(F81)+N(H81))</f>
        <v/>
      </c>
      <c r="H81" s="25"/>
      <c r="I81" s="23"/>
      <c r="J81" s="28" t="str">
        <f aca="false">IF(AND(A81="",B81="",C81="",E81="",H81=""),"",IF(B81="","Pick a job",IF(ISNA(MATCH(B81,Jobs!$A$2:$A$301,0)),"Job # not on Jobs tab",IF(C81="","Pick a category",IF(AND(E81&lt;&gt;"",F81=""),"Add a rate",IF(AND(E81="",H81=""),"Add hours or an amount",IF(AND(E81&lt;&gt;"",H81&lt;&gt;""),"Use hours x rate OR an amount","")))))))</f>
        <v/>
      </c>
    </row>
    <row r="82" customFormat="false" ht="15" hidden="false" customHeight="false" outlineLevel="0" collapsed="false">
      <c r="A82" s="24"/>
      <c r="B82" s="23"/>
      <c r="C82" s="23"/>
      <c r="D82" s="23"/>
      <c r="E82" s="23"/>
      <c r="F82" s="25"/>
      <c r="G82" s="26" t="str">
        <f aca="false">IF(AND(E82="",H82=""),"",N(E82)*N(F82)+N(H82))</f>
        <v/>
      </c>
      <c r="H82" s="25"/>
      <c r="I82" s="23"/>
      <c r="J82" s="28" t="str">
        <f aca="false">IF(AND(A82="",B82="",C82="",E82="",H82=""),"",IF(B82="","Pick a job",IF(ISNA(MATCH(B82,Jobs!$A$2:$A$301,0)),"Job # not on Jobs tab",IF(C82="","Pick a category",IF(AND(E82&lt;&gt;"",F82=""),"Add a rate",IF(AND(E82="",H82=""),"Add hours or an amount",IF(AND(E82&lt;&gt;"",H82&lt;&gt;""),"Use hours x rate OR an amount","")))))))</f>
        <v/>
      </c>
    </row>
    <row r="83" customFormat="false" ht="15" hidden="false" customHeight="false" outlineLevel="0" collapsed="false">
      <c r="A83" s="24"/>
      <c r="B83" s="23"/>
      <c r="C83" s="23"/>
      <c r="D83" s="23"/>
      <c r="E83" s="23"/>
      <c r="F83" s="25"/>
      <c r="G83" s="26" t="str">
        <f aca="false">IF(AND(E83="",H83=""),"",N(E83)*N(F83)+N(H83))</f>
        <v/>
      </c>
      <c r="H83" s="25"/>
      <c r="I83" s="23"/>
      <c r="J83" s="28" t="str">
        <f aca="false">IF(AND(A83="",B83="",C83="",E83="",H83=""),"",IF(B83="","Pick a job",IF(ISNA(MATCH(B83,Jobs!$A$2:$A$301,0)),"Job # not on Jobs tab",IF(C83="","Pick a category",IF(AND(E83&lt;&gt;"",F83=""),"Add a rate",IF(AND(E83="",H83=""),"Add hours or an amount",IF(AND(E83&lt;&gt;"",H83&lt;&gt;""),"Use hours x rate OR an amount","")))))))</f>
        <v/>
      </c>
    </row>
    <row r="84" customFormat="false" ht="15" hidden="false" customHeight="false" outlineLevel="0" collapsed="false">
      <c r="A84" s="24"/>
      <c r="B84" s="23"/>
      <c r="C84" s="23"/>
      <c r="D84" s="23"/>
      <c r="E84" s="23"/>
      <c r="F84" s="25"/>
      <c r="G84" s="26" t="str">
        <f aca="false">IF(AND(E84="",H84=""),"",N(E84)*N(F84)+N(H84))</f>
        <v/>
      </c>
      <c r="H84" s="25"/>
      <c r="I84" s="23"/>
      <c r="J84" s="28" t="str">
        <f aca="false">IF(AND(A84="",B84="",C84="",E84="",H84=""),"",IF(B84="","Pick a job",IF(ISNA(MATCH(B84,Jobs!$A$2:$A$301,0)),"Job # not on Jobs tab",IF(C84="","Pick a category",IF(AND(E84&lt;&gt;"",F84=""),"Add a rate",IF(AND(E84="",H84=""),"Add hours or an amount",IF(AND(E84&lt;&gt;"",H84&lt;&gt;""),"Use hours x rate OR an amount","")))))))</f>
        <v/>
      </c>
    </row>
    <row r="85" customFormat="false" ht="15" hidden="false" customHeight="false" outlineLevel="0" collapsed="false">
      <c r="A85" s="24"/>
      <c r="B85" s="23"/>
      <c r="C85" s="23"/>
      <c r="D85" s="23"/>
      <c r="E85" s="23"/>
      <c r="F85" s="25"/>
      <c r="G85" s="26" t="str">
        <f aca="false">IF(AND(E85="",H85=""),"",N(E85)*N(F85)+N(H85))</f>
        <v/>
      </c>
      <c r="H85" s="25"/>
      <c r="I85" s="23"/>
      <c r="J85" s="28" t="str">
        <f aca="false">IF(AND(A85="",B85="",C85="",E85="",H85=""),"",IF(B85="","Pick a job",IF(ISNA(MATCH(B85,Jobs!$A$2:$A$301,0)),"Job # not on Jobs tab",IF(C85="","Pick a category",IF(AND(E85&lt;&gt;"",F85=""),"Add a rate",IF(AND(E85="",H85=""),"Add hours or an amount",IF(AND(E85&lt;&gt;"",H85&lt;&gt;""),"Use hours x rate OR an amount","")))))))</f>
        <v/>
      </c>
    </row>
    <row r="86" customFormat="false" ht="15" hidden="false" customHeight="false" outlineLevel="0" collapsed="false">
      <c r="A86" s="24"/>
      <c r="B86" s="23"/>
      <c r="C86" s="23"/>
      <c r="D86" s="23"/>
      <c r="E86" s="23"/>
      <c r="F86" s="25"/>
      <c r="G86" s="26" t="str">
        <f aca="false">IF(AND(E86="",H86=""),"",N(E86)*N(F86)+N(H86))</f>
        <v/>
      </c>
      <c r="H86" s="25"/>
      <c r="I86" s="23"/>
      <c r="J86" s="28" t="str">
        <f aca="false">IF(AND(A86="",B86="",C86="",E86="",H86=""),"",IF(B86="","Pick a job",IF(ISNA(MATCH(B86,Jobs!$A$2:$A$301,0)),"Job # not on Jobs tab",IF(C86="","Pick a category",IF(AND(E86&lt;&gt;"",F86=""),"Add a rate",IF(AND(E86="",H86=""),"Add hours or an amount",IF(AND(E86&lt;&gt;"",H86&lt;&gt;""),"Use hours x rate OR an amount","")))))))</f>
        <v/>
      </c>
    </row>
    <row r="87" customFormat="false" ht="15" hidden="false" customHeight="false" outlineLevel="0" collapsed="false">
      <c r="A87" s="24"/>
      <c r="B87" s="23"/>
      <c r="C87" s="23"/>
      <c r="D87" s="23"/>
      <c r="E87" s="23"/>
      <c r="F87" s="25"/>
      <c r="G87" s="26" t="str">
        <f aca="false">IF(AND(E87="",H87=""),"",N(E87)*N(F87)+N(H87))</f>
        <v/>
      </c>
      <c r="H87" s="25"/>
      <c r="I87" s="23"/>
      <c r="J87" s="28" t="str">
        <f aca="false">IF(AND(A87="",B87="",C87="",E87="",H87=""),"",IF(B87="","Pick a job",IF(ISNA(MATCH(B87,Jobs!$A$2:$A$301,0)),"Job # not on Jobs tab",IF(C87="","Pick a category",IF(AND(E87&lt;&gt;"",F87=""),"Add a rate",IF(AND(E87="",H87=""),"Add hours or an amount",IF(AND(E87&lt;&gt;"",H87&lt;&gt;""),"Use hours x rate OR an amount","")))))))</f>
        <v/>
      </c>
    </row>
    <row r="88" customFormat="false" ht="15" hidden="false" customHeight="false" outlineLevel="0" collapsed="false">
      <c r="A88" s="24"/>
      <c r="B88" s="23"/>
      <c r="C88" s="23"/>
      <c r="D88" s="23"/>
      <c r="E88" s="23"/>
      <c r="F88" s="25"/>
      <c r="G88" s="26" t="str">
        <f aca="false">IF(AND(E88="",H88=""),"",N(E88)*N(F88)+N(H88))</f>
        <v/>
      </c>
      <c r="H88" s="25"/>
      <c r="I88" s="23"/>
      <c r="J88" s="28" t="str">
        <f aca="false">IF(AND(A88="",B88="",C88="",E88="",H88=""),"",IF(B88="","Pick a job",IF(ISNA(MATCH(B88,Jobs!$A$2:$A$301,0)),"Job # not on Jobs tab",IF(C88="","Pick a category",IF(AND(E88&lt;&gt;"",F88=""),"Add a rate",IF(AND(E88="",H88=""),"Add hours or an amount",IF(AND(E88&lt;&gt;"",H88&lt;&gt;""),"Use hours x rate OR an amount","")))))))</f>
        <v/>
      </c>
    </row>
    <row r="89" customFormat="false" ht="15" hidden="false" customHeight="false" outlineLevel="0" collapsed="false">
      <c r="A89" s="24"/>
      <c r="B89" s="23"/>
      <c r="C89" s="23"/>
      <c r="D89" s="23"/>
      <c r="E89" s="23"/>
      <c r="F89" s="25"/>
      <c r="G89" s="26" t="str">
        <f aca="false">IF(AND(E89="",H89=""),"",N(E89)*N(F89)+N(H89))</f>
        <v/>
      </c>
      <c r="H89" s="25"/>
      <c r="I89" s="23"/>
      <c r="J89" s="28" t="str">
        <f aca="false">IF(AND(A89="",B89="",C89="",E89="",H89=""),"",IF(B89="","Pick a job",IF(ISNA(MATCH(B89,Jobs!$A$2:$A$301,0)),"Job # not on Jobs tab",IF(C89="","Pick a category",IF(AND(E89&lt;&gt;"",F89=""),"Add a rate",IF(AND(E89="",H89=""),"Add hours or an amount",IF(AND(E89&lt;&gt;"",H89&lt;&gt;""),"Use hours x rate OR an amount","")))))))</f>
        <v/>
      </c>
    </row>
    <row r="90" customFormat="false" ht="15" hidden="false" customHeight="false" outlineLevel="0" collapsed="false">
      <c r="A90" s="24"/>
      <c r="B90" s="23"/>
      <c r="C90" s="23"/>
      <c r="D90" s="23"/>
      <c r="E90" s="23"/>
      <c r="F90" s="25"/>
      <c r="G90" s="26" t="str">
        <f aca="false">IF(AND(E90="",H90=""),"",N(E90)*N(F90)+N(H90))</f>
        <v/>
      </c>
      <c r="H90" s="25"/>
      <c r="I90" s="23"/>
      <c r="J90" s="28" t="str">
        <f aca="false">IF(AND(A90="",B90="",C90="",E90="",H90=""),"",IF(B90="","Pick a job",IF(ISNA(MATCH(B90,Jobs!$A$2:$A$301,0)),"Job # not on Jobs tab",IF(C90="","Pick a category",IF(AND(E90&lt;&gt;"",F90=""),"Add a rate",IF(AND(E90="",H90=""),"Add hours or an amount",IF(AND(E90&lt;&gt;"",H90&lt;&gt;""),"Use hours x rate OR an amount","")))))))</f>
        <v/>
      </c>
    </row>
    <row r="91" customFormat="false" ht="15" hidden="false" customHeight="false" outlineLevel="0" collapsed="false">
      <c r="A91" s="24"/>
      <c r="B91" s="23"/>
      <c r="C91" s="23"/>
      <c r="D91" s="23"/>
      <c r="E91" s="23"/>
      <c r="F91" s="25"/>
      <c r="G91" s="26" t="str">
        <f aca="false">IF(AND(E91="",H91=""),"",N(E91)*N(F91)+N(H91))</f>
        <v/>
      </c>
      <c r="H91" s="25"/>
      <c r="I91" s="23"/>
      <c r="J91" s="28" t="str">
        <f aca="false">IF(AND(A91="",B91="",C91="",E91="",H91=""),"",IF(B91="","Pick a job",IF(ISNA(MATCH(B91,Jobs!$A$2:$A$301,0)),"Job # not on Jobs tab",IF(C91="","Pick a category",IF(AND(E91&lt;&gt;"",F91=""),"Add a rate",IF(AND(E91="",H91=""),"Add hours or an amount",IF(AND(E91&lt;&gt;"",H91&lt;&gt;""),"Use hours x rate OR an amount","")))))))</f>
        <v/>
      </c>
    </row>
    <row r="92" customFormat="false" ht="15" hidden="false" customHeight="false" outlineLevel="0" collapsed="false">
      <c r="A92" s="24"/>
      <c r="B92" s="23"/>
      <c r="C92" s="23"/>
      <c r="D92" s="23"/>
      <c r="E92" s="23"/>
      <c r="F92" s="25"/>
      <c r="G92" s="26" t="str">
        <f aca="false">IF(AND(E92="",H92=""),"",N(E92)*N(F92)+N(H92))</f>
        <v/>
      </c>
      <c r="H92" s="25"/>
      <c r="I92" s="23"/>
      <c r="J92" s="28" t="str">
        <f aca="false">IF(AND(A92="",B92="",C92="",E92="",H92=""),"",IF(B92="","Pick a job",IF(ISNA(MATCH(B92,Jobs!$A$2:$A$301,0)),"Job # not on Jobs tab",IF(C92="","Pick a category",IF(AND(E92&lt;&gt;"",F92=""),"Add a rate",IF(AND(E92="",H92=""),"Add hours or an amount",IF(AND(E92&lt;&gt;"",H92&lt;&gt;""),"Use hours x rate OR an amount","")))))))</f>
        <v/>
      </c>
    </row>
    <row r="93" customFormat="false" ht="15" hidden="false" customHeight="false" outlineLevel="0" collapsed="false">
      <c r="A93" s="24"/>
      <c r="B93" s="23"/>
      <c r="C93" s="23"/>
      <c r="D93" s="23"/>
      <c r="E93" s="23"/>
      <c r="F93" s="25"/>
      <c r="G93" s="26" t="str">
        <f aca="false">IF(AND(E93="",H93=""),"",N(E93)*N(F93)+N(H93))</f>
        <v/>
      </c>
      <c r="H93" s="25"/>
      <c r="I93" s="23"/>
      <c r="J93" s="28" t="str">
        <f aca="false">IF(AND(A93="",B93="",C93="",E93="",H93=""),"",IF(B93="","Pick a job",IF(ISNA(MATCH(B93,Jobs!$A$2:$A$301,0)),"Job # not on Jobs tab",IF(C93="","Pick a category",IF(AND(E93&lt;&gt;"",F93=""),"Add a rate",IF(AND(E93="",H93=""),"Add hours or an amount",IF(AND(E93&lt;&gt;"",H93&lt;&gt;""),"Use hours x rate OR an amount","")))))))</f>
        <v/>
      </c>
    </row>
    <row r="94" customFormat="false" ht="15" hidden="false" customHeight="false" outlineLevel="0" collapsed="false">
      <c r="A94" s="24"/>
      <c r="B94" s="23"/>
      <c r="C94" s="23"/>
      <c r="D94" s="23"/>
      <c r="E94" s="23"/>
      <c r="F94" s="25"/>
      <c r="G94" s="26" t="str">
        <f aca="false">IF(AND(E94="",H94=""),"",N(E94)*N(F94)+N(H94))</f>
        <v/>
      </c>
      <c r="H94" s="25"/>
      <c r="I94" s="23"/>
      <c r="J94" s="28" t="str">
        <f aca="false">IF(AND(A94="",B94="",C94="",E94="",H94=""),"",IF(B94="","Pick a job",IF(ISNA(MATCH(B94,Jobs!$A$2:$A$301,0)),"Job # not on Jobs tab",IF(C94="","Pick a category",IF(AND(E94&lt;&gt;"",F94=""),"Add a rate",IF(AND(E94="",H94=""),"Add hours or an amount",IF(AND(E94&lt;&gt;"",H94&lt;&gt;""),"Use hours x rate OR an amount","")))))))</f>
        <v/>
      </c>
    </row>
    <row r="95" customFormat="false" ht="15" hidden="false" customHeight="false" outlineLevel="0" collapsed="false">
      <c r="A95" s="24"/>
      <c r="B95" s="23"/>
      <c r="C95" s="23"/>
      <c r="D95" s="23"/>
      <c r="E95" s="23"/>
      <c r="F95" s="25"/>
      <c r="G95" s="26" t="str">
        <f aca="false">IF(AND(E95="",H95=""),"",N(E95)*N(F95)+N(H95))</f>
        <v/>
      </c>
      <c r="H95" s="25"/>
      <c r="I95" s="23"/>
      <c r="J95" s="28" t="str">
        <f aca="false">IF(AND(A95="",B95="",C95="",E95="",H95=""),"",IF(B95="","Pick a job",IF(ISNA(MATCH(B95,Jobs!$A$2:$A$301,0)),"Job # not on Jobs tab",IF(C95="","Pick a category",IF(AND(E95&lt;&gt;"",F95=""),"Add a rate",IF(AND(E95="",H95=""),"Add hours or an amount",IF(AND(E95&lt;&gt;"",H95&lt;&gt;""),"Use hours x rate OR an amount","")))))))</f>
        <v/>
      </c>
    </row>
    <row r="96" customFormat="false" ht="15" hidden="false" customHeight="false" outlineLevel="0" collapsed="false">
      <c r="A96" s="24"/>
      <c r="B96" s="23"/>
      <c r="C96" s="23"/>
      <c r="D96" s="23"/>
      <c r="E96" s="23"/>
      <c r="F96" s="25"/>
      <c r="G96" s="26" t="str">
        <f aca="false">IF(AND(E96="",H96=""),"",N(E96)*N(F96)+N(H96))</f>
        <v/>
      </c>
      <c r="H96" s="25"/>
      <c r="I96" s="23"/>
      <c r="J96" s="28" t="str">
        <f aca="false">IF(AND(A96="",B96="",C96="",E96="",H96=""),"",IF(B96="","Pick a job",IF(ISNA(MATCH(B96,Jobs!$A$2:$A$301,0)),"Job # not on Jobs tab",IF(C96="","Pick a category",IF(AND(E96&lt;&gt;"",F96=""),"Add a rate",IF(AND(E96="",H96=""),"Add hours or an amount",IF(AND(E96&lt;&gt;"",H96&lt;&gt;""),"Use hours x rate OR an amount","")))))))</f>
        <v/>
      </c>
    </row>
    <row r="97" customFormat="false" ht="15" hidden="false" customHeight="false" outlineLevel="0" collapsed="false">
      <c r="A97" s="24"/>
      <c r="B97" s="23"/>
      <c r="C97" s="23"/>
      <c r="D97" s="23"/>
      <c r="E97" s="23"/>
      <c r="F97" s="25"/>
      <c r="G97" s="26" t="str">
        <f aca="false">IF(AND(E97="",H97=""),"",N(E97)*N(F97)+N(H97))</f>
        <v/>
      </c>
      <c r="H97" s="25"/>
      <c r="I97" s="23"/>
      <c r="J97" s="28" t="str">
        <f aca="false">IF(AND(A97="",B97="",C97="",E97="",H97=""),"",IF(B97="","Pick a job",IF(ISNA(MATCH(B97,Jobs!$A$2:$A$301,0)),"Job # not on Jobs tab",IF(C97="","Pick a category",IF(AND(E97&lt;&gt;"",F97=""),"Add a rate",IF(AND(E97="",H97=""),"Add hours or an amount",IF(AND(E97&lt;&gt;"",H97&lt;&gt;""),"Use hours x rate OR an amount","")))))))</f>
        <v/>
      </c>
    </row>
    <row r="98" customFormat="false" ht="15" hidden="false" customHeight="false" outlineLevel="0" collapsed="false">
      <c r="A98" s="24"/>
      <c r="B98" s="23"/>
      <c r="C98" s="23"/>
      <c r="D98" s="23"/>
      <c r="E98" s="23"/>
      <c r="F98" s="25"/>
      <c r="G98" s="26" t="str">
        <f aca="false">IF(AND(E98="",H98=""),"",N(E98)*N(F98)+N(H98))</f>
        <v/>
      </c>
      <c r="H98" s="25"/>
      <c r="I98" s="23"/>
      <c r="J98" s="28" t="str">
        <f aca="false">IF(AND(A98="",B98="",C98="",E98="",H98=""),"",IF(B98="","Pick a job",IF(ISNA(MATCH(B98,Jobs!$A$2:$A$301,0)),"Job # not on Jobs tab",IF(C98="","Pick a category",IF(AND(E98&lt;&gt;"",F98=""),"Add a rate",IF(AND(E98="",H98=""),"Add hours or an amount",IF(AND(E98&lt;&gt;"",H98&lt;&gt;""),"Use hours x rate OR an amount","")))))))</f>
        <v/>
      </c>
    </row>
    <row r="99" customFormat="false" ht="15" hidden="false" customHeight="false" outlineLevel="0" collapsed="false">
      <c r="A99" s="24"/>
      <c r="B99" s="23"/>
      <c r="C99" s="23"/>
      <c r="D99" s="23"/>
      <c r="E99" s="23"/>
      <c r="F99" s="25"/>
      <c r="G99" s="26" t="str">
        <f aca="false">IF(AND(E99="",H99=""),"",N(E99)*N(F99)+N(H99))</f>
        <v/>
      </c>
      <c r="H99" s="25"/>
      <c r="I99" s="23"/>
      <c r="J99" s="28" t="str">
        <f aca="false">IF(AND(A99="",B99="",C99="",E99="",H99=""),"",IF(B99="","Pick a job",IF(ISNA(MATCH(B99,Jobs!$A$2:$A$301,0)),"Job # not on Jobs tab",IF(C99="","Pick a category",IF(AND(E99&lt;&gt;"",F99=""),"Add a rate",IF(AND(E99="",H99=""),"Add hours or an amount",IF(AND(E99&lt;&gt;"",H99&lt;&gt;""),"Use hours x rate OR an amount","")))))))</f>
        <v/>
      </c>
    </row>
    <row r="100" customFormat="false" ht="15" hidden="false" customHeight="false" outlineLevel="0" collapsed="false">
      <c r="A100" s="24"/>
      <c r="B100" s="23"/>
      <c r="C100" s="23"/>
      <c r="D100" s="23"/>
      <c r="E100" s="23"/>
      <c r="F100" s="25"/>
      <c r="G100" s="26" t="str">
        <f aca="false">IF(AND(E100="",H100=""),"",N(E100)*N(F100)+N(H100))</f>
        <v/>
      </c>
      <c r="H100" s="25"/>
      <c r="I100" s="23"/>
      <c r="J100" s="28" t="str">
        <f aca="false">IF(AND(A100="",B100="",C100="",E100="",H100=""),"",IF(B100="","Pick a job",IF(ISNA(MATCH(B100,Jobs!$A$2:$A$301,0)),"Job # not on Jobs tab",IF(C100="","Pick a category",IF(AND(E100&lt;&gt;"",F100=""),"Add a rate",IF(AND(E100="",H100=""),"Add hours or an amount",IF(AND(E100&lt;&gt;"",H100&lt;&gt;""),"Use hours x rate OR an amount","")))))))</f>
        <v/>
      </c>
    </row>
    <row r="101" customFormat="false" ht="15" hidden="false" customHeight="false" outlineLevel="0" collapsed="false">
      <c r="A101" s="24"/>
      <c r="B101" s="23"/>
      <c r="C101" s="23"/>
      <c r="D101" s="23"/>
      <c r="E101" s="23"/>
      <c r="F101" s="25"/>
      <c r="G101" s="26" t="str">
        <f aca="false">IF(AND(E101="",H101=""),"",N(E101)*N(F101)+N(H101))</f>
        <v/>
      </c>
      <c r="H101" s="25"/>
      <c r="I101" s="23"/>
      <c r="J101" s="28" t="str">
        <f aca="false">IF(AND(A101="",B101="",C101="",E101="",H101=""),"",IF(B101="","Pick a job",IF(ISNA(MATCH(B101,Jobs!$A$2:$A$301,0)),"Job # not on Jobs tab",IF(C101="","Pick a category",IF(AND(E101&lt;&gt;"",F101=""),"Add a rate",IF(AND(E101="",H101=""),"Add hours or an amount",IF(AND(E101&lt;&gt;"",H101&lt;&gt;""),"Use hours x rate OR an amount","")))))))</f>
        <v/>
      </c>
    </row>
    <row r="102" customFormat="false" ht="15" hidden="false" customHeight="false" outlineLevel="0" collapsed="false">
      <c r="A102" s="24"/>
      <c r="B102" s="23"/>
      <c r="C102" s="23"/>
      <c r="D102" s="23"/>
      <c r="E102" s="23"/>
      <c r="F102" s="25"/>
      <c r="G102" s="26" t="str">
        <f aca="false">IF(AND(E102="",H102=""),"",N(E102)*N(F102)+N(H102))</f>
        <v/>
      </c>
      <c r="H102" s="25"/>
      <c r="I102" s="23"/>
      <c r="J102" s="28" t="str">
        <f aca="false">IF(AND(A102="",B102="",C102="",E102="",H102=""),"",IF(B102="","Pick a job",IF(ISNA(MATCH(B102,Jobs!$A$2:$A$301,0)),"Job # not on Jobs tab",IF(C102="","Pick a category",IF(AND(E102&lt;&gt;"",F102=""),"Add a rate",IF(AND(E102="",H102=""),"Add hours or an amount",IF(AND(E102&lt;&gt;"",H102&lt;&gt;""),"Use hours x rate OR an amount","")))))))</f>
        <v/>
      </c>
    </row>
    <row r="103" customFormat="false" ht="15" hidden="false" customHeight="false" outlineLevel="0" collapsed="false">
      <c r="A103" s="24"/>
      <c r="B103" s="23"/>
      <c r="C103" s="23"/>
      <c r="D103" s="23"/>
      <c r="E103" s="23"/>
      <c r="F103" s="25"/>
      <c r="G103" s="26" t="str">
        <f aca="false">IF(AND(E103="",H103=""),"",N(E103)*N(F103)+N(H103))</f>
        <v/>
      </c>
      <c r="H103" s="25"/>
      <c r="I103" s="23"/>
      <c r="J103" s="28" t="str">
        <f aca="false">IF(AND(A103="",B103="",C103="",E103="",H103=""),"",IF(B103="","Pick a job",IF(ISNA(MATCH(B103,Jobs!$A$2:$A$301,0)),"Job # not on Jobs tab",IF(C103="","Pick a category",IF(AND(E103&lt;&gt;"",F103=""),"Add a rate",IF(AND(E103="",H103=""),"Add hours or an amount",IF(AND(E103&lt;&gt;"",H103&lt;&gt;""),"Use hours x rate OR an amount","")))))))</f>
        <v/>
      </c>
    </row>
    <row r="104" customFormat="false" ht="15" hidden="false" customHeight="false" outlineLevel="0" collapsed="false">
      <c r="A104" s="24"/>
      <c r="B104" s="23"/>
      <c r="C104" s="23"/>
      <c r="D104" s="23"/>
      <c r="E104" s="23"/>
      <c r="F104" s="25"/>
      <c r="G104" s="26" t="str">
        <f aca="false">IF(AND(E104="",H104=""),"",N(E104)*N(F104)+N(H104))</f>
        <v/>
      </c>
      <c r="H104" s="25"/>
      <c r="I104" s="23"/>
      <c r="J104" s="28" t="str">
        <f aca="false">IF(AND(A104="",B104="",C104="",E104="",H104=""),"",IF(B104="","Pick a job",IF(ISNA(MATCH(B104,Jobs!$A$2:$A$301,0)),"Job # not on Jobs tab",IF(C104="","Pick a category",IF(AND(E104&lt;&gt;"",F104=""),"Add a rate",IF(AND(E104="",H104=""),"Add hours or an amount",IF(AND(E104&lt;&gt;"",H104&lt;&gt;""),"Use hours x rate OR an amount","")))))))</f>
        <v/>
      </c>
    </row>
    <row r="105" customFormat="false" ht="15" hidden="false" customHeight="false" outlineLevel="0" collapsed="false">
      <c r="A105" s="24"/>
      <c r="B105" s="23"/>
      <c r="C105" s="23"/>
      <c r="D105" s="23"/>
      <c r="E105" s="23"/>
      <c r="F105" s="25"/>
      <c r="G105" s="26" t="str">
        <f aca="false">IF(AND(E105="",H105=""),"",N(E105)*N(F105)+N(H105))</f>
        <v/>
      </c>
      <c r="H105" s="25"/>
      <c r="I105" s="23"/>
      <c r="J105" s="28" t="str">
        <f aca="false">IF(AND(A105="",B105="",C105="",E105="",H105=""),"",IF(B105="","Pick a job",IF(ISNA(MATCH(B105,Jobs!$A$2:$A$301,0)),"Job # not on Jobs tab",IF(C105="","Pick a category",IF(AND(E105&lt;&gt;"",F105=""),"Add a rate",IF(AND(E105="",H105=""),"Add hours or an amount",IF(AND(E105&lt;&gt;"",H105&lt;&gt;""),"Use hours x rate OR an amount","")))))))</f>
        <v/>
      </c>
    </row>
    <row r="106" customFormat="false" ht="15" hidden="false" customHeight="false" outlineLevel="0" collapsed="false">
      <c r="A106" s="24"/>
      <c r="B106" s="23"/>
      <c r="C106" s="23"/>
      <c r="D106" s="23"/>
      <c r="E106" s="23"/>
      <c r="F106" s="25"/>
      <c r="G106" s="26" t="str">
        <f aca="false">IF(AND(E106="",H106=""),"",N(E106)*N(F106)+N(H106))</f>
        <v/>
      </c>
      <c r="H106" s="25"/>
      <c r="I106" s="23"/>
      <c r="J106" s="28" t="str">
        <f aca="false">IF(AND(A106="",B106="",C106="",E106="",H106=""),"",IF(B106="","Pick a job",IF(ISNA(MATCH(B106,Jobs!$A$2:$A$301,0)),"Job # not on Jobs tab",IF(C106="","Pick a category",IF(AND(E106&lt;&gt;"",F106=""),"Add a rate",IF(AND(E106="",H106=""),"Add hours or an amount",IF(AND(E106&lt;&gt;"",H106&lt;&gt;""),"Use hours x rate OR an amount","")))))))</f>
        <v/>
      </c>
    </row>
    <row r="107" customFormat="false" ht="15" hidden="false" customHeight="false" outlineLevel="0" collapsed="false">
      <c r="A107" s="24"/>
      <c r="B107" s="23"/>
      <c r="C107" s="23"/>
      <c r="D107" s="23"/>
      <c r="E107" s="23"/>
      <c r="F107" s="25"/>
      <c r="G107" s="26" t="str">
        <f aca="false">IF(AND(E107="",H107=""),"",N(E107)*N(F107)+N(H107))</f>
        <v/>
      </c>
      <c r="H107" s="25"/>
      <c r="I107" s="23"/>
      <c r="J107" s="28" t="str">
        <f aca="false">IF(AND(A107="",B107="",C107="",E107="",H107=""),"",IF(B107="","Pick a job",IF(ISNA(MATCH(B107,Jobs!$A$2:$A$301,0)),"Job # not on Jobs tab",IF(C107="","Pick a category",IF(AND(E107&lt;&gt;"",F107=""),"Add a rate",IF(AND(E107="",H107=""),"Add hours or an amount",IF(AND(E107&lt;&gt;"",H107&lt;&gt;""),"Use hours x rate OR an amount","")))))))</f>
        <v/>
      </c>
    </row>
    <row r="108" customFormat="false" ht="15" hidden="false" customHeight="false" outlineLevel="0" collapsed="false">
      <c r="A108" s="24"/>
      <c r="B108" s="23"/>
      <c r="C108" s="23"/>
      <c r="D108" s="23"/>
      <c r="E108" s="23"/>
      <c r="F108" s="25"/>
      <c r="G108" s="26" t="str">
        <f aca="false">IF(AND(E108="",H108=""),"",N(E108)*N(F108)+N(H108))</f>
        <v/>
      </c>
      <c r="H108" s="25"/>
      <c r="I108" s="23"/>
      <c r="J108" s="28" t="str">
        <f aca="false">IF(AND(A108="",B108="",C108="",E108="",H108=""),"",IF(B108="","Pick a job",IF(ISNA(MATCH(B108,Jobs!$A$2:$A$301,0)),"Job # not on Jobs tab",IF(C108="","Pick a category",IF(AND(E108&lt;&gt;"",F108=""),"Add a rate",IF(AND(E108="",H108=""),"Add hours or an amount",IF(AND(E108&lt;&gt;"",H108&lt;&gt;""),"Use hours x rate OR an amount","")))))))</f>
        <v/>
      </c>
    </row>
    <row r="109" customFormat="false" ht="15" hidden="false" customHeight="false" outlineLevel="0" collapsed="false">
      <c r="A109" s="24"/>
      <c r="B109" s="23"/>
      <c r="C109" s="23"/>
      <c r="D109" s="23"/>
      <c r="E109" s="23"/>
      <c r="F109" s="25"/>
      <c r="G109" s="26" t="str">
        <f aca="false">IF(AND(E109="",H109=""),"",N(E109)*N(F109)+N(H109))</f>
        <v/>
      </c>
      <c r="H109" s="25"/>
      <c r="I109" s="23"/>
      <c r="J109" s="28" t="str">
        <f aca="false">IF(AND(A109="",B109="",C109="",E109="",H109=""),"",IF(B109="","Pick a job",IF(ISNA(MATCH(B109,Jobs!$A$2:$A$301,0)),"Job # not on Jobs tab",IF(C109="","Pick a category",IF(AND(E109&lt;&gt;"",F109=""),"Add a rate",IF(AND(E109="",H109=""),"Add hours or an amount",IF(AND(E109&lt;&gt;"",H109&lt;&gt;""),"Use hours x rate OR an amount","")))))))</f>
        <v/>
      </c>
    </row>
    <row r="110" customFormat="false" ht="15" hidden="false" customHeight="false" outlineLevel="0" collapsed="false">
      <c r="A110" s="24"/>
      <c r="B110" s="23"/>
      <c r="C110" s="23"/>
      <c r="D110" s="23"/>
      <c r="E110" s="23"/>
      <c r="F110" s="25"/>
      <c r="G110" s="26" t="str">
        <f aca="false">IF(AND(E110="",H110=""),"",N(E110)*N(F110)+N(H110))</f>
        <v/>
      </c>
      <c r="H110" s="25"/>
      <c r="I110" s="23"/>
      <c r="J110" s="28" t="str">
        <f aca="false">IF(AND(A110="",B110="",C110="",E110="",H110=""),"",IF(B110="","Pick a job",IF(ISNA(MATCH(B110,Jobs!$A$2:$A$301,0)),"Job # not on Jobs tab",IF(C110="","Pick a category",IF(AND(E110&lt;&gt;"",F110=""),"Add a rate",IF(AND(E110="",H110=""),"Add hours or an amount",IF(AND(E110&lt;&gt;"",H110&lt;&gt;""),"Use hours x rate OR an amount","")))))))</f>
        <v/>
      </c>
    </row>
    <row r="111" customFormat="false" ht="15" hidden="false" customHeight="false" outlineLevel="0" collapsed="false">
      <c r="A111" s="24"/>
      <c r="B111" s="23"/>
      <c r="C111" s="23"/>
      <c r="D111" s="23"/>
      <c r="E111" s="23"/>
      <c r="F111" s="25"/>
      <c r="G111" s="26" t="str">
        <f aca="false">IF(AND(E111="",H111=""),"",N(E111)*N(F111)+N(H111))</f>
        <v/>
      </c>
      <c r="H111" s="25"/>
      <c r="I111" s="23"/>
      <c r="J111" s="28" t="str">
        <f aca="false">IF(AND(A111="",B111="",C111="",E111="",H111=""),"",IF(B111="","Pick a job",IF(ISNA(MATCH(B111,Jobs!$A$2:$A$301,0)),"Job # not on Jobs tab",IF(C111="","Pick a category",IF(AND(E111&lt;&gt;"",F111=""),"Add a rate",IF(AND(E111="",H111=""),"Add hours or an amount",IF(AND(E111&lt;&gt;"",H111&lt;&gt;""),"Use hours x rate OR an amount","")))))))</f>
        <v/>
      </c>
    </row>
    <row r="112" customFormat="false" ht="15" hidden="false" customHeight="false" outlineLevel="0" collapsed="false">
      <c r="A112" s="24"/>
      <c r="B112" s="23"/>
      <c r="C112" s="23"/>
      <c r="D112" s="23"/>
      <c r="E112" s="23"/>
      <c r="F112" s="25"/>
      <c r="G112" s="26" t="str">
        <f aca="false">IF(AND(E112="",H112=""),"",N(E112)*N(F112)+N(H112))</f>
        <v/>
      </c>
      <c r="H112" s="25"/>
      <c r="I112" s="23"/>
      <c r="J112" s="28" t="str">
        <f aca="false">IF(AND(A112="",B112="",C112="",E112="",H112=""),"",IF(B112="","Pick a job",IF(ISNA(MATCH(B112,Jobs!$A$2:$A$301,0)),"Job # not on Jobs tab",IF(C112="","Pick a category",IF(AND(E112&lt;&gt;"",F112=""),"Add a rate",IF(AND(E112="",H112=""),"Add hours or an amount",IF(AND(E112&lt;&gt;"",H112&lt;&gt;""),"Use hours x rate OR an amount","")))))))</f>
        <v/>
      </c>
    </row>
    <row r="113" customFormat="false" ht="15" hidden="false" customHeight="false" outlineLevel="0" collapsed="false">
      <c r="A113" s="24"/>
      <c r="B113" s="23"/>
      <c r="C113" s="23"/>
      <c r="D113" s="23"/>
      <c r="E113" s="23"/>
      <c r="F113" s="25"/>
      <c r="G113" s="26" t="str">
        <f aca="false">IF(AND(E113="",H113=""),"",N(E113)*N(F113)+N(H113))</f>
        <v/>
      </c>
      <c r="H113" s="25"/>
      <c r="I113" s="23"/>
      <c r="J113" s="28" t="str">
        <f aca="false">IF(AND(A113="",B113="",C113="",E113="",H113=""),"",IF(B113="","Pick a job",IF(ISNA(MATCH(B113,Jobs!$A$2:$A$301,0)),"Job # not on Jobs tab",IF(C113="","Pick a category",IF(AND(E113&lt;&gt;"",F113=""),"Add a rate",IF(AND(E113="",H113=""),"Add hours or an amount",IF(AND(E113&lt;&gt;"",H113&lt;&gt;""),"Use hours x rate OR an amount","")))))))</f>
        <v/>
      </c>
    </row>
    <row r="114" customFormat="false" ht="15" hidden="false" customHeight="false" outlineLevel="0" collapsed="false">
      <c r="A114" s="24"/>
      <c r="B114" s="23"/>
      <c r="C114" s="23"/>
      <c r="D114" s="23"/>
      <c r="E114" s="23"/>
      <c r="F114" s="25"/>
      <c r="G114" s="26" t="str">
        <f aca="false">IF(AND(E114="",H114=""),"",N(E114)*N(F114)+N(H114))</f>
        <v/>
      </c>
      <c r="H114" s="25"/>
      <c r="I114" s="23"/>
      <c r="J114" s="28" t="str">
        <f aca="false">IF(AND(A114="",B114="",C114="",E114="",H114=""),"",IF(B114="","Pick a job",IF(ISNA(MATCH(B114,Jobs!$A$2:$A$301,0)),"Job # not on Jobs tab",IF(C114="","Pick a category",IF(AND(E114&lt;&gt;"",F114=""),"Add a rate",IF(AND(E114="",H114=""),"Add hours or an amount",IF(AND(E114&lt;&gt;"",H114&lt;&gt;""),"Use hours x rate OR an amount","")))))))</f>
        <v/>
      </c>
    </row>
    <row r="115" customFormat="false" ht="15" hidden="false" customHeight="false" outlineLevel="0" collapsed="false">
      <c r="A115" s="24"/>
      <c r="B115" s="23"/>
      <c r="C115" s="23"/>
      <c r="D115" s="23"/>
      <c r="E115" s="23"/>
      <c r="F115" s="25"/>
      <c r="G115" s="26" t="str">
        <f aca="false">IF(AND(E115="",H115=""),"",N(E115)*N(F115)+N(H115))</f>
        <v/>
      </c>
      <c r="H115" s="25"/>
      <c r="I115" s="23"/>
      <c r="J115" s="28" t="str">
        <f aca="false">IF(AND(A115="",B115="",C115="",E115="",H115=""),"",IF(B115="","Pick a job",IF(ISNA(MATCH(B115,Jobs!$A$2:$A$301,0)),"Job # not on Jobs tab",IF(C115="","Pick a category",IF(AND(E115&lt;&gt;"",F115=""),"Add a rate",IF(AND(E115="",H115=""),"Add hours or an amount",IF(AND(E115&lt;&gt;"",H115&lt;&gt;""),"Use hours x rate OR an amount","")))))))</f>
        <v/>
      </c>
    </row>
    <row r="116" customFormat="false" ht="15" hidden="false" customHeight="false" outlineLevel="0" collapsed="false">
      <c r="A116" s="24"/>
      <c r="B116" s="23"/>
      <c r="C116" s="23"/>
      <c r="D116" s="23"/>
      <c r="E116" s="23"/>
      <c r="F116" s="25"/>
      <c r="G116" s="26" t="str">
        <f aca="false">IF(AND(E116="",H116=""),"",N(E116)*N(F116)+N(H116))</f>
        <v/>
      </c>
      <c r="H116" s="25"/>
      <c r="I116" s="23"/>
      <c r="J116" s="28" t="str">
        <f aca="false">IF(AND(A116="",B116="",C116="",E116="",H116=""),"",IF(B116="","Pick a job",IF(ISNA(MATCH(B116,Jobs!$A$2:$A$301,0)),"Job # not on Jobs tab",IF(C116="","Pick a category",IF(AND(E116&lt;&gt;"",F116=""),"Add a rate",IF(AND(E116="",H116=""),"Add hours or an amount",IF(AND(E116&lt;&gt;"",H116&lt;&gt;""),"Use hours x rate OR an amount","")))))))</f>
        <v/>
      </c>
    </row>
    <row r="117" customFormat="false" ht="15" hidden="false" customHeight="false" outlineLevel="0" collapsed="false">
      <c r="A117" s="24"/>
      <c r="B117" s="23"/>
      <c r="C117" s="23"/>
      <c r="D117" s="23"/>
      <c r="E117" s="23"/>
      <c r="F117" s="25"/>
      <c r="G117" s="26" t="str">
        <f aca="false">IF(AND(E117="",H117=""),"",N(E117)*N(F117)+N(H117))</f>
        <v/>
      </c>
      <c r="H117" s="25"/>
      <c r="I117" s="23"/>
      <c r="J117" s="28" t="str">
        <f aca="false">IF(AND(A117="",B117="",C117="",E117="",H117=""),"",IF(B117="","Pick a job",IF(ISNA(MATCH(B117,Jobs!$A$2:$A$301,0)),"Job # not on Jobs tab",IF(C117="","Pick a category",IF(AND(E117&lt;&gt;"",F117=""),"Add a rate",IF(AND(E117="",H117=""),"Add hours or an amount",IF(AND(E117&lt;&gt;"",H117&lt;&gt;""),"Use hours x rate OR an amount","")))))))</f>
        <v/>
      </c>
    </row>
    <row r="118" customFormat="false" ht="15" hidden="false" customHeight="false" outlineLevel="0" collapsed="false">
      <c r="A118" s="24"/>
      <c r="B118" s="23"/>
      <c r="C118" s="23"/>
      <c r="D118" s="23"/>
      <c r="E118" s="23"/>
      <c r="F118" s="25"/>
      <c r="G118" s="26" t="str">
        <f aca="false">IF(AND(E118="",H118=""),"",N(E118)*N(F118)+N(H118))</f>
        <v/>
      </c>
      <c r="H118" s="25"/>
      <c r="I118" s="23"/>
      <c r="J118" s="28" t="str">
        <f aca="false">IF(AND(A118="",B118="",C118="",E118="",H118=""),"",IF(B118="","Pick a job",IF(ISNA(MATCH(B118,Jobs!$A$2:$A$301,0)),"Job # not on Jobs tab",IF(C118="","Pick a category",IF(AND(E118&lt;&gt;"",F118=""),"Add a rate",IF(AND(E118="",H118=""),"Add hours or an amount",IF(AND(E118&lt;&gt;"",H118&lt;&gt;""),"Use hours x rate OR an amount","")))))))</f>
        <v/>
      </c>
    </row>
    <row r="119" customFormat="false" ht="15" hidden="false" customHeight="false" outlineLevel="0" collapsed="false">
      <c r="A119" s="24"/>
      <c r="B119" s="23"/>
      <c r="C119" s="23"/>
      <c r="D119" s="23"/>
      <c r="E119" s="23"/>
      <c r="F119" s="25"/>
      <c r="G119" s="26" t="str">
        <f aca="false">IF(AND(E119="",H119=""),"",N(E119)*N(F119)+N(H119))</f>
        <v/>
      </c>
      <c r="H119" s="25"/>
      <c r="I119" s="23"/>
      <c r="J119" s="28" t="str">
        <f aca="false">IF(AND(A119="",B119="",C119="",E119="",H119=""),"",IF(B119="","Pick a job",IF(ISNA(MATCH(B119,Jobs!$A$2:$A$301,0)),"Job # not on Jobs tab",IF(C119="","Pick a category",IF(AND(E119&lt;&gt;"",F119=""),"Add a rate",IF(AND(E119="",H119=""),"Add hours or an amount",IF(AND(E119&lt;&gt;"",H119&lt;&gt;""),"Use hours x rate OR an amount","")))))))</f>
        <v/>
      </c>
    </row>
    <row r="120" customFormat="false" ht="15" hidden="false" customHeight="false" outlineLevel="0" collapsed="false">
      <c r="A120" s="24"/>
      <c r="B120" s="23"/>
      <c r="C120" s="23"/>
      <c r="D120" s="23"/>
      <c r="E120" s="23"/>
      <c r="F120" s="25"/>
      <c r="G120" s="26" t="str">
        <f aca="false">IF(AND(E120="",H120=""),"",N(E120)*N(F120)+N(H120))</f>
        <v/>
      </c>
      <c r="H120" s="25"/>
      <c r="I120" s="23"/>
      <c r="J120" s="28" t="str">
        <f aca="false">IF(AND(A120="",B120="",C120="",E120="",H120=""),"",IF(B120="","Pick a job",IF(ISNA(MATCH(B120,Jobs!$A$2:$A$301,0)),"Job # not on Jobs tab",IF(C120="","Pick a category",IF(AND(E120&lt;&gt;"",F120=""),"Add a rate",IF(AND(E120="",H120=""),"Add hours or an amount",IF(AND(E120&lt;&gt;"",H120&lt;&gt;""),"Use hours x rate OR an amount","")))))))</f>
        <v/>
      </c>
    </row>
    <row r="121" customFormat="false" ht="15" hidden="false" customHeight="false" outlineLevel="0" collapsed="false">
      <c r="A121" s="24"/>
      <c r="B121" s="23"/>
      <c r="C121" s="23"/>
      <c r="D121" s="23"/>
      <c r="E121" s="23"/>
      <c r="F121" s="25"/>
      <c r="G121" s="26" t="str">
        <f aca="false">IF(AND(E121="",H121=""),"",N(E121)*N(F121)+N(H121))</f>
        <v/>
      </c>
      <c r="H121" s="25"/>
      <c r="I121" s="23"/>
      <c r="J121" s="28" t="str">
        <f aca="false">IF(AND(A121="",B121="",C121="",E121="",H121=""),"",IF(B121="","Pick a job",IF(ISNA(MATCH(B121,Jobs!$A$2:$A$301,0)),"Job # not on Jobs tab",IF(C121="","Pick a category",IF(AND(E121&lt;&gt;"",F121=""),"Add a rate",IF(AND(E121="",H121=""),"Add hours or an amount",IF(AND(E121&lt;&gt;"",H121&lt;&gt;""),"Use hours x rate OR an amount","")))))))</f>
        <v/>
      </c>
    </row>
    <row r="122" customFormat="false" ht="15" hidden="false" customHeight="false" outlineLevel="0" collapsed="false">
      <c r="A122" s="24"/>
      <c r="B122" s="23"/>
      <c r="C122" s="23"/>
      <c r="D122" s="23"/>
      <c r="E122" s="23"/>
      <c r="F122" s="25"/>
      <c r="G122" s="26" t="str">
        <f aca="false">IF(AND(E122="",H122=""),"",N(E122)*N(F122)+N(H122))</f>
        <v/>
      </c>
      <c r="H122" s="25"/>
      <c r="I122" s="23"/>
      <c r="J122" s="28" t="str">
        <f aca="false">IF(AND(A122="",B122="",C122="",E122="",H122=""),"",IF(B122="","Pick a job",IF(ISNA(MATCH(B122,Jobs!$A$2:$A$301,0)),"Job # not on Jobs tab",IF(C122="","Pick a category",IF(AND(E122&lt;&gt;"",F122=""),"Add a rate",IF(AND(E122="",H122=""),"Add hours or an amount",IF(AND(E122&lt;&gt;"",H122&lt;&gt;""),"Use hours x rate OR an amount","")))))))</f>
        <v/>
      </c>
    </row>
    <row r="123" customFormat="false" ht="15" hidden="false" customHeight="false" outlineLevel="0" collapsed="false">
      <c r="A123" s="24"/>
      <c r="B123" s="23"/>
      <c r="C123" s="23"/>
      <c r="D123" s="23"/>
      <c r="E123" s="23"/>
      <c r="F123" s="25"/>
      <c r="G123" s="26" t="str">
        <f aca="false">IF(AND(E123="",H123=""),"",N(E123)*N(F123)+N(H123))</f>
        <v/>
      </c>
      <c r="H123" s="25"/>
      <c r="I123" s="23"/>
      <c r="J123" s="28" t="str">
        <f aca="false">IF(AND(A123="",B123="",C123="",E123="",H123=""),"",IF(B123="","Pick a job",IF(ISNA(MATCH(B123,Jobs!$A$2:$A$301,0)),"Job # not on Jobs tab",IF(C123="","Pick a category",IF(AND(E123&lt;&gt;"",F123=""),"Add a rate",IF(AND(E123="",H123=""),"Add hours or an amount",IF(AND(E123&lt;&gt;"",H123&lt;&gt;""),"Use hours x rate OR an amount","")))))))</f>
        <v/>
      </c>
    </row>
    <row r="124" customFormat="false" ht="15" hidden="false" customHeight="false" outlineLevel="0" collapsed="false">
      <c r="A124" s="24"/>
      <c r="B124" s="23"/>
      <c r="C124" s="23"/>
      <c r="D124" s="23"/>
      <c r="E124" s="23"/>
      <c r="F124" s="25"/>
      <c r="G124" s="26" t="str">
        <f aca="false">IF(AND(E124="",H124=""),"",N(E124)*N(F124)+N(H124))</f>
        <v/>
      </c>
      <c r="H124" s="25"/>
      <c r="I124" s="23"/>
      <c r="J124" s="28" t="str">
        <f aca="false">IF(AND(A124="",B124="",C124="",E124="",H124=""),"",IF(B124="","Pick a job",IF(ISNA(MATCH(B124,Jobs!$A$2:$A$301,0)),"Job # not on Jobs tab",IF(C124="","Pick a category",IF(AND(E124&lt;&gt;"",F124=""),"Add a rate",IF(AND(E124="",H124=""),"Add hours or an amount",IF(AND(E124&lt;&gt;"",H124&lt;&gt;""),"Use hours x rate OR an amount","")))))))</f>
        <v/>
      </c>
    </row>
    <row r="125" customFormat="false" ht="15" hidden="false" customHeight="false" outlineLevel="0" collapsed="false">
      <c r="A125" s="24"/>
      <c r="B125" s="23"/>
      <c r="C125" s="23"/>
      <c r="D125" s="23"/>
      <c r="E125" s="23"/>
      <c r="F125" s="25"/>
      <c r="G125" s="26" t="str">
        <f aca="false">IF(AND(E125="",H125=""),"",N(E125)*N(F125)+N(H125))</f>
        <v/>
      </c>
      <c r="H125" s="25"/>
      <c r="I125" s="23"/>
      <c r="J125" s="28" t="str">
        <f aca="false">IF(AND(A125="",B125="",C125="",E125="",H125=""),"",IF(B125="","Pick a job",IF(ISNA(MATCH(B125,Jobs!$A$2:$A$301,0)),"Job # not on Jobs tab",IF(C125="","Pick a category",IF(AND(E125&lt;&gt;"",F125=""),"Add a rate",IF(AND(E125="",H125=""),"Add hours or an amount",IF(AND(E125&lt;&gt;"",H125&lt;&gt;""),"Use hours x rate OR an amount","")))))))</f>
        <v/>
      </c>
    </row>
    <row r="126" customFormat="false" ht="15" hidden="false" customHeight="false" outlineLevel="0" collapsed="false">
      <c r="A126" s="24"/>
      <c r="B126" s="23"/>
      <c r="C126" s="23"/>
      <c r="D126" s="23"/>
      <c r="E126" s="23"/>
      <c r="F126" s="25"/>
      <c r="G126" s="26" t="str">
        <f aca="false">IF(AND(E126="",H126=""),"",N(E126)*N(F126)+N(H126))</f>
        <v/>
      </c>
      <c r="H126" s="25"/>
      <c r="I126" s="23"/>
      <c r="J126" s="28" t="str">
        <f aca="false">IF(AND(A126="",B126="",C126="",E126="",H126=""),"",IF(B126="","Pick a job",IF(ISNA(MATCH(B126,Jobs!$A$2:$A$301,0)),"Job # not on Jobs tab",IF(C126="","Pick a category",IF(AND(E126&lt;&gt;"",F126=""),"Add a rate",IF(AND(E126="",H126=""),"Add hours or an amount",IF(AND(E126&lt;&gt;"",H126&lt;&gt;""),"Use hours x rate OR an amount","")))))))</f>
        <v/>
      </c>
    </row>
    <row r="127" customFormat="false" ht="15" hidden="false" customHeight="false" outlineLevel="0" collapsed="false">
      <c r="A127" s="24"/>
      <c r="B127" s="23"/>
      <c r="C127" s="23"/>
      <c r="D127" s="23"/>
      <c r="E127" s="23"/>
      <c r="F127" s="25"/>
      <c r="G127" s="26" t="str">
        <f aca="false">IF(AND(E127="",H127=""),"",N(E127)*N(F127)+N(H127))</f>
        <v/>
      </c>
      <c r="H127" s="25"/>
      <c r="I127" s="23"/>
      <c r="J127" s="28" t="str">
        <f aca="false">IF(AND(A127="",B127="",C127="",E127="",H127=""),"",IF(B127="","Pick a job",IF(ISNA(MATCH(B127,Jobs!$A$2:$A$301,0)),"Job # not on Jobs tab",IF(C127="","Pick a category",IF(AND(E127&lt;&gt;"",F127=""),"Add a rate",IF(AND(E127="",H127=""),"Add hours or an amount",IF(AND(E127&lt;&gt;"",H127&lt;&gt;""),"Use hours x rate OR an amount","")))))))</f>
        <v/>
      </c>
    </row>
    <row r="128" customFormat="false" ht="15" hidden="false" customHeight="false" outlineLevel="0" collapsed="false">
      <c r="A128" s="24"/>
      <c r="B128" s="23"/>
      <c r="C128" s="23"/>
      <c r="D128" s="23"/>
      <c r="E128" s="23"/>
      <c r="F128" s="25"/>
      <c r="G128" s="26" t="str">
        <f aca="false">IF(AND(E128="",H128=""),"",N(E128)*N(F128)+N(H128))</f>
        <v/>
      </c>
      <c r="H128" s="25"/>
      <c r="I128" s="23"/>
      <c r="J128" s="28" t="str">
        <f aca="false">IF(AND(A128="",B128="",C128="",E128="",H128=""),"",IF(B128="","Pick a job",IF(ISNA(MATCH(B128,Jobs!$A$2:$A$301,0)),"Job # not on Jobs tab",IF(C128="","Pick a category",IF(AND(E128&lt;&gt;"",F128=""),"Add a rate",IF(AND(E128="",H128=""),"Add hours or an amount",IF(AND(E128&lt;&gt;"",H128&lt;&gt;""),"Use hours x rate OR an amount","")))))))</f>
        <v/>
      </c>
    </row>
    <row r="129" customFormat="false" ht="15" hidden="false" customHeight="false" outlineLevel="0" collapsed="false">
      <c r="A129" s="24"/>
      <c r="B129" s="23"/>
      <c r="C129" s="23"/>
      <c r="D129" s="23"/>
      <c r="E129" s="23"/>
      <c r="F129" s="25"/>
      <c r="G129" s="26" t="str">
        <f aca="false">IF(AND(E129="",H129=""),"",N(E129)*N(F129)+N(H129))</f>
        <v/>
      </c>
      <c r="H129" s="25"/>
      <c r="I129" s="23"/>
      <c r="J129" s="28" t="str">
        <f aca="false">IF(AND(A129="",B129="",C129="",E129="",H129=""),"",IF(B129="","Pick a job",IF(ISNA(MATCH(B129,Jobs!$A$2:$A$301,0)),"Job # not on Jobs tab",IF(C129="","Pick a category",IF(AND(E129&lt;&gt;"",F129=""),"Add a rate",IF(AND(E129="",H129=""),"Add hours or an amount",IF(AND(E129&lt;&gt;"",H129&lt;&gt;""),"Use hours x rate OR an amount","")))))))</f>
        <v/>
      </c>
    </row>
    <row r="130" customFormat="false" ht="15" hidden="false" customHeight="false" outlineLevel="0" collapsed="false">
      <c r="A130" s="24"/>
      <c r="B130" s="23"/>
      <c r="C130" s="23"/>
      <c r="D130" s="23"/>
      <c r="E130" s="23"/>
      <c r="F130" s="25"/>
      <c r="G130" s="26" t="str">
        <f aca="false">IF(AND(E130="",H130=""),"",N(E130)*N(F130)+N(H130))</f>
        <v/>
      </c>
      <c r="H130" s="25"/>
      <c r="I130" s="23"/>
      <c r="J130" s="28" t="str">
        <f aca="false">IF(AND(A130="",B130="",C130="",E130="",H130=""),"",IF(B130="","Pick a job",IF(ISNA(MATCH(B130,Jobs!$A$2:$A$301,0)),"Job # not on Jobs tab",IF(C130="","Pick a category",IF(AND(E130&lt;&gt;"",F130=""),"Add a rate",IF(AND(E130="",H130=""),"Add hours or an amount",IF(AND(E130&lt;&gt;"",H130&lt;&gt;""),"Use hours x rate OR an amount","")))))))</f>
        <v/>
      </c>
    </row>
    <row r="131" customFormat="false" ht="15" hidden="false" customHeight="false" outlineLevel="0" collapsed="false">
      <c r="A131" s="24"/>
      <c r="B131" s="23"/>
      <c r="C131" s="23"/>
      <c r="D131" s="23"/>
      <c r="E131" s="23"/>
      <c r="F131" s="25"/>
      <c r="G131" s="26" t="str">
        <f aca="false">IF(AND(E131="",H131=""),"",N(E131)*N(F131)+N(H131))</f>
        <v/>
      </c>
      <c r="H131" s="25"/>
      <c r="I131" s="23"/>
      <c r="J131" s="28" t="str">
        <f aca="false">IF(AND(A131="",B131="",C131="",E131="",H131=""),"",IF(B131="","Pick a job",IF(ISNA(MATCH(B131,Jobs!$A$2:$A$301,0)),"Job # not on Jobs tab",IF(C131="","Pick a category",IF(AND(E131&lt;&gt;"",F131=""),"Add a rate",IF(AND(E131="",H131=""),"Add hours or an amount",IF(AND(E131&lt;&gt;"",H131&lt;&gt;""),"Use hours x rate OR an amount","")))))))</f>
        <v/>
      </c>
    </row>
    <row r="132" customFormat="false" ht="15" hidden="false" customHeight="false" outlineLevel="0" collapsed="false">
      <c r="A132" s="24"/>
      <c r="B132" s="23"/>
      <c r="C132" s="23"/>
      <c r="D132" s="23"/>
      <c r="E132" s="23"/>
      <c r="F132" s="25"/>
      <c r="G132" s="26" t="str">
        <f aca="false">IF(AND(E132="",H132=""),"",N(E132)*N(F132)+N(H132))</f>
        <v/>
      </c>
      <c r="H132" s="25"/>
      <c r="I132" s="23"/>
      <c r="J132" s="28" t="str">
        <f aca="false">IF(AND(A132="",B132="",C132="",E132="",H132=""),"",IF(B132="","Pick a job",IF(ISNA(MATCH(B132,Jobs!$A$2:$A$301,0)),"Job # not on Jobs tab",IF(C132="","Pick a category",IF(AND(E132&lt;&gt;"",F132=""),"Add a rate",IF(AND(E132="",H132=""),"Add hours or an amount",IF(AND(E132&lt;&gt;"",H132&lt;&gt;""),"Use hours x rate OR an amount","")))))))</f>
        <v/>
      </c>
    </row>
    <row r="133" customFormat="false" ht="15" hidden="false" customHeight="false" outlineLevel="0" collapsed="false">
      <c r="A133" s="24"/>
      <c r="B133" s="23"/>
      <c r="C133" s="23"/>
      <c r="D133" s="23"/>
      <c r="E133" s="23"/>
      <c r="F133" s="25"/>
      <c r="G133" s="26" t="str">
        <f aca="false">IF(AND(E133="",H133=""),"",N(E133)*N(F133)+N(H133))</f>
        <v/>
      </c>
      <c r="H133" s="25"/>
      <c r="I133" s="23"/>
      <c r="J133" s="28" t="str">
        <f aca="false">IF(AND(A133="",B133="",C133="",E133="",H133=""),"",IF(B133="","Pick a job",IF(ISNA(MATCH(B133,Jobs!$A$2:$A$301,0)),"Job # not on Jobs tab",IF(C133="","Pick a category",IF(AND(E133&lt;&gt;"",F133=""),"Add a rate",IF(AND(E133="",H133=""),"Add hours or an amount",IF(AND(E133&lt;&gt;"",H133&lt;&gt;""),"Use hours x rate OR an amount","")))))))</f>
        <v/>
      </c>
    </row>
    <row r="134" customFormat="false" ht="15" hidden="false" customHeight="false" outlineLevel="0" collapsed="false">
      <c r="A134" s="24"/>
      <c r="B134" s="23"/>
      <c r="C134" s="23"/>
      <c r="D134" s="23"/>
      <c r="E134" s="23"/>
      <c r="F134" s="25"/>
      <c r="G134" s="26" t="str">
        <f aca="false">IF(AND(E134="",H134=""),"",N(E134)*N(F134)+N(H134))</f>
        <v/>
      </c>
      <c r="H134" s="25"/>
      <c r="I134" s="23"/>
      <c r="J134" s="28" t="str">
        <f aca="false">IF(AND(A134="",B134="",C134="",E134="",H134=""),"",IF(B134="","Pick a job",IF(ISNA(MATCH(B134,Jobs!$A$2:$A$301,0)),"Job # not on Jobs tab",IF(C134="","Pick a category",IF(AND(E134&lt;&gt;"",F134=""),"Add a rate",IF(AND(E134="",H134=""),"Add hours or an amount",IF(AND(E134&lt;&gt;"",H134&lt;&gt;""),"Use hours x rate OR an amount","")))))))</f>
        <v/>
      </c>
    </row>
    <row r="135" customFormat="false" ht="15" hidden="false" customHeight="false" outlineLevel="0" collapsed="false">
      <c r="A135" s="24"/>
      <c r="B135" s="23"/>
      <c r="C135" s="23"/>
      <c r="D135" s="23"/>
      <c r="E135" s="23"/>
      <c r="F135" s="25"/>
      <c r="G135" s="26" t="str">
        <f aca="false">IF(AND(E135="",H135=""),"",N(E135)*N(F135)+N(H135))</f>
        <v/>
      </c>
      <c r="H135" s="25"/>
      <c r="I135" s="23"/>
      <c r="J135" s="28" t="str">
        <f aca="false">IF(AND(A135="",B135="",C135="",E135="",H135=""),"",IF(B135="","Pick a job",IF(ISNA(MATCH(B135,Jobs!$A$2:$A$301,0)),"Job # not on Jobs tab",IF(C135="","Pick a category",IF(AND(E135&lt;&gt;"",F135=""),"Add a rate",IF(AND(E135="",H135=""),"Add hours or an amount",IF(AND(E135&lt;&gt;"",H135&lt;&gt;""),"Use hours x rate OR an amount","")))))))</f>
        <v/>
      </c>
    </row>
    <row r="136" customFormat="false" ht="15" hidden="false" customHeight="false" outlineLevel="0" collapsed="false">
      <c r="A136" s="24"/>
      <c r="B136" s="23"/>
      <c r="C136" s="23"/>
      <c r="D136" s="23"/>
      <c r="E136" s="23"/>
      <c r="F136" s="25"/>
      <c r="G136" s="26" t="str">
        <f aca="false">IF(AND(E136="",H136=""),"",N(E136)*N(F136)+N(H136))</f>
        <v/>
      </c>
      <c r="H136" s="25"/>
      <c r="I136" s="23"/>
      <c r="J136" s="28" t="str">
        <f aca="false">IF(AND(A136="",B136="",C136="",E136="",H136=""),"",IF(B136="","Pick a job",IF(ISNA(MATCH(B136,Jobs!$A$2:$A$301,0)),"Job # not on Jobs tab",IF(C136="","Pick a category",IF(AND(E136&lt;&gt;"",F136=""),"Add a rate",IF(AND(E136="",H136=""),"Add hours or an amount",IF(AND(E136&lt;&gt;"",H136&lt;&gt;""),"Use hours x rate OR an amount","")))))))</f>
        <v/>
      </c>
    </row>
    <row r="137" customFormat="false" ht="15" hidden="false" customHeight="false" outlineLevel="0" collapsed="false">
      <c r="A137" s="24"/>
      <c r="B137" s="23"/>
      <c r="C137" s="23"/>
      <c r="D137" s="23"/>
      <c r="E137" s="23"/>
      <c r="F137" s="25"/>
      <c r="G137" s="26" t="str">
        <f aca="false">IF(AND(E137="",H137=""),"",N(E137)*N(F137)+N(H137))</f>
        <v/>
      </c>
      <c r="H137" s="25"/>
      <c r="I137" s="23"/>
      <c r="J137" s="28" t="str">
        <f aca="false">IF(AND(A137="",B137="",C137="",E137="",H137=""),"",IF(B137="","Pick a job",IF(ISNA(MATCH(B137,Jobs!$A$2:$A$301,0)),"Job # not on Jobs tab",IF(C137="","Pick a category",IF(AND(E137&lt;&gt;"",F137=""),"Add a rate",IF(AND(E137="",H137=""),"Add hours or an amount",IF(AND(E137&lt;&gt;"",H137&lt;&gt;""),"Use hours x rate OR an amount","")))))))</f>
        <v/>
      </c>
    </row>
    <row r="138" customFormat="false" ht="15" hidden="false" customHeight="false" outlineLevel="0" collapsed="false">
      <c r="A138" s="24"/>
      <c r="B138" s="23"/>
      <c r="C138" s="23"/>
      <c r="D138" s="23"/>
      <c r="E138" s="23"/>
      <c r="F138" s="25"/>
      <c r="G138" s="26" t="str">
        <f aca="false">IF(AND(E138="",H138=""),"",N(E138)*N(F138)+N(H138))</f>
        <v/>
      </c>
      <c r="H138" s="25"/>
      <c r="I138" s="23"/>
      <c r="J138" s="28" t="str">
        <f aca="false">IF(AND(A138="",B138="",C138="",E138="",H138=""),"",IF(B138="","Pick a job",IF(ISNA(MATCH(B138,Jobs!$A$2:$A$301,0)),"Job # not on Jobs tab",IF(C138="","Pick a category",IF(AND(E138&lt;&gt;"",F138=""),"Add a rate",IF(AND(E138="",H138=""),"Add hours or an amount",IF(AND(E138&lt;&gt;"",H138&lt;&gt;""),"Use hours x rate OR an amount","")))))))</f>
        <v/>
      </c>
    </row>
    <row r="139" customFormat="false" ht="15" hidden="false" customHeight="false" outlineLevel="0" collapsed="false">
      <c r="A139" s="24"/>
      <c r="B139" s="23"/>
      <c r="C139" s="23"/>
      <c r="D139" s="23"/>
      <c r="E139" s="23"/>
      <c r="F139" s="25"/>
      <c r="G139" s="26" t="str">
        <f aca="false">IF(AND(E139="",H139=""),"",N(E139)*N(F139)+N(H139))</f>
        <v/>
      </c>
      <c r="H139" s="25"/>
      <c r="I139" s="23"/>
      <c r="J139" s="28" t="str">
        <f aca="false">IF(AND(A139="",B139="",C139="",E139="",H139=""),"",IF(B139="","Pick a job",IF(ISNA(MATCH(B139,Jobs!$A$2:$A$301,0)),"Job # not on Jobs tab",IF(C139="","Pick a category",IF(AND(E139&lt;&gt;"",F139=""),"Add a rate",IF(AND(E139="",H139=""),"Add hours or an amount",IF(AND(E139&lt;&gt;"",H139&lt;&gt;""),"Use hours x rate OR an amount","")))))))</f>
        <v/>
      </c>
    </row>
    <row r="140" customFormat="false" ht="15" hidden="false" customHeight="false" outlineLevel="0" collapsed="false">
      <c r="A140" s="24"/>
      <c r="B140" s="23"/>
      <c r="C140" s="23"/>
      <c r="D140" s="23"/>
      <c r="E140" s="23"/>
      <c r="F140" s="25"/>
      <c r="G140" s="26" t="str">
        <f aca="false">IF(AND(E140="",H140=""),"",N(E140)*N(F140)+N(H140))</f>
        <v/>
      </c>
      <c r="H140" s="25"/>
      <c r="I140" s="23"/>
      <c r="J140" s="28" t="str">
        <f aca="false">IF(AND(A140="",B140="",C140="",E140="",H140=""),"",IF(B140="","Pick a job",IF(ISNA(MATCH(B140,Jobs!$A$2:$A$301,0)),"Job # not on Jobs tab",IF(C140="","Pick a category",IF(AND(E140&lt;&gt;"",F140=""),"Add a rate",IF(AND(E140="",H140=""),"Add hours or an amount",IF(AND(E140&lt;&gt;"",H140&lt;&gt;""),"Use hours x rate OR an amount","")))))))</f>
        <v/>
      </c>
    </row>
    <row r="141" customFormat="false" ht="15" hidden="false" customHeight="false" outlineLevel="0" collapsed="false">
      <c r="A141" s="24"/>
      <c r="B141" s="23"/>
      <c r="C141" s="23"/>
      <c r="D141" s="23"/>
      <c r="E141" s="23"/>
      <c r="F141" s="25"/>
      <c r="G141" s="26" t="str">
        <f aca="false">IF(AND(E141="",H141=""),"",N(E141)*N(F141)+N(H141))</f>
        <v/>
      </c>
      <c r="H141" s="25"/>
      <c r="I141" s="23"/>
      <c r="J141" s="28" t="str">
        <f aca="false">IF(AND(A141="",B141="",C141="",E141="",H141=""),"",IF(B141="","Pick a job",IF(ISNA(MATCH(B141,Jobs!$A$2:$A$301,0)),"Job # not on Jobs tab",IF(C141="","Pick a category",IF(AND(E141&lt;&gt;"",F141=""),"Add a rate",IF(AND(E141="",H141=""),"Add hours or an amount",IF(AND(E141&lt;&gt;"",H141&lt;&gt;""),"Use hours x rate OR an amount","")))))))</f>
        <v/>
      </c>
    </row>
    <row r="142" customFormat="false" ht="15" hidden="false" customHeight="false" outlineLevel="0" collapsed="false">
      <c r="A142" s="24"/>
      <c r="B142" s="23"/>
      <c r="C142" s="23"/>
      <c r="D142" s="23"/>
      <c r="E142" s="23"/>
      <c r="F142" s="25"/>
      <c r="G142" s="26" t="str">
        <f aca="false">IF(AND(E142="",H142=""),"",N(E142)*N(F142)+N(H142))</f>
        <v/>
      </c>
      <c r="H142" s="25"/>
      <c r="I142" s="23"/>
      <c r="J142" s="28" t="str">
        <f aca="false">IF(AND(A142="",B142="",C142="",E142="",H142=""),"",IF(B142="","Pick a job",IF(ISNA(MATCH(B142,Jobs!$A$2:$A$301,0)),"Job # not on Jobs tab",IF(C142="","Pick a category",IF(AND(E142&lt;&gt;"",F142=""),"Add a rate",IF(AND(E142="",H142=""),"Add hours or an amount",IF(AND(E142&lt;&gt;"",H142&lt;&gt;""),"Use hours x rate OR an amount","")))))))</f>
        <v/>
      </c>
    </row>
    <row r="143" customFormat="false" ht="15" hidden="false" customHeight="false" outlineLevel="0" collapsed="false">
      <c r="A143" s="24"/>
      <c r="B143" s="23"/>
      <c r="C143" s="23"/>
      <c r="D143" s="23"/>
      <c r="E143" s="23"/>
      <c r="F143" s="25"/>
      <c r="G143" s="26" t="str">
        <f aca="false">IF(AND(E143="",H143=""),"",N(E143)*N(F143)+N(H143))</f>
        <v/>
      </c>
      <c r="H143" s="25"/>
      <c r="I143" s="23"/>
      <c r="J143" s="28" t="str">
        <f aca="false">IF(AND(A143="",B143="",C143="",E143="",H143=""),"",IF(B143="","Pick a job",IF(ISNA(MATCH(B143,Jobs!$A$2:$A$301,0)),"Job # not on Jobs tab",IF(C143="","Pick a category",IF(AND(E143&lt;&gt;"",F143=""),"Add a rate",IF(AND(E143="",H143=""),"Add hours or an amount",IF(AND(E143&lt;&gt;"",H143&lt;&gt;""),"Use hours x rate OR an amount","")))))))</f>
        <v/>
      </c>
    </row>
    <row r="144" customFormat="false" ht="15" hidden="false" customHeight="false" outlineLevel="0" collapsed="false">
      <c r="A144" s="24"/>
      <c r="B144" s="23"/>
      <c r="C144" s="23"/>
      <c r="D144" s="23"/>
      <c r="E144" s="23"/>
      <c r="F144" s="25"/>
      <c r="G144" s="26" t="str">
        <f aca="false">IF(AND(E144="",H144=""),"",N(E144)*N(F144)+N(H144))</f>
        <v/>
      </c>
      <c r="H144" s="25"/>
      <c r="I144" s="23"/>
      <c r="J144" s="28" t="str">
        <f aca="false">IF(AND(A144="",B144="",C144="",E144="",H144=""),"",IF(B144="","Pick a job",IF(ISNA(MATCH(B144,Jobs!$A$2:$A$301,0)),"Job # not on Jobs tab",IF(C144="","Pick a category",IF(AND(E144&lt;&gt;"",F144=""),"Add a rate",IF(AND(E144="",H144=""),"Add hours or an amount",IF(AND(E144&lt;&gt;"",H144&lt;&gt;""),"Use hours x rate OR an amount","")))))))</f>
        <v/>
      </c>
    </row>
    <row r="145" customFormat="false" ht="15" hidden="false" customHeight="false" outlineLevel="0" collapsed="false">
      <c r="A145" s="24"/>
      <c r="B145" s="23"/>
      <c r="C145" s="23"/>
      <c r="D145" s="23"/>
      <c r="E145" s="23"/>
      <c r="F145" s="25"/>
      <c r="G145" s="26" t="str">
        <f aca="false">IF(AND(E145="",H145=""),"",N(E145)*N(F145)+N(H145))</f>
        <v/>
      </c>
      <c r="H145" s="25"/>
      <c r="I145" s="23"/>
      <c r="J145" s="28" t="str">
        <f aca="false">IF(AND(A145="",B145="",C145="",E145="",H145=""),"",IF(B145="","Pick a job",IF(ISNA(MATCH(B145,Jobs!$A$2:$A$301,0)),"Job # not on Jobs tab",IF(C145="","Pick a category",IF(AND(E145&lt;&gt;"",F145=""),"Add a rate",IF(AND(E145="",H145=""),"Add hours or an amount",IF(AND(E145&lt;&gt;"",H145&lt;&gt;""),"Use hours x rate OR an amount","")))))))</f>
        <v/>
      </c>
    </row>
    <row r="146" customFormat="false" ht="15" hidden="false" customHeight="false" outlineLevel="0" collapsed="false">
      <c r="A146" s="24"/>
      <c r="B146" s="23"/>
      <c r="C146" s="23"/>
      <c r="D146" s="23"/>
      <c r="E146" s="23"/>
      <c r="F146" s="25"/>
      <c r="G146" s="26" t="str">
        <f aca="false">IF(AND(E146="",H146=""),"",N(E146)*N(F146)+N(H146))</f>
        <v/>
      </c>
      <c r="H146" s="25"/>
      <c r="I146" s="23"/>
      <c r="J146" s="28" t="str">
        <f aca="false">IF(AND(A146="",B146="",C146="",E146="",H146=""),"",IF(B146="","Pick a job",IF(ISNA(MATCH(B146,Jobs!$A$2:$A$301,0)),"Job # not on Jobs tab",IF(C146="","Pick a category",IF(AND(E146&lt;&gt;"",F146=""),"Add a rate",IF(AND(E146="",H146=""),"Add hours or an amount",IF(AND(E146&lt;&gt;"",H146&lt;&gt;""),"Use hours x rate OR an amount","")))))))</f>
        <v/>
      </c>
    </row>
    <row r="147" customFormat="false" ht="15" hidden="false" customHeight="false" outlineLevel="0" collapsed="false">
      <c r="A147" s="24"/>
      <c r="B147" s="23"/>
      <c r="C147" s="23"/>
      <c r="D147" s="23"/>
      <c r="E147" s="23"/>
      <c r="F147" s="25"/>
      <c r="G147" s="26" t="str">
        <f aca="false">IF(AND(E147="",H147=""),"",N(E147)*N(F147)+N(H147))</f>
        <v/>
      </c>
      <c r="H147" s="25"/>
      <c r="I147" s="23"/>
      <c r="J147" s="28" t="str">
        <f aca="false">IF(AND(A147="",B147="",C147="",E147="",H147=""),"",IF(B147="","Pick a job",IF(ISNA(MATCH(B147,Jobs!$A$2:$A$301,0)),"Job # not on Jobs tab",IF(C147="","Pick a category",IF(AND(E147&lt;&gt;"",F147=""),"Add a rate",IF(AND(E147="",H147=""),"Add hours or an amount",IF(AND(E147&lt;&gt;"",H147&lt;&gt;""),"Use hours x rate OR an amount","")))))))</f>
        <v/>
      </c>
    </row>
    <row r="148" customFormat="false" ht="15" hidden="false" customHeight="false" outlineLevel="0" collapsed="false">
      <c r="A148" s="24"/>
      <c r="B148" s="23"/>
      <c r="C148" s="23"/>
      <c r="D148" s="23"/>
      <c r="E148" s="23"/>
      <c r="F148" s="25"/>
      <c r="G148" s="26" t="str">
        <f aca="false">IF(AND(E148="",H148=""),"",N(E148)*N(F148)+N(H148))</f>
        <v/>
      </c>
      <c r="H148" s="25"/>
      <c r="I148" s="23"/>
      <c r="J148" s="28" t="str">
        <f aca="false">IF(AND(A148="",B148="",C148="",E148="",H148=""),"",IF(B148="","Pick a job",IF(ISNA(MATCH(B148,Jobs!$A$2:$A$301,0)),"Job # not on Jobs tab",IF(C148="","Pick a category",IF(AND(E148&lt;&gt;"",F148=""),"Add a rate",IF(AND(E148="",H148=""),"Add hours or an amount",IF(AND(E148&lt;&gt;"",H148&lt;&gt;""),"Use hours x rate OR an amount","")))))))</f>
        <v/>
      </c>
    </row>
    <row r="149" customFormat="false" ht="15" hidden="false" customHeight="false" outlineLevel="0" collapsed="false">
      <c r="A149" s="24"/>
      <c r="B149" s="23"/>
      <c r="C149" s="23"/>
      <c r="D149" s="23"/>
      <c r="E149" s="23"/>
      <c r="F149" s="25"/>
      <c r="G149" s="26" t="str">
        <f aca="false">IF(AND(E149="",H149=""),"",N(E149)*N(F149)+N(H149))</f>
        <v/>
      </c>
      <c r="H149" s="25"/>
      <c r="I149" s="23"/>
      <c r="J149" s="28" t="str">
        <f aca="false">IF(AND(A149="",B149="",C149="",E149="",H149=""),"",IF(B149="","Pick a job",IF(ISNA(MATCH(B149,Jobs!$A$2:$A$301,0)),"Job # not on Jobs tab",IF(C149="","Pick a category",IF(AND(E149&lt;&gt;"",F149=""),"Add a rate",IF(AND(E149="",H149=""),"Add hours or an amount",IF(AND(E149&lt;&gt;"",H149&lt;&gt;""),"Use hours x rate OR an amount","")))))))</f>
        <v/>
      </c>
    </row>
    <row r="150" customFormat="false" ht="15" hidden="false" customHeight="false" outlineLevel="0" collapsed="false">
      <c r="A150" s="24"/>
      <c r="B150" s="23"/>
      <c r="C150" s="23"/>
      <c r="D150" s="23"/>
      <c r="E150" s="23"/>
      <c r="F150" s="25"/>
      <c r="G150" s="26" t="str">
        <f aca="false">IF(AND(E150="",H150=""),"",N(E150)*N(F150)+N(H150))</f>
        <v/>
      </c>
      <c r="H150" s="25"/>
      <c r="I150" s="23"/>
      <c r="J150" s="28" t="str">
        <f aca="false">IF(AND(A150="",B150="",C150="",E150="",H150=""),"",IF(B150="","Pick a job",IF(ISNA(MATCH(B150,Jobs!$A$2:$A$301,0)),"Job # not on Jobs tab",IF(C150="","Pick a category",IF(AND(E150&lt;&gt;"",F150=""),"Add a rate",IF(AND(E150="",H150=""),"Add hours or an amount",IF(AND(E150&lt;&gt;"",H150&lt;&gt;""),"Use hours x rate OR an amount","")))))))</f>
        <v/>
      </c>
    </row>
    <row r="151" customFormat="false" ht="15" hidden="false" customHeight="false" outlineLevel="0" collapsed="false">
      <c r="A151" s="24"/>
      <c r="B151" s="23"/>
      <c r="C151" s="23"/>
      <c r="D151" s="23"/>
      <c r="E151" s="23"/>
      <c r="F151" s="25"/>
      <c r="G151" s="26" t="str">
        <f aca="false">IF(AND(E151="",H151=""),"",N(E151)*N(F151)+N(H151))</f>
        <v/>
      </c>
      <c r="H151" s="25"/>
      <c r="I151" s="23"/>
      <c r="J151" s="28" t="str">
        <f aca="false">IF(AND(A151="",B151="",C151="",E151="",H151=""),"",IF(B151="","Pick a job",IF(ISNA(MATCH(B151,Jobs!$A$2:$A$301,0)),"Job # not on Jobs tab",IF(C151="","Pick a category",IF(AND(E151&lt;&gt;"",F151=""),"Add a rate",IF(AND(E151="",H151=""),"Add hours or an amount",IF(AND(E151&lt;&gt;"",H151&lt;&gt;""),"Use hours x rate OR an amount","")))))))</f>
        <v/>
      </c>
    </row>
    <row r="152" customFormat="false" ht="15" hidden="false" customHeight="false" outlineLevel="0" collapsed="false">
      <c r="A152" s="24"/>
      <c r="B152" s="23"/>
      <c r="C152" s="23"/>
      <c r="D152" s="23"/>
      <c r="E152" s="23"/>
      <c r="F152" s="25"/>
      <c r="G152" s="26" t="str">
        <f aca="false">IF(AND(E152="",H152=""),"",N(E152)*N(F152)+N(H152))</f>
        <v/>
      </c>
      <c r="H152" s="25"/>
      <c r="I152" s="23"/>
      <c r="J152" s="28" t="str">
        <f aca="false">IF(AND(A152="",B152="",C152="",E152="",H152=""),"",IF(B152="","Pick a job",IF(ISNA(MATCH(B152,Jobs!$A$2:$A$301,0)),"Job # not on Jobs tab",IF(C152="","Pick a category",IF(AND(E152&lt;&gt;"",F152=""),"Add a rate",IF(AND(E152="",H152=""),"Add hours or an amount",IF(AND(E152&lt;&gt;"",H152&lt;&gt;""),"Use hours x rate OR an amount","")))))))</f>
        <v/>
      </c>
    </row>
    <row r="153" customFormat="false" ht="15" hidden="false" customHeight="false" outlineLevel="0" collapsed="false">
      <c r="A153" s="24"/>
      <c r="B153" s="23"/>
      <c r="C153" s="23"/>
      <c r="D153" s="23"/>
      <c r="E153" s="23"/>
      <c r="F153" s="25"/>
      <c r="G153" s="26" t="str">
        <f aca="false">IF(AND(E153="",H153=""),"",N(E153)*N(F153)+N(H153))</f>
        <v/>
      </c>
      <c r="H153" s="25"/>
      <c r="I153" s="23"/>
      <c r="J153" s="28" t="str">
        <f aca="false">IF(AND(A153="",B153="",C153="",E153="",H153=""),"",IF(B153="","Pick a job",IF(ISNA(MATCH(B153,Jobs!$A$2:$A$301,0)),"Job # not on Jobs tab",IF(C153="","Pick a category",IF(AND(E153&lt;&gt;"",F153=""),"Add a rate",IF(AND(E153="",H153=""),"Add hours or an amount",IF(AND(E153&lt;&gt;"",H153&lt;&gt;""),"Use hours x rate OR an amount","")))))))</f>
        <v/>
      </c>
    </row>
    <row r="154" customFormat="false" ht="15" hidden="false" customHeight="false" outlineLevel="0" collapsed="false">
      <c r="A154" s="24"/>
      <c r="B154" s="23"/>
      <c r="C154" s="23"/>
      <c r="D154" s="23"/>
      <c r="E154" s="23"/>
      <c r="F154" s="25"/>
      <c r="G154" s="26" t="str">
        <f aca="false">IF(AND(E154="",H154=""),"",N(E154)*N(F154)+N(H154))</f>
        <v/>
      </c>
      <c r="H154" s="25"/>
      <c r="I154" s="23"/>
      <c r="J154" s="28" t="str">
        <f aca="false">IF(AND(A154="",B154="",C154="",E154="",H154=""),"",IF(B154="","Pick a job",IF(ISNA(MATCH(B154,Jobs!$A$2:$A$301,0)),"Job # not on Jobs tab",IF(C154="","Pick a category",IF(AND(E154&lt;&gt;"",F154=""),"Add a rate",IF(AND(E154="",H154=""),"Add hours or an amount",IF(AND(E154&lt;&gt;"",H154&lt;&gt;""),"Use hours x rate OR an amount","")))))))</f>
        <v/>
      </c>
    </row>
    <row r="155" customFormat="false" ht="15" hidden="false" customHeight="false" outlineLevel="0" collapsed="false">
      <c r="A155" s="24"/>
      <c r="B155" s="23"/>
      <c r="C155" s="23"/>
      <c r="D155" s="23"/>
      <c r="E155" s="23"/>
      <c r="F155" s="25"/>
      <c r="G155" s="26" t="str">
        <f aca="false">IF(AND(E155="",H155=""),"",N(E155)*N(F155)+N(H155))</f>
        <v/>
      </c>
      <c r="H155" s="25"/>
      <c r="I155" s="23"/>
      <c r="J155" s="28" t="str">
        <f aca="false">IF(AND(A155="",B155="",C155="",E155="",H155=""),"",IF(B155="","Pick a job",IF(ISNA(MATCH(B155,Jobs!$A$2:$A$301,0)),"Job # not on Jobs tab",IF(C155="","Pick a category",IF(AND(E155&lt;&gt;"",F155=""),"Add a rate",IF(AND(E155="",H155=""),"Add hours or an amount",IF(AND(E155&lt;&gt;"",H155&lt;&gt;""),"Use hours x rate OR an amount","")))))))</f>
        <v/>
      </c>
    </row>
    <row r="156" customFormat="false" ht="15" hidden="false" customHeight="false" outlineLevel="0" collapsed="false">
      <c r="A156" s="24"/>
      <c r="B156" s="23"/>
      <c r="C156" s="23"/>
      <c r="D156" s="23"/>
      <c r="E156" s="23"/>
      <c r="F156" s="25"/>
      <c r="G156" s="26" t="str">
        <f aca="false">IF(AND(E156="",H156=""),"",N(E156)*N(F156)+N(H156))</f>
        <v/>
      </c>
      <c r="H156" s="25"/>
      <c r="I156" s="23"/>
      <c r="J156" s="28" t="str">
        <f aca="false">IF(AND(A156="",B156="",C156="",E156="",H156=""),"",IF(B156="","Pick a job",IF(ISNA(MATCH(B156,Jobs!$A$2:$A$301,0)),"Job # not on Jobs tab",IF(C156="","Pick a category",IF(AND(E156&lt;&gt;"",F156=""),"Add a rate",IF(AND(E156="",H156=""),"Add hours or an amount",IF(AND(E156&lt;&gt;"",H156&lt;&gt;""),"Use hours x rate OR an amount","")))))))</f>
        <v/>
      </c>
    </row>
    <row r="157" customFormat="false" ht="15" hidden="false" customHeight="false" outlineLevel="0" collapsed="false">
      <c r="A157" s="24"/>
      <c r="B157" s="23"/>
      <c r="C157" s="23"/>
      <c r="D157" s="23"/>
      <c r="E157" s="23"/>
      <c r="F157" s="25"/>
      <c r="G157" s="26" t="str">
        <f aca="false">IF(AND(E157="",H157=""),"",N(E157)*N(F157)+N(H157))</f>
        <v/>
      </c>
      <c r="H157" s="25"/>
      <c r="I157" s="23"/>
      <c r="J157" s="28" t="str">
        <f aca="false">IF(AND(A157="",B157="",C157="",E157="",H157=""),"",IF(B157="","Pick a job",IF(ISNA(MATCH(B157,Jobs!$A$2:$A$301,0)),"Job # not on Jobs tab",IF(C157="","Pick a category",IF(AND(E157&lt;&gt;"",F157=""),"Add a rate",IF(AND(E157="",H157=""),"Add hours or an amount",IF(AND(E157&lt;&gt;"",H157&lt;&gt;""),"Use hours x rate OR an amount","")))))))</f>
        <v/>
      </c>
    </row>
    <row r="158" customFormat="false" ht="15" hidden="false" customHeight="false" outlineLevel="0" collapsed="false">
      <c r="A158" s="24"/>
      <c r="B158" s="23"/>
      <c r="C158" s="23"/>
      <c r="D158" s="23"/>
      <c r="E158" s="23"/>
      <c r="F158" s="25"/>
      <c r="G158" s="26" t="str">
        <f aca="false">IF(AND(E158="",H158=""),"",N(E158)*N(F158)+N(H158))</f>
        <v/>
      </c>
      <c r="H158" s="25"/>
      <c r="I158" s="23"/>
      <c r="J158" s="28" t="str">
        <f aca="false">IF(AND(A158="",B158="",C158="",E158="",H158=""),"",IF(B158="","Pick a job",IF(ISNA(MATCH(B158,Jobs!$A$2:$A$301,0)),"Job # not on Jobs tab",IF(C158="","Pick a category",IF(AND(E158&lt;&gt;"",F158=""),"Add a rate",IF(AND(E158="",H158=""),"Add hours or an amount",IF(AND(E158&lt;&gt;"",H158&lt;&gt;""),"Use hours x rate OR an amount","")))))))</f>
        <v/>
      </c>
    </row>
    <row r="159" customFormat="false" ht="15" hidden="false" customHeight="false" outlineLevel="0" collapsed="false">
      <c r="A159" s="24"/>
      <c r="B159" s="23"/>
      <c r="C159" s="23"/>
      <c r="D159" s="23"/>
      <c r="E159" s="23"/>
      <c r="F159" s="25"/>
      <c r="G159" s="26" t="str">
        <f aca="false">IF(AND(E159="",H159=""),"",N(E159)*N(F159)+N(H159))</f>
        <v/>
      </c>
      <c r="H159" s="25"/>
      <c r="I159" s="23"/>
      <c r="J159" s="28" t="str">
        <f aca="false">IF(AND(A159="",B159="",C159="",E159="",H159=""),"",IF(B159="","Pick a job",IF(ISNA(MATCH(B159,Jobs!$A$2:$A$301,0)),"Job # not on Jobs tab",IF(C159="","Pick a category",IF(AND(E159&lt;&gt;"",F159=""),"Add a rate",IF(AND(E159="",H159=""),"Add hours or an amount",IF(AND(E159&lt;&gt;"",H159&lt;&gt;""),"Use hours x rate OR an amount","")))))))</f>
        <v/>
      </c>
    </row>
    <row r="160" customFormat="false" ht="15" hidden="false" customHeight="false" outlineLevel="0" collapsed="false">
      <c r="A160" s="24"/>
      <c r="B160" s="23"/>
      <c r="C160" s="23"/>
      <c r="D160" s="23"/>
      <c r="E160" s="23"/>
      <c r="F160" s="25"/>
      <c r="G160" s="26" t="str">
        <f aca="false">IF(AND(E160="",H160=""),"",N(E160)*N(F160)+N(H160))</f>
        <v/>
      </c>
      <c r="H160" s="25"/>
      <c r="I160" s="23"/>
      <c r="J160" s="28" t="str">
        <f aca="false">IF(AND(A160="",B160="",C160="",E160="",H160=""),"",IF(B160="","Pick a job",IF(ISNA(MATCH(B160,Jobs!$A$2:$A$301,0)),"Job # not on Jobs tab",IF(C160="","Pick a category",IF(AND(E160&lt;&gt;"",F160=""),"Add a rate",IF(AND(E160="",H160=""),"Add hours or an amount",IF(AND(E160&lt;&gt;"",H160&lt;&gt;""),"Use hours x rate OR an amount","")))))))</f>
        <v/>
      </c>
    </row>
    <row r="161" customFormat="false" ht="15" hidden="false" customHeight="false" outlineLevel="0" collapsed="false">
      <c r="A161" s="24"/>
      <c r="B161" s="23"/>
      <c r="C161" s="23"/>
      <c r="D161" s="23"/>
      <c r="E161" s="23"/>
      <c r="F161" s="25"/>
      <c r="G161" s="26" t="str">
        <f aca="false">IF(AND(E161="",H161=""),"",N(E161)*N(F161)+N(H161))</f>
        <v/>
      </c>
      <c r="H161" s="25"/>
      <c r="I161" s="23"/>
      <c r="J161" s="28" t="str">
        <f aca="false">IF(AND(A161="",B161="",C161="",E161="",H161=""),"",IF(B161="","Pick a job",IF(ISNA(MATCH(B161,Jobs!$A$2:$A$301,0)),"Job # not on Jobs tab",IF(C161="","Pick a category",IF(AND(E161&lt;&gt;"",F161=""),"Add a rate",IF(AND(E161="",H161=""),"Add hours or an amount",IF(AND(E161&lt;&gt;"",H161&lt;&gt;""),"Use hours x rate OR an amount","")))))))</f>
        <v/>
      </c>
    </row>
    <row r="162" customFormat="false" ht="15" hidden="false" customHeight="false" outlineLevel="0" collapsed="false">
      <c r="A162" s="24"/>
      <c r="B162" s="23"/>
      <c r="C162" s="23"/>
      <c r="D162" s="23"/>
      <c r="E162" s="23"/>
      <c r="F162" s="25"/>
      <c r="G162" s="26" t="str">
        <f aca="false">IF(AND(E162="",H162=""),"",N(E162)*N(F162)+N(H162))</f>
        <v/>
      </c>
      <c r="H162" s="25"/>
      <c r="I162" s="23"/>
      <c r="J162" s="28" t="str">
        <f aca="false">IF(AND(A162="",B162="",C162="",E162="",H162=""),"",IF(B162="","Pick a job",IF(ISNA(MATCH(B162,Jobs!$A$2:$A$301,0)),"Job # not on Jobs tab",IF(C162="","Pick a category",IF(AND(E162&lt;&gt;"",F162=""),"Add a rate",IF(AND(E162="",H162=""),"Add hours or an amount",IF(AND(E162&lt;&gt;"",H162&lt;&gt;""),"Use hours x rate OR an amount","")))))))</f>
        <v/>
      </c>
    </row>
    <row r="163" customFormat="false" ht="15" hidden="false" customHeight="false" outlineLevel="0" collapsed="false">
      <c r="A163" s="24"/>
      <c r="B163" s="23"/>
      <c r="C163" s="23"/>
      <c r="D163" s="23"/>
      <c r="E163" s="23"/>
      <c r="F163" s="25"/>
      <c r="G163" s="26" t="str">
        <f aca="false">IF(AND(E163="",H163=""),"",N(E163)*N(F163)+N(H163))</f>
        <v/>
      </c>
      <c r="H163" s="25"/>
      <c r="I163" s="23"/>
      <c r="J163" s="28" t="str">
        <f aca="false">IF(AND(A163="",B163="",C163="",E163="",H163=""),"",IF(B163="","Pick a job",IF(ISNA(MATCH(B163,Jobs!$A$2:$A$301,0)),"Job # not on Jobs tab",IF(C163="","Pick a category",IF(AND(E163&lt;&gt;"",F163=""),"Add a rate",IF(AND(E163="",H163=""),"Add hours or an amount",IF(AND(E163&lt;&gt;"",H163&lt;&gt;""),"Use hours x rate OR an amount","")))))))</f>
        <v/>
      </c>
    </row>
    <row r="164" customFormat="false" ht="15" hidden="false" customHeight="false" outlineLevel="0" collapsed="false">
      <c r="A164" s="24"/>
      <c r="B164" s="23"/>
      <c r="C164" s="23"/>
      <c r="D164" s="23"/>
      <c r="E164" s="23"/>
      <c r="F164" s="25"/>
      <c r="G164" s="26" t="str">
        <f aca="false">IF(AND(E164="",H164=""),"",N(E164)*N(F164)+N(H164))</f>
        <v/>
      </c>
      <c r="H164" s="25"/>
      <c r="I164" s="23"/>
      <c r="J164" s="28" t="str">
        <f aca="false">IF(AND(A164="",B164="",C164="",E164="",H164=""),"",IF(B164="","Pick a job",IF(ISNA(MATCH(B164,Jobs!$A$2:$A$301,0)),"Job # not on Jobs tab",IF(C164="","Pick a category",IF(AND(E164&lt;&gt;"",F164=""),"Add a rate",IF(AND(E164="",H164=""),"Add hours or an amount",IF(AND(E164&lt;&gt;"",H164&lt;&gt;""),"Use hours x rate OR an amount","")))))))</f>
        <v/>
      </c>
    </row>
    <row r="165" customFormat="false" ht="15" hidden="false" customHeight="false" outlineLevel="0" collapsed="false">
      <c r="A165" s="24"/>
      <c r="B165" s="23"/>
      <c r="C165" s="23"/>
      <c r="D165" s="23"/>
      <c r="E165" s="23"/>
      <c r="F165" s="25"/>
      <c r="G165" s="26" t="str">
        <f aca="false">IF(AND(E165="",H165=""),"",N(E165)*N(F165)+N(H165))</f>
        <v/>
      </c>
      <c r="H165" s="25"/>
      <c r="I165" s="23"/>
      <c r="J165" s="28" t="str">
        <f aca="false">IF(AND(A165="",B165="",C165="",E165="",H165=""),"",IF(B165="","Pick a job",IF(ISNA(MATCH(B165,Jobs!$A$2:$A$301,0)),"Job # not on Jobs tab",IF(C165="","Pick a category",IF(AND(E165&lt;&gt;"",F165=""),"Add a rate",IF(AND(E165="",H165=""),"Add hours or an amount",IF(AND(E165&lt;&gt;"",H165&lt;&gt;""),"Use hours x rate OR an amount","")))))))</f>
        <v/>
      </c>
    </row>
    <row r="166" customFormat="false" ht="15" hidden="false" customHeight="false" outlineLevel="0" collapsed="false">
      <c r="A166" s="24"/>
      <c r="B166" s="23"/>
      <c r="C166" s="23"/>
      <c r="D166" s="23"/>
      <c r="E166" s="23"/>
      <c r="F166" s="25"/>
      <c r="G166" s="26" t="str">
        <f aca="false">IF(AND(E166="",H166=""),"",N(E166)*N(F166)+N(H166))</f>
        <v/>
      </c>
      <c r="H166" s="25"/>
      <c r="I166" s="23"/>
      <c r="J166" s="28" t="str">
        <f aca="false">IF(AND(A166="",B166="",C166="",E166="",H166=""),"",IF(B166="","Pick a job",IF(ISNA(MATCH(B166,Jobs!$A$2:$A$301,0)),"Job # not on Jobs tab",IF(C166="","Pick a category",IF(AND(E166&lt;&gt;"",F166=""),"Add a rate",IF(AND(E166="",H166=""),"Add hours or an amount",IF(AND(E166&lt;&gt;"",H166&lt;&gt;""),"Use hours x rate OR an amount","")))))))</f>
        <v/>
      </c>
    </row>
    <row r="167" customFormat="false" ht="15" hidden="false" customHeight="false" outlineLevel="0" collapsed="false">
      <c r="A167" s="24"/>
      <c r="B167" s="23"/>
      <c r="C167" s="23"/>
      <c r="D167" s="23"/>
      <c r="E167" s="23"/>
      <c r="F167" s="25"/>
      <c r="G167" s="26" t="str">
        <f aca="false">IF(AND(E167="",H167=""),"",N(E167)*N(F167)+N(H167))</f>
        <v/>
      </c>
      <c r="H167" s="25"/>
      <c r="I167" s="23"/>
      <c r="J167" s="28" t="str">
        <f aca="false">IF(AND(A167="",B167="",C167="",E167="",H167=""),"",IF(B167="","Pick a job",IF(ISNA(MATCH(B167,Jobs!$A$2:$A$301,0)),"Job # not on Jobs tab",IF(C167="","Pick a category",IF(AND(E167&lt;&gt;"",F167=""),"Add a rate",IF(AND(E167="",H167=""),"Add hours or an amount",IF(AND(E167&lt;&gt;"",H167&lt;&gt;""),"Use hours x rate OR an amount","")))))))</f>
        <v/>
      </c>
    </row>
    <row r="168" customFormat="false" ht="15" hidden="false" customHeight="false" outlineLevel="0" collapsed="false">
      <c r="A168" s="24"/>
      <c r="B168" s="23"/>
      <c r="C168" s="23"/>
      <c r="D168" s="23"/>
      <c r="E168" s="23"/>
      <c r="F168" s="25"/>
      <c r="G168" s="26" t="str">
        <f aca="false">IF(AND(E168="",H168=""),"",N(E168)*N(F168)+N(H168))</f>
        <v/>
      </c>
      <c r="H168" s="25"/>
      <c r="I168" s="23"/>
      <c r="J168" s="28" t="str">
        <f aca="false">IF(AND(A168="",B168="",C168="",E168="",H168=""),"",IF(B168="","Pick a job",IF(ISNA(MATCH(B168,Jobs!$A$2:$A$301,0)),"Job # not on Jobs tab",IF(C168="","Pick a category",IF(AND(E168&lt;&gt;"",F168=""),"Add a rate",IF(AND(E168="",H168=""),"Add hours or an amount",IF(AND(E168&lt;&gt;"",H168&lt;&gt;""),"Use hours x rate OR an amount","")))))))</f>
        <v/>
      </c>
    </row>
    <row r="169" customFormat="false" ht="15" hidden="false" customHeight="false" outlineLevel="0" collapsed="false">
      <c r="A169" s="24"/>
      <c r="B169" s="23"/>
      <c r="C169" s="23"/>
      <c r="D169" s="23"/>
      <c r="E169" s="23"/>
      <c r="F169" s="25"/>
      <c r="G169" s="26" t="str">
        <f aca="false">IF(AND(E169="",H169=""),"",N(E169)*N(F169)+N(H169))</f>
        <v/>
      </c>
      <c r="H169" s="25"/>
      <c r="I169" s="23"/>
      <c r="J169" s="28" t="str">
        <f aca="false">IF(AND(A169="",B169="",C169="",E169="",H169=""),"",IF(B169="","Pick a job",IF(ISNA(MATCH(B169,Jobs!$A$2:$A$301,0)),"Job # not on Jobs tab",IF(C169="","Pick a category",IF(AND(E169&lt;&gt;"",F169=""),"Add a rate",IF(AND(E169="",H169=""),"Add hours or an amount",IF(AND(E169&lt;&gt;"",H169&lt;&gt;""),"Use hours x rate OR an amount","")))))))</f>
        <v/>
      </c>
    </row>
    <row r="170" customFormat="false" ht="15" hidden="false" customHeight="false" outlineLevel="0" collapsed="false">
      <c r="A170" s="24"/>
      <c r="B170" s="23"/>
      <c r="C170" s="23"/>
      <c r="D170" s="23"/>
      <c r="E170" s="23"/>
      <c r="F170" s="25"/>
      <c r="G170" s="26" t="str">
        <f aca="false">IF(AND(E170="",H170=""),"",N(E170)*N(F170)+N(H170))</f>
        <v/>
      </c>
      <c r="H170" s="25"/>
      <c r="I170" s="23"/>
      <c r="J170" s="28" t="str">
        <f aca="false">IF(AND(A170="",B170="",C170="",E170="",H170=""),"",IF(B170="","Pick a job",IF(ISNA(MATCH(B170,Jobs!$A$2:$A$301,0)),"Job # not on Jobs tab",IF(C170="","Pick a category",IF(AND(E170&lt;&gt;"",F170=""),"Add a rate",IF(AND(E170="",H170=""),"Add hours or an amount",IF(AND(E170&lt;&gt;"",H170&lt;&gt;""),"Use hours x rate OR an amount","")))))))</f>
        <v/>
      </c>
    </row>
    <row r="171" customFormat="false" ht="15" hidden="false" customHeight="false" outlineLevel="0" collapsed="false">
      <c r="A171" s="24"/>
      <c r="B171" s="23"/>
      <c r="C171" s="23"/>
      <c r="D171" s="23"/>
      <c r="E171" s="23"/>
      <c r="F171" s="25"/>
      <c r="G171" s="26" t="str">
        <f aca="false">IF(AND(E171="",H171=""),"",N(E171)*N(F171)+N(H171))</f>
        <v/>
      </c>
      <c r="H171" s="25"/>
      <c r="I171" s="23"/>
      <c r="J171" s="28" t="str">
        <f aca="false">IF(AND(A171="",B171="",C171="",E171="",H171=""),"",IF(B171="","Pick a job",IF(ISNA(MATCH(B171,Jobs!$A$2:$A$301,0)),"Job # not on Jobs tab",IF(C171="","Pick a category",IF(AND(E171&lt;&gt;"",F171=""),"Add a rate",IF(AND(E171="",H171=""),"Add hours or an amount",IF(AND(E171&lt;&gt;"",H171&lt;&gt;""),"Use hours x rate OR an amount","")))))))</f>
        <v/>
      </c>
    </row>
    <row r="172" customFormat="false" ht="15" hidden="false" customHeight="false" outlineLevel="0" collapsed="false">
      <c r="A172" s="24"/>
      <c r="B172" s="23"/>
      <c r="C172" s="23"/>
      <c r="D172" s="23"/>
      <c r="E172" s="23"/>
      <c r="F172" s="25"/>
      <c r="G172" s="26" t="str">
        <f aca="false">IF(AND(E172="",H172=""),"",N(E172)*N(F172)+N(H172))</f>
        <v/>
      </c>
      <c r="H172" s="25"/>
      <c r="I172" s="23"/>
      <c r="J172" s="28" t="str">
        <f aca="false">IF(AND(A172="",B172="",C172="",E172="",H172=""),"",IF(B172="","Pick a job",IF(ISNA(MATCH(B172,Jobs!$A$2:$A$301,0)),"Job # not on Jobs tab",IF(C172="","Pick a category",IF(AND(E172&lt;&gt;"",F172=""),"Add a rate",IF(AND(E172="",H172=""),"Add hours or an amount",IF(AND(E172&lt;&gt;"",H172&lt;&gt;""),"Use hours x rate OR an amount","")))))))</f>
        <v/>
      </c>
    </row>
    <row r="173" customFormat="false" ht="15" hidden="false" customHeight="false" outlineLevel="0" collapsed="false">
      <c r="A173" s="24"/>
      <c r="B173" s="23"/>
      <c r="C173" s="23"/>
      <c r="D173" s="23"/>
      <c r="E173" s="23"/>
      <c r="F173" s="25"/>
      <c r="G173" s="26" t="str">
        <f aca="false">IF(AND(E173="",H173=""),"",N(E173)*N(F173)+N(H173))</f>
        <v/>
      </c>
      <c r="H173" s="25"/>
      <c r="I173" s="23"/>
      <c r="J173" s="28" t="str">
        <f aca="false">IF(AND(A173="",B173="",C173="",E173="",H173=""),"",IF(B173="","Pick a job",IF(ISNA(MATCH(B173,Jobs!$A$2:$A$301,0)),"Job # not on Jobs tab",IF(C173="","Pick a category",IF(AND(E173&lt;&gt;"",F173=""),"Add a rate",IF(AND(E173="",H173=""),"Add hours or an amount",IF(AND(E173&lt;&gt;"",H173&lt;&gt;""),"Use hours x rate OR an amount","")))))))</f>
        <v/>
      </c>
    </row>
    <row r="174" customFormat="false" ht="15" hidden="false" customHeight="false" outlineLevel="0" collapsed="false">
      <c r="A174" s="24"/>
      <c r="B174" s="23"/>
      <c r="C174" s="23"/>
      <c r="D174" s="23"/>
      <c r="E174" s="23"/>
      <c r="F174" s="25"/>
      <c r="G174" s="26" t="str">
        <f aca="false">IF(AND(E174="",H174=""),"",N(E174)*N(F174)+N(H174))</f>
        <v/>
      </c>
      <c r="H174" s="25"/>
      <c r="I174" s="23"/>
      <c r="J174" s="28" t="str">
        <f aca="false">IF(AND(A174="",B174="",C174="",E174="",H174=""),"",IF(B174="","Pick a job",IF(ISNA(MATCH(B174,Jobs!$A$2:$A$301,0)),"Job # not on Jobs tab",IF(C174="","Pick a category",IF(AND(E174&lt;&gt;"",F174=""),"Add a rate",IF(AND(E174="",H174=""),"Add hours or an amount",IF(AND(E174&lt;&gt;"",H174&lt;&gt;""),"Use hours x rate OR an amount","")))))))</f>
        <v/>
      </c>
    </row>
    <row r="175" customFormat="false" ht="15" hidden="false" customHeight="false" outlineLevel="0" collapsed="false">
      <c r="A175" s="24"/>
      <c r="B175" s="23"/>
      <c r="C175" s="23"/>
      <c r="D175" s="23"/>
      <c r="E175" s="23"/>
      <c r="F175" s="25"/>
      <c r="G175" s="26" t="str">
        <f aca="false">IF(AND(E175="",H175=""),"",N(E175)*N(F175)+N(H175))</f>
        <v/>
      </c>
      <c r="H175" s="25"/>
      <c r="I175" s="23"/>
      <c r="J175" s="28" t="str">
        <f aca="false">IF(AND(A175="",B175="",C175="",E175="",H175=""),"",IF(B175="","Pick a job",IF(ISNA(MATCH(B175,Jobs!$A$2:$A$301,0)),"Job # not on Jobs tab",IF(C175="","Pick a category",IF(AND(E175&lt;&gt;"",F175=""),"Add a rate",IF(AND(E175="",H175=""),"Add hours or an amount",IF(AND(E175&lt;&gt;"",H175&lt;&gt;""),"Use hours x rate OR an amount","")))))))</f>
        <v/>
      </c>
    </row>
    <row r="176" customFormat="false" ht="15" hidden="false" customHeight="false" outlineLevel="0" collapsed="false">
      <c r="A176" s="24"/>
      <c r="B176" s="23"/>
      <c r="C176" s="23"/>
      <c r="D176" s="23"/>
      <c r="E176" s="23"/>
      <c r="F176" s="25"/>
      <c r="G176" s="26" t="str">
        <f aca="false">IF(AND(E176="",H176=""),"",N(E176)*N(F176)+N(H176))</f>
        <v/>
      </c>
      <c r="H176" s="25"/>
      <c r="I176" s="23"/>
      <c r="J176" s="28" t="str">
        <f aca="false">IF(AND(A176="",B176="",C176="",E176="",H176=""),"",IF(B176="","Pick a job",IF(ISNA(MATCH(B176,Jobs!$A$2:$A$301,0)),"Job # not on Jobs tab",IF(C176="","Pick a category",IF(AND(E176&lt;&gt;"",F176=""),"Add a rate",IF(AND(E176="",H176=""),"Add hours or an amount",IF(AND(E176&lt;&gt;"",H176&lt;&gt;""),"Use hours x rate OR an amount","")))))))</f>
        <v/>
      </c>
    </row>
    <row r="177" customFormat="false" ht="15" hidden="false" customHeight="false" outlineLevel="0" collapsed="false">
      <c r="A177" s="24"/>
      <c r="B177" s="23"/>
      <c r="C177" s="23"/>
      <c r="D177" s="23"/>
      <c r="E177" s="23"/>
      <c r="F177" s="25"/>
      <c r="G177" s="26" t="str">
        <f aca="false">IF(AND(E177="",H177=""),"",N(E177)*N(F177)+N(H177))</f>
        <v/>
      </c>
      <c r="H177" s="25"/>
      <c r="I177" s="23"/>
      <c r="J177" s="28" t="str">
        <f aca="false">IF(AND(A177="",B177="",C177="",E177="",H177=""),"",IF(B177="","Pick a job",IF(ISNA(MATCH(B177,Jobs!$A$2:$A$301,0)),"Job # not on Jobs tab",IF(C177="","Pick a category",IF(AND(E177&lt;&gt;"",F177=""),"Add a rate",IF(AND(E177="",H177=""),"Add hours or an amount",IF(AND(E177&lt;&gt;"",H177&lt;&gt;""),"Use hours x rate OR an amount","")))))))</f>
        <v/>
      </c>
    </row>
    <row r="178" customFormat="false" ht="15" hidden="false" customHeight="false" outlineLevel="0" collapsed="false">
      <c r="A178" s="24"/>
      <c r="B178" s="23"/>
      <c r="C178" s="23"/>
      <c r="D178" s="23"/>
      <c r="E178" s="23"/>
      <c r="F178" s="25"/>
      <c r="G178" s="26" t="str">
        <f aca="false">IF(AND(E178="",H178=""),"",N(E178)*N(F178)+N(H178))</f>
        <v/>
      </c>
      <c r="H178" s="25"/>
      <c r="I178" s="23"/>
      <c r="J178" s="28" t="str">
        <f aca="false">IF(AND(A178="",B178="",C178="",E178="",H178=""),"",IF(B178="","Pick a job",IF(ISNA(MATCH(B178,Jobs!$A$2:$A$301,0)),"Job # not on Jobs tab",IF(C178="","Pick a category",IF(AND(E178&lt;&gt;"",F178=""),"Add a rate",IF(AND(E178="",H178=""),"Add hours or an amount",IF(AND(E178&lt;&gt;"",H178&lt;&gt;""),"Use hours x rate OR an amount","")))))))</f>
        <v/>
      </c>
    </row>
    <row r="179" customFormat="false" ht="15" hidden="false" customHeight="false" outlineLevel="0" collapsed="false">
      <c r="A179" s="24"/>
      <c r="B179" s="23"/>
      <c r="C179" s="23"/>
      <c r="D179" s="23"/>
      <c r="E179" s="23"/>
      <c r="F179" s="25"/>
      <c r="G179" s="26" t="str">
        <f aca="false">IF(AND(E179="",H179=""),"",N(E179)*N(F179)+N(H179))</f>
        <v/>
      </c>
      <c r="H179" s="25"/>
      <c r="I179" s="23"/>
      <c r="J179" s="28" t="str">
        <f aca="false">IF(AND(A179="",B179="",C179="",E179="",H179=""),"",IF(B179="","Pick a job",IF(ISNA(MATCH(B179,Jobs!$A$2:$A$301,0)),"Job # not on Jobs tab",IF(C179="","Pick a category",IF(AND(E179&lt;&gt;"",F179=""),"Add a rate",IF(AND(E179="",H179=""),"Add hours or an amount",IF(AND(E179&lt;&gt;"",H179&lt;&gt;""),"Use hours x rate OR an amount","")))))))</f>
        <v/>
      </c>
    </row>
    <row r="180" customFormat="false" ht="15" hidden="false" customHeight="false" outlineLevel="0" collapsed="false">
      <c r="A180" s="24"/>
      <c r="B180" s="23"/>
      <c r="C180" s="23"/>
      <c r="D180" s="23"/>
      <c r="E180" s="23"/>
      <c r="F180" s="25"/>
      <c r="G180" s="26" t="str">
        <f aca="false">IF(AND(E180="",H180=""),"",N(E180)*N(F180)+N(H180))</f>
        <v/>
      </c>
      <c r="H180" s="25"/>
      <c r="I180" s="23"/>
      <c r="J180" s="28" t="str">
        <f aca="false">IF(AND(A180="",B180="",C180="",E180="",H180=""),"",IF(B180="","Pick a job",IF(ISNA(MATCH(B180,Jobs!$A$2:$A$301,0)),"Job # not on Jobs tab",IF(C180="","Pick a category",IF(AND(E180&lt;&gt;"",F180=""),"Add a rate",IF(AND(E180="",H180=""),"Add hours or an amount",IF(AND(E180&lt;&gt;"",H180&lt;&gt;""),"Use hours x rate OR an amount","")))))))</f>
        <v/>
      </c>
    </row>
    <row r="181" customFormat="false" ht="15" hidden="false" customHeight="false" outlineLevel="0" collapsed="false">
      <c r="A181" s="24"/>
      <c r="B181" s="23"/>
      <c r="C181" s="23"/>
      <c r="D181" s="23"/>
      <c r="E181" s="23"/>
      <c r="F181" s="25"/>
      <c r="G181" s="26" t="str">
        <f aca="false">IF(AND(E181="",H181=""),"",N(E181)*N(F181)+N(H181))</f>
        <v/>
      </c>
      <c r="H181" s="25"/>
      <c r="I181" s="23"/>
      <c r="J181" s="28" t="str">
        <f aca="false">IF(AND(A181="",B181="",C181="",E181="",H181=""),"",IF(B181="","Pick a job",IF(ISNA(MATCH(B181,Jobs!$A$2:$A$301,0)),"Job # not on Jobs tab",IF(C181="","Pick a category",IF(AND(E181&lt;&gt;"",F181=""),"Add a rate",IF(AND(E181="",H181=""),"Add hours or an amount",IF(AND(E181&lt;&gt;"",H181&lt;&gt;""),"Use hours x rate OR an amount","")))))))</f>
        <v/>
      </c>
    </row>
    <row r="182" customFormat="false" ht="15" hidden="false" customHeight="false" outlineLevel="0" collapsed="false">
      <c r="A182" s="24"/>
      <c r="B182" s="23"/>
      <c r="C182" s="23"/>
      <c r="D182" s="23"/>
      <c r="E182" s="23"/>
      <c r="F182" s="25"/>
      <c r="G182" s="26" t="str">
        <f aca="false">IF(AND(E182="",H182=""),"",N(E182)*N(F182)+N(H182))</f>
        <v/>
      </c>
      <c r="H182" s="25"/>
      <c r="I182" s="23"/>
      <c r="J182" s="28" t="str">
        <f aca="false">IF(AND(A182="",B182="",C182="",E182="",H182=""),"",IF(B182="","Pick a job",IF(ISNA(MATCH(B182,Jobs!$A$2:$A$301,0)),"Job # not on Jobs tab",IF(C182="","Pick a category",IF(AND(E182&lt;&gt;"",F182=""),"Add a rate",IF(AND(E182="",H182=""),"Add hours or an amount",IF(AND(E182&lt;&gt;"",H182&lt;&gt;""),"Use hours x rate OR an amount","")))))))</f>
        <v/>
      </c>
    </row>
    <row r="183" customFormat="false" ht="15" hidden="false" customHeight="false" outlineLevel="0" collapsed="false">
      <c r="A183" s="24"/>
      <c r="B183" s="23"/>
      <c r="C183" s="23"/>
      <c r="D183" s="23"/>
      <c r="E183" s="23"/>
      <c r="F183" s="25"/>
      <c r="G183" s="26" t="str">
        <f aca="false">IF(AND(E183="",H183=""),"",N(E183)*N(F183)+N(H183))</f>
        <v/>
      </c>
      <c r="H183" s="25"/>
      <c r="I183" s="23"/>
      <c r="J183" s="28" t="str">
        <f aca="false">IF(AND(A183="",B183="",C183="",E183="",H183=""),"",IF(B183="","Pick a job",IF(ISNA(MATCH(B183,Jobs!$A$2:$A$301,0)),"Job # not on Jobs tab",IF(C183="","Pick a category",IF(AND(E183&lt;&gt;"",F183=""),"Add a rate",IF(AND(E183="",H183=""),"Add hours or an amount",IF(AND(E183&lt;&gt;"",H183&lt;&gt;""),"Use hours x rate OR an amount","")))))))</f>
        <v/>
      </c>
    </row>
    <row r="184" customFormat="false" ht="15" hidden="false" customHeight="false" outlineLevel="0" collapsed="false">
      <c r="A184" s="24"/>
      <c r="B184" s="23"/>
      <c r="C184" s="23"/>
      <c r="D184" s="23"/>
      <c r="E184" s="23"/>
      <c r="F184" s="25"/>
      <c r="G184" s="26" t="str">
        <f aca="false">IF(AND(E184="",H184=""),"",N(E184)*N(F184)+N(H184))</f>
        <v/>
      </c>
      <c r="H184" s="25"/>
      <c r="I184" s="23"/>
      <c r="J184" s="28" t="str">
        <f aca="false">IF(AND(A184="",B184="",C184="",E184="",H184=""),"",IF(B184="","Pick a job",IF(ISNA(MATCH(B184,Jobs!$A$2:$A$301,0)),"Job # not on Jobs tab",IF(C184="","Pick a category",IF(AND(E184&lt;&gt;"",F184=""),"Add a rate",IF(AND(E184="",H184=""),"Add hours or an amount",IF(AND(E184&lt;&gt;"",H184&lt;&gt;""),"Use hours x rate OR an amount","")))))))</f>
        <v/>
      </c>
    </row>
    <row r="185" customFormat="false" ht="15" hidden="false" customHeight="false" outlineLevel="0" collapsed="false">
      <c r="A185" s="24"/>
      <c r="B185" s="23"/>
      <c r="C185" s="23"/>
      <c r="D185" s="23"/>
      <c r="E185" s="23"/>
      <c r="F185" s="25"/>
      <c r="G185" s="26" t="str">
        <f aca="false">IF(AND(E185="",H185=""),"",N(E185)*N(F185)+N(H185))</f>
        <v/>
      </c>
      <c r="H185" s="25"/>
      <c r="I185" s="23"/>
      <c r="J185" s="28" t="str">
        <f aca="false">IF(AND(A185="",B185="",C185="",E185="",H185=""),"",IF(B185="","Pick a job",IF(ISNA(MATCH(B185,Jobs!$A$2:$A$301,0)),"Job # not on Jobs tab",IF(C185="","Pick a category",IF(AND(E185&lt;&gt;"",F185=""),"Add a rate",IF(AND(E185="",H185=""),"Add hours or an amount",IF(AND(E185&lt;&gt;"",H185&lt;&gt;""),"Use hours x rate OR an amount","")))))))</f>
        <v/>
      </c>
    </row>
    <row r="186" customFormat="false" ht="15" hidden="false" customHeight="false" outlineLevel="0" collapsed="false">
      <c r="A186" s="24"/>
      <c r="B186" s="23"/>
      <c r="C186" s="23"/>
      <c r="D186" s="23"/>
      <c r="E186" s="23"/>
      <c r="F186" s="25"/>
      <c r="G186" s="26" t="str">
        <f aca="false">IF(AND(E186="",H186=""),"",N(E186)*N(F186)+N(H186))</f>
        <v/>
      </c>
      <c r="H186" s="25"/>
      <c r="I186" s="23"/>
      <c r="J186" s="28" t="str">
        <f aca="false">IF(AND(A186="",B186="",C186="",E186="",H186=""),"",IF(B186="","Pick a job",IF(ISNA(MATCH(B186,Jobs!$A$2:$A$301,0)),"Job # not on Jobs tab",IF(C186="","Pick a category",IF(AND(E186&lt;&gt;"",F186=""),"Add a rate",IF(AND(E186="",H186=""),"Add hours or an amount",IF(AND(E186&lt;&gt;"",H186&lt;&gt;""),"Use hours x rate OR an amount","")))))))</f>
        <v/>
      </c>
    </row>
    <row r="187" customFormat="false" ht="15" hidden="false" customHeight="false" outlineLevel="0" collapsed="false">
      <c r="A187" s="24"/>
      <c r="B187" s="23"/>
      <c r="C187" s="23"/>
      <c r="D187" s="23"/>
      <c r="E187" s="23"/>
      <c r="F187" s="25"/>
      <c r="G187" s="26" t="str">
        <f aca="false">IF(AND(E187="",H187=""),"",N(E187)*N(F187)+N(H187))</f>
        <v/>
      </c>
      <c r="H187" s="25"/>
      <c r="I187" s="23"/>
      <c r="J187" s="28" t="str">
        <f aca="false">IF(AND(A187="",B187="",C187="",E187="",H187=""),"",IF(B187="","Pick a job",IF(ISNA(MATCH(B187,Jobs!$A$2:$A$301,0)),"Job # not on Jobs tab",IF(C187="","Pick a category",IF(AND(E187&lt;&gt;"",F187=""),"Add a rate",IF(AND(E187="",H187=""),"Add hours or an amount",IF(AND(E187&lt;&gt;"",H187&lt;&gt;""),"Use hours x rate OR an amount","")))))))</f>
        <v/>
      </c>
    </row>
    <row r="188" customFormat="false" ht="15" hidden="false" customHeight="false" outlineLevel="0" collapsed="false">
      <c r="A188" s="24"/>
      <c r="B188" s="23"/>
      <c r="C188" s="23"/>
      <c r="D188" s="23"/>
      <c r="E188" s="23"/>
      <c r="F188" s="25"/>
      <c r="G188" s="26" t="str">
        <f aca="false">IF(AND(E188="",H188=""),"",N(E188)*N(F188)+N(H188))</f>
        <v/>
      </c>
      <c r="H188" s="25"/>
      <c r="I188" s="23"/>
      <c r="J188" s="28" t="str">
        <f aca="false">IF(AND(A188="",B188="",C188="",E188="",H188=""),"",IF(B188="","Pick a job",IF(ISNA(MATCH(B188,Jobs!$A$2:$A$301,0)),"Job # not on Jobs tab",IF(C188="","Pick a category",IF(AND(E188&lt;&gt;"",F188=""),"Add a rate",IF(AND(E188="",H188=""),"Add hours or an amount",IF(AND(E188&lt;&gt;"",H188&lt;&gt;""),"Use hours x rate OR an amount","")))))))</f>
        <v/>
      </c>
    </row>
    <row r="189" customFormat="false" ht="15" hidden="false" customHeight="false" outlineLevel="0" collapsed="false">
      <c r="A189" s="24"/>
      <c r="B189" s="23"/>
      <c r="C189" s="23"/>
      <c r="D189" s="23"/>
      <c r="E189" s="23"/>
      <c r="F189" s="25"/>
      <c r="G189" s="26" t="str">
        <f aca="false">IF(AND(E189="",H189=""),"",N(E189)*N(F189)+N(H189))</f>
        <v/>
      </c>
      <c r="H189" s="25"/>
      <c r="I189" s="23"/>
      <c r="J189" s="28" t="str">
        <f aca="false">IF(AND(A189="",B189="",C189="",E189="",H189=""),"",IF(B189="","Pick a job",IF(ISNA(MATCH(B189,Jobs!$A$2:$A$301,0)),"Job # not on Jobs tab",IF(C189="","Pick a category",IF(AND(E189&lt;&gt;"",F189=""),"Add a rate",IF(AND(E189="",H189=""),"Add hours or an amount",IF(AND(E189&lt;&gt;"",H189&lt;&gt;""),"Use hours x rate OR an amount","")))))))</f>
        <v/>
      </c>
    </row>
    <row r="190" customFormat="false" ht="15" hidden="false" customHeight="false" outlineLevel="0" collapsed="false">
      <c r="A190" s="24"/>
      <c r="B190" s="23"/>
      <c r="C190" s="23"/>
      <c r="D190" s="23"/>
      <c r="E190" s="23"/>
      <c r="F190" s="25"/>
      <c r="G190" s="26" t="str">
        <f aca="false">IF(AND(E190="",H190=""),"",N(E190)*N(F190)+N(H190))</f>
        <v/>
      </c>
      <c r="H190" s="25"/>
      <c r="I190" s="23"/>
      <c r="J190" s="28" t="str">
        <f aca="false">IF(AND(A190="",B190="",C190="",E190="",H190=""),"",IF(B190="","Pick a job",IF(ISNA(MATCH(B190,Jobs!$A$2:$A$301,0)),"Job # not on Jobs tab",IF(C190="","Pick a category",IF(AND(E190&lt;&gt;"",F190=""),"Add a rate",IF(AND(E190="",H190=""),"Add hours or an amount",IF(AND(E190&lt;&gt;"",H190&lt;&gt;""),"Use hours x rate OR an amount","")))))))</f>
        <v/>
      </c>
    </row>
    <row r="191" customFormat="false" ht="15" hidden="false" customHeight="false" outlineLevel="0" collapsed="false">
      <c r="A191" s="24"/>
      <c r="B191" s="23"/>
      <c r="C191" s="23"/>
      <c r="D191" s="23"/>
      <c r="E191" s="23"/>
      <c r="F191" s="25"/>
      <c r="G191" s="26" t="str">
        <f aca="false">IF(AND(E191="",H191=""),"",N(E191)*N(F191)+N(H191))</f>
        <v/>
      </c>
      <c r="H191" s="25"/>
      <c r="I191" s="23"/>
      <c r="J191" s="28" t="str">
        <f aca="false">IF(AND(A191="",B191="",C191="",E191="",H191=""),"",IF(B191="","Pick a job",IF(ISNA(MATCH(B191,Jobs!$A$2:$A$301,0)),"Job # not on Jobs tab",IF(C191="","Pick a category",IF(AND(E191&lt;&gt;"",F191=""),"Add a rate",IF(AND(E191="",H191=""),"Add hours or an amount",IF(AND(E191&lt;&gt;"",H191&lt;&gt;""),"Use hours x rate OR an amount","")))))))</f>
        <v/>
      </c>
    </row>
    <row r="192" customFormat="false" ht="15" hidden="false" customHeight="false" outlineLevel="0" collapsed="false">
      <c r="A192" s="24"/>
      <c r="B192" s="23"/>
      <c r="C192" s="23"/>
      <c r="D192" s="23"/>
      <c r="E192" s="23"/>
      <c r="F192" s="25"/>
      <c r="G192" s="26" t="str">
        <f aca="false">IF(AND(E192="",H192=""),"",N(E192)*N(F192)+N(H192))</f>
        <v/>
      </c>
      <c r="H192" s="25"/>
      <c r="I192" s="23"/>
      <c r="J192" s="28" t="str">
        <f aca="false">IF(AND(A192="",B192="",C192="",E192="",H192=""),"",IF(B192="","Pick a job",IF(ISNA(MATCH(B192,Jobs!$A$2:$A$301,0)),"Job # not on Jobs tab",IF(C192="","Pick a category",IF(AND(E192&lt;&gt;"",F192=""),"Add a rate",IF(AND(E192="",H192=""),"Add hours or an amount",IF(AND(E192&lt;&gt;"",H192&lt;&gt;""),"Use hours x rate OR an amount","")))))))</f>
        <v/>
      </c>
    </row>
    <row r="193" customFormat="false" ht="15" hidden="false" customHeight="false" outlineLevel="0" collapsed="false">
      <c r="A193" s="24"/>
      <c r="B193" s="23"/>
      <c r="C193" s="23"/>
      <c r="D193" s="23"/>
      <c r="E193" s="23"/>
      <c r="F193" s="25"/>
      <c r="G193" s="26" t="str">
        <f aca="false">IF(AND(E193="",H193=""),"",N(E193)*N(F193)+N(H193))</f>
        <v/>
      </c>
      <c r="H193" s="25"/>
      <c r="I193" s="23"/>
      <c r="J193" s="28" t="str">
        <f aca="false">IF(AND(A193="",B193="",C193="",E193="",H193=""),"",IF(B193="","Pick a job",IF(ISNA(MATCH(B193,Jobs!$A$2:$A$301,0)),"Job # not on Jobs tab",IF(C193="","Pick a category",IF(AND(E193&lt;&gt;"",F193=""),"Add a rate",IF(AND(E193="",H193=""),"Add hours or an amount",IF(AND(E193&lt;&gt;"",H193&lt;&gt;""),"Use hours x rate OR an amount","")))))))</f>
        <v/>
      </c>
    </row>
    <row r="194" customFormat="false" ht="15" hidden="false" customHeight="false" outlineLevel="0" collapsed="false">
      <c r="A194" s="24"/>
      <c r="B194" s="23"/>
      <c r="C194" s="23"/>
      <c r="D194" s="23"/>
      <c r="E194" s="23"/>
      <c r="F194" s="25"/>
      <c r="G194" s="26" t="str">
        <f aca="false">IF(AND(E194="",H194=""),"",N(E194)*N(F194)+N(H194))</f>
        <v/>
      </c>
      <c r="H194" s="25"/>
      <c r="I194" s="23"/>
      <c r="J194" s="28" t="str">
        <f aca="false">IF(AND(A194="",B194="",C194="",E194="",H194=""),"",IF(B194="","Pick a job",IF(ISNA(MATCH(B194,Jobs!$A$2:$A$301,0)),"Job # not on Jobs tab",IF(C194="","Pick a category",IF(AND(E194&lt;&gt;"",F194=""),"Add a rate",IF(AND(E194="",H194=""),"Add hours or an amount",IF(AND(E194&lt;&gt;"",H194&lt;&gt;""),"Use hours x rate OR an amount","")))))))</f>
        <v/>
      </c>
    </row>
    <row r="195" customFormat="false" ht="15" hidden="false" customHeight="false" outlineLevel="0" collapsed="false">
      <c r="A195" s="24"/>
      <c r="B195" s="23"/>
      <c r="C195" s="23"/>
      <c r="D195" s="23"/>
      <c r="E195" s="23"/>
      <c r="F195" s="25"/>
      <c r="G195" s="26" t="str">
        <f aca="false">IF(AND(E195="",H195=""),"",N(E195)*N(F195)+N(H195))</f>
        <v/>
      </c>
      <c r="H195" s="25"/>
      <c r="I195" s="23"/>
      <c r="J195" s="28" t="str">
        <f aca="false">IF(AND(A195="",B195="",C195="",E195="",H195=""),"",IF(B195="","Pick a job",IF(ISNA(MATCH(B195,Jobs!$A$2:$A$301,0)),"Job # not on Jobs tab",IF(C195="","Pick a category",IF(AND(E195&lt;&gt;"",F195=""),"Add a rate",IF(AND(E195="",H195=""),"Add hours or an amount",IF(AND(E195&lt;&gt;"",H195&lt;&gt;""),"Use hours x rate OR an amount","")))))))</f>
        <v/>
      </c>
    </row>
    <row r="196" customFormat="false" ht="15" hidden="false" customHeight="false" outlineLevel="0" collapsed="false">
      <c r="A196" s="24"/>
      <c r="B196" s="23"/>
      <c r="C196" s="23"/>
      <c r="D196" s="23"/>
      <c r="E196" s="23"/>
      <c r="F196" s="25"/>
      <c r="G196" s="26" t="str">
        <f aca="false">IF(AND(E196="",H196=""),"",N(E196)*N(F196)+N(H196))</f>
        <v/>
      </c>
      <c r="H196" s="25"/>
      <c r="I196" s="23"/>
      <c r="J196" s="28" t="str">
        <f aca="false">IF(AND(A196="",B196="",C196="",E196="",H196=""),"",IF(B196="","Pick a job",IF(ISNA(MATCH(B196,Jobs!$A$2:$A$301,0)),"Job # not on Jobs tab",IF(C196="","Pick a category",IF(AND(E196&lt;&gt;"",F196=""),"Add a rate",IF(AND(E196="",H196=""),"Add hours or an amount",IF(AND(E196&lt;&gt;"",H196&lt;&gt;""),"Use hours x rate OR an amount","")))))))</f>
        <v/>
      </c>
    </row>
    <row r="197" customFormat="false" ht="15" hidden="false" customHeight="false" outlineLevel="0" collapsed="false">
      <c r="A197" s="24"/>
      <c r="B197" s="23"/>
      <c r="C197" s="23"/>
      <c r="D197" s="23"/>
      <c r="E197" s="23"/>
      <c r="F197" s="25"/>
      <c r="G197" s="26" t="str">
        <f aca="false">IF(AND(E197="",H197=""),"",N(E197)*N(F197)+N(H197))</f>
        <v/>
      </c>
      <c r="H197" s="25"/>
      <c r="I197" s="23"/>
      <c r="J197" s="28" t="str">
        <f aca="false">IF(AND(A197="",B197="",C197="",E197="",H197=""),"",IF(B197="","Pick a job",IF(ISNA(MATCH(B197,Jobs!$A$2:$A$301,0)),"Job # not on Jobs tab",IF(C197="","Pick a category",IF(AND(E197&lt;&gt;"",F197=""),"Add a rate",IF(AND(E197="",H197=""),"Add hours or an amount",IF(AND(E197&lt;&gt;"",H197&lt;&gt;""),"Use hours x rate OR an amount","")))))))</f>
        <v/>
      </c>
    </row>
    <row r="198" customFormat="false" ht="15" hidden="false" customHeight="false" outlineLevel="0" collapsed="false">
      <c r="A198" s="24"/>
      <c r="B198" s="23"/>
      <c r="C198" s="23"/>
      <c r="D198" s="23"/>
      <c r="E198" s="23"/>
      <c r="F198" s="25"/>
      <c r="G198" s="26" t="str">
        <f aca="false">IF(AND(E198="",H198=""),"",N(E198)*N(F198)+N(H198))</f>
        <v/>
      </c>
      <c r="H198" s="25"/>
      <c r="I198" s="23"/>
      <c r="J198" s="28" t="str">
        <f aca="false">IF(AND(A198="",B198="",C198="",E198="",H198=""),"",IF(B198="","Pick a job",IF(ISNA(MATCH(B198,Jobs!$A$2:$A$301,0)),"Job # not on Jobs tab",IF(C198="","Pick a category",IF(AND(E198&lt;&gt;"",F198=""),"Add a rate",IF(AND(E198="",H198=""),"Add hours or an amount",IF(AND(E198&lt;&gt;"",H198&lt;&gt;""),"Use hours x rate OR an amount","")))))))</f>
        <v/>
      </c>
    </row>
    <row r="199" customFormat="false" ht="15" hidden="false" customHeight="false" outlineLevel="0" collapsed="false">
      <c r="A199" s="24"/>
      <c r="B199" s="23"/>
      <c r="C199" s="23"/>
      <c r="D199" s="23"/>
      <c r="E199" s="23"/>
      <c r="F199" s="25"/>
      <c r="G199" s="26" t="str">
        <f aca="false">IF(AND(E199="",H199=""),"",N(E199)*N(F199)+N(H199))</f>
        <v/>
      </c>
      <c r="H199" s="25"/>
      <c r="I199" s="23"/>
      <c r="J199" s="28" t="str">
        <f aca="false">IF(AND(A199="",B199="",C199="",E199="",H199=""),"",IF(B199="","Pick a job",IF(ISNA(MATCH(B199,Jobs!$A$2:$A$301,0)),"Job # not on Jobs tab",IF(C199="","Pick a category",IF(AND(E199&lt;&gt;"",F199=""),"Add a rate",IF(AND(E199="",H199=""),"Add hours or an amount",IF(AND(E199&lt;&gt;"",H199&lt;&gt;""),"Use hours x rate OR an amount","")))))))</f>
        <v/>
      </c>
    </row>
    <row r="200" customFormat="false" ht="15" hidden="false" customHeight="false" outlineLevel="0" collapsed="false">
      <c r="A200" s="24"/>
      <c r="B200" s="23"/>
      <c r="C200" s="23"/>
      <c r="D200" s="23"/>
      <c r="E200" s="23"/>
      <c r="F200" s="25"/>
      <c r="G200" s="26" t="str">
        <f aca="false">IF(AND(E200="",H200=""),"",N(E200)*N(F200)+N(H200))</f>
        <v/>
      </c>
      <c r="H200" s="25"/>
      <c r="I200" s="23"/>
      <c r="J200" s="28" t="str">
        <f aca="false">IF(AND(A200="",B200="",C200="",E200="",H200=""),"",IF(B200="","Pick a job",IF(ISNA(MATCH(B200,Jobs!$A$2:$A$301,0)),"Job # not on Jobs tab",IF(C200="","Pick a category",IF(AND(E200&lt;&gt;"",F200=""),"Add a rate",IF(AND(E200="",H200=""),"Add hours or an amount",IF(AND(E200&lt;&gt;"",H200&lt;&gt;""),"Use hours x rate OR an amount","")))))))</f>
        <v/>
      </c>
    </row>
    <row r="201" customFormat="false" ht="15" hidden="false" customHeight="false" outlineLevel="0" collapsed="false">
      <c r="A201" s="24"/>
      <c r="B201" s="23"/>
      <c r="C201" s="23"/>
      <c r="D201" s="23"/>
      <c r="E201" s="23"/>
      <c r="F201" s="25"/>
      <c r="G201" s="26" t="str">
        <f aca="false">IF(AND(E201="",H201=""),"",N(E201)*N(F201)+N(H201))</f>
        <v/>
      </c>
      <c r="H201" s="25"/>
      <c r="I201" s="23"/>
      <c r="J201" s="28" t="str">
        <f aca="false">IF(AND(A201="",B201="",C201="",E201="",H201=""),"",IF(B201="","Pick a job",IF(ISNA(MATCH(B201,Jobs!$A$2:$A$301,0)),"Job # not on Jobs tab",IF(C201="","Pick a category",IF(AND(E201&lt;&gt;"",F201=""),"Add a rate",IF(AND(E201="",H201=""),"Add hours or an amount",IF(AND(E201&lt;&gt;"",H201&lt;&gt;""),"Use hours x rate OR an amount","")))))))</f>
        <v/>
      </c>
    </row>
    <row r="202" customFormat="false" ht="15" hidden="false" customHeight="false" outlineLevel="0" collapsed="false">
      <c r="A202" s="24"/>
      <c r="B202" s="23"/>
      <c r="C202" s="23"/>
      <c r="D202" s="23"/>
      <c r="E202" s="23"/>
      <c r="F202" s="25"/>
      <c r="G202" s="26" t="str">
        <f aca="false">IF(AND(E202="",H202=""),"",N(E202)*N(F202)+N(H202))</f>
        <v/>
      </c>
      <c r="H202" s="25"/>
      <c r="I202" s="23"/>
      <c r="J202" s="28" t="str">
        <f aca="false">IF(AND(A202="",B202="",C202="",E202="",H202=""),"",IF(B202="","Pick a job",IF(ISNA(MATCH(B202,Jobs!$A$2:$A$301,0)),"Job # not on Jobs tab",IF(C202="","Pick a category",IF(AND(E202&lt;&gt;"",F202=""),"Add a rate",IF(AND(E202="",H202=""),"Add hours or an amount",IF(AND(E202&lt;&gt;"",H202&lt;&gt;""),"Use hours x rate OR an amount","")))))))</f>
        <v/>
      </c>
    </row>
    <row r="203" customFormat="false" ht="15" hidden="false" customHeight="false" outlineLevel="0" collapsed="false">
      <c r="A203" s="24"/>
      <c r="B203" s="23"/>
      <c r="C203" s="23"/>
      <c r="D203" s="23"/>
      <c r="E203" s="23"/>
      <c r="F203" s="25"/>
      <c r="G203" s="26" t="str">
        <f aca="false">IF(AND(E203="",H203=""),"",N(E203)*N(F203)+N(H203))</f>
        <v/>
      </c>
      <c r="H203" s="25"/>
      <c r="I203" s="23"/>
      <c r="J203" s="28" t="str">
        <f aca="false">IF(AND(A203="",B203="",C203="",E203="",H203=""),"",IF(B203="","Pick a job",IF(ISNA(MATCH(B203,Jobs!$A$2:$A$301,0)),"Job # not on Jobs tab",IF(C203="","Pick a category",IF(AND(E203&lt;&gt;"",F203=""),"Add a rate",IF(AND(E203="",H203=""),"Add hours or an amount",IF(AND(E203&lt;&gt;"",H203&lt;&gt;""),"Use hours x rate OR an amount","")))))))</f>
        <v/>
      </c>
    </row>
    <row r="204" customFormat="false" ht="15" hidden="false" customHeight="false" outlineLevel="0" collapsed="false">
      <c r="A204" s="24"/>
      <c r="B204" s="23"/>
      <c r="C204" s="23"/>
      <c r="D204" s="23"/>
      <c r="E204" s="23"/>
      <c r="F204" s="25"/>
      <c r="G204" s="26" t="str">
        <f aca="false">IF(AND(E204="",H204=""),"",N(E204)*N(F204)+N(H204))</f>
        <v/>
      </c>
      <c r="H204" s="25"/>
      <c r="I204" s="23"/>
      <c r="J204" s="28" t="str">
        <f aca="false">IF(AND(A204="",B204="",C204="",E204="",H204=""),"",IF(B204="","Pick a job",IF(ISNA(MATCH(B204,Jobs!$A$2:$A$301,0)),"Job # not on Jobs tab",IF(C204="","Pick a category",IF(AND(E204&lt;&gt;"",F204=""),"Add a rate",IF(AND(E204="",H204=""),"Add hours or an amount",IF(AND(E204&lt;&gt;"",H204&lt;&gt;""),"Use hours x rate OR an amount","")))))))</f>
        <v/>
      </c>
    </row>
    <row r="205" customFormat="false" ht="15" hidden="false" customHeight="false" outlineLevel="0" collapsed="false">
      <c r="A205" s="24"/>
      <c r="B205" s="23"/>
      <c r="C205" s="23"/>
      <c r="D205" s="23"/>
      <c r="E205" s="23"/>
      <c r="F205" s="25"/>
      <c r="G205" s="26" t="str">
        <f aca="false">IF(AND(E205="",H205=""),"",N(E205)*N(F205)+N(H205))</f>
        <v/>
      </c>
      <c r="H205" s="25"/>
      <c r="I205" s="23"/>
      <c r="J205" s="28" t="str">
        <f aca="false">IF(AND(A205="",B205="",C205="",E205="",H205=""),"",IF(B205="","Pick a job",IF(ISNA(MATCH(B205,Jobs!$A$2:$A$301,0)),"Job # not on Jobs tab",IF(C205="","Pick a category",IF(AND(E205&lt;&gt;"",F205=""),"Add a rate",IF(AND(E205="",H205=""),"Add hours or an amount",IF(AND(E205&lt;&gt;"",H205&lt;&gt;""),"Use hours x rate OR an amount","")))))))</f>
        <v/>
      </c>
    </row>
    <row r="206" customFormat="false" ht="15" hidden="false" customHeight="false" outlineLevel="0" collapsed="false">
      <c r="A206" s="24"/>
      <c r="B206" s="23"/>
      <c r="C206" s="23"/>
      <c r="D206" s="23"/>
      <c r="E206" s="23"/>
      <c r="F206" s="25"/>
      <c r="G206" s="26" t="str">
        <f aca="false">IF(AND(E206="",H206=""),"",N(E206)*N(F206)+N(H206))</f>
        <v/>
      </c>
      <c r="H206" s="25"/>
      <c r="I206" s="23"/>
      <c r="J206" s="28" t="str">
        <f aca="false">IF(AND(A206="",B206="",C206="",E206="",H206=""),"",IF(B206="","Pick a job",IF(ISNA(MATCH(B206,Jobs!$A$2:$A$301,0)),"Job # not on Jobs tab",IF(C206="","Pick a category",IF(AND(E206&lt;&gt;"",F206=""),"Add a rate",IF(AND(E206="",H206=""),"Add hours or an amount",IF(AND(E206&lt;&gt;"",H206&lt;&gt;""),"Use hours x rate OR an amount","")))))))</f>
        <v/>
      </c>
    </row>
    <row r="207" customFormat="false" ht="15" hidden="false" customHeight="false" outlineLevel="0" collapsed="false">
      <c r="A207" s="24"/>
      <c r="B207" s="23"/>
      <c r="C207" s="23"/>
      <c r="D207" s="23"/>
      <c r="E207" s="23"/>
      <c r="F207" s="25"/>
      <c r="G207" s="26" t="str">
        <f aca="false">IF(AND(E207="",H207=""),"",N(E207)*N(F207)+N(H207))</f>
        <v/>
      </c>
      <c r="H207" s="25"/>
      <c r="I207" s="23"/>
      <c r="J207" s="28" t="str">
        <f aca="false">IF(AND(A207="",B207="",C207="",E207="",H207=""),"",IF(B207="","Pick a job",IF(ISNA(MATCH(B207,Jobs!$A$2:$A$301,0)),"Job # not on Jobs tab",IF(C207="","Pick a category",IF(AND(E207&lt;&gt;"",F207=""),"Add a rate",IF(AND(E207="",H207=""),"Add hours or an amount",IF(AND(E207&lt;&gt;"",H207&lt;&gt;""),"Use hours x rate OR an amount","")))))))</f>
        <v/>
      </c>
    </row>
    <row r="208" customFormat="false" ht="15" hidden="false" customHeight="false" outlineLevel="0" collapsed="false">
      <c r="A208" s="24"/>
      <c r="B208" s="23"/>
      <c r="C208" s="23"/>
      <c r="D208" s="23"/>
      <c r="E208" s="23"/>
      <c r="F208" s="25"/>
      <c r="G208" s="26" t="str">
        <f aca="false">IF(AND(E208="",H208=""),"",N(E208)*N(F208)+N(H208))</f>
        <v/>
      </c>
      <c r="H208" s="25"/>
      <c r="I208" s="23"/>
      <c r="J208" s="28" t="str">
        <f aca="false">IF(AND(A208="",B208="",C208="",E208="",H208=""),"",IF(B208="","Pick a job",IF(ISNA(MATCH(B208,Jobs!$A$2:$A$301,0)),"Job # not on Jobs tab",IF(C208="","Pick a category",IF(AND(E208&lt;&gt;"",F208=""),"Add a rate",IF(AND(E208="",H208=""),"Add hours or an amount",IF(AND(E208&lt;&gt;"",H208&lt;&gt;""),"Use hours x rate OR an amount","")))))))</f>
        <v/>
      </c>
    </row>
    <row r="209" customFormat="false" ht="15" hidden="false" customHeight="false" outlineLevel="0" collapsed="false">
      <c r="A209" s="24"/>
      <c r="B209" s="23"/>
      <c r="C209" s="23"/>
      <c r="D209" s="23"/>
      <c r="E209" s="23"/>
      <c r="F209" s="25"/>
      <c r="G209" s="26" t="str">
        <f aca="false">IF(AND(E209="",H209=""),"",N(E209)*N(F209)+N(H209))</f>
        <v/>
      </c>
      <c r="H209" s="25"/>
      <c r="I209" s="23"/>
      <c r="J209" s="28" t="str">
        <f aca="false">IF(AND(A209="",B209="",C209="",E209="",H209=""),"",IF(B209="","Pick a job",IF(ISNA(MATCH(B209,Jobs!$A$2:$A$301,0)),"Job # not on Jobs tab",IF(C209="","Pick a category",IF(AND(E209&lt;&gt;"",F209=""),"Add a rate",IF(AND(E209="",H209=""),"Add hours or an amount",IF(AND(E209&lt;&gt;"",H209&lt;&gt;""),"Use hours x rate OR an amount","")))))))</f>
        <v/>
      </c>
    </row>
    <row r="210" customFormat="false" ht="15" hidden="false" customHeight="false" outlineLevel="0" collapsed="false">
      <c r="A210" s="24"/>
      <c r="B210" s="23"/>
      <c r="C210" s="23"/>
      <c r="D210" s="23"/>
      <c r="E210" s="23"/>
      <c r="F210" s="25"/>
      <c r="G210" s="26" t="str">
        <f aca="false">IF(AND(E210="",H210=""),"",N(E210)*N(F210)+N(H210))</f>
        <v/>
      </c>
      <c r="H210" s="25"/>
      <c r="I210" s="23"/>
      <c r="J210" s="28" t="str">
        <f aca="false">IF(AND(A210="",B210="",C210="",E210="",H210=""),"",IF(B210="","Pick a job",IF(ISNA(MATCH(B210,Jobs!$A$2:$A$301,0)),"Job # not on Jobs tab",IF(C210="","Pick a category",IF(AND(E210&lt;&gt;"",F210=""),"Add a rate",IF(AND(E210="",H210=""),"Add hours or an amount",IF(AND(E210&lt;&gt;"",H210&lt;&gt;""),"Use hours x rate OR an amount","")))))))</f>
        <v/>
      </c>
    </row>
    <row r="211" customFormat="false" ht="15" hidden="false" customHeight="false" outlineLevel="0" collapsed="false">
      <c r="A211" s="24"/>
      <c r="B211" s="23"/>
      <c r="C211" s="23"/>
      <c r="D211" s="23"/>
      <c r="E211" s="23"/>
      <c r="F211" s="25"/>
      <c r="G211" s="26" t="str">
        <f aca="false">IF(AND(E211="",H211=""),"",N(E211)*N(F211)+N(H211))</f>
        <v/>
      </c>
      <c r="H211" s="25"/>
      <c r="I211" s="23"/>
      <c r="J211" s="28" t="str">
        <f aca="false">IF(AND(A211="",B211="",C211="",E211="",H211=""),"",IF(B211="","Pick a job",IF(ISNA(MATCH(B211,Jobs!$A$2:$A$301,0)),"Job # not on Jobs tab",IF(C211="","Pick a category",IF(AND(E211&lt;&gt;"",F211=""),"Add a rate",IF(AND(E211="",H211=""),"Add hours or an amount",IF(AND(E211&lt;&gt;"",H211&lt;&gt;""),"Use hours x rate OR an amount","")))))))</f>
        <v/>
      </c>
    </row>
    <row r="212" customFormat="false" ht="15" hidden="false" customHeight="false" outlineLevel="0" collapsed="false">
      <c r="A212" s="24"/>
      <c r="B212" s="23"/>
      <c r="C212" s="23"/>
      <c r="D212" s="23"/>
      <c r="E212" s="23"/>
      <c r="F212" s="25"/>
      <c r="G212" s="26" t="str">
        <f aca="false">IF(AND(E212="",H212=""),"",N(E212)*N(F212)+N(H212))</f>
        <v/>
      </c>
      <c r="H212" s="25"/>
      <c r="I212" s="23"/>
      <c r="J212" s="28" t="str">
        <f aca="false">IF(AND(A212="",B212="",C212="",E212="",H212=""),"",IF(B212="","Pick a job",IF(ISNA(MATCH(B212,Jobs!$A$2:$A$301,0)),"Job # not on Jobs tab",IF(C212="","Pick a category",IF(AND(E212&lt;&gt;"",F212=""),"Add a rate",IF(AND(E212="",H212=""),"Add hours or an amount",IF(AND(E212&lt;&gt;"",H212&lt;&gt;""),"Use hours x rate OR an amount","")))))))</f>
        <v/>
      </c>
    </row>
    <row r="213" customFormat="false" ht="15" hidden="false" customHeight="false" outlineLevel="0" collapsed="false">
      <c r="A213" s="24"/>
      <c r="B213" s="23"/>
      <c r="C213" s="23"/>
      <c r="D213" s="23"/>
      <c r="E213" s="23"/>
      <c r="F213" s="25"/>
      <c r="G213" s="26" t="str">
        <f aca="false">IF(AND(E213="",H213=""),"",N(E213)*N(F213)+N(H213))</f>
        <v/>
      </c>
      <c r="H213" s="25"/>
      <c r="I213" s="23"/>
      <c r="J213" s="28" t="str">
        <f aca="false">IF(AND(A213="",B213="",C213="",E213="",H213=""),"",IF(B213="","Pick a job",IF(ISNA(MATCH(B213,Jobs!$A$2:$A$301,0)),"Job # not on Jobs tab",IF(C213="","Pick a category",IF(AND(E213&lt;&gt;"",F213=""),"Add a rate",IF(AND(E213="",H213=""),"Add hours or an amount",IF(AND(E213&lt;&gt;"",H213&lt;&gt;""),"Use hours x rate OR an amount","")))))))</f>
        <v/>
      </c>
    </row>
    <row r="214" customFormat="false" ht="15" hidden="false" customHeight="false" outlineLevel="0" collapsed="false">
      <c r="A214" s="24"/>
      <c r="B214" s="23"/>
      <c r="C214" s="23"/>
      <c r="D214" s="23"/>
      <c r="E214" s="23"/>
      <c r="F214" s="25"/>
      <c r="G214" s="26" t="str">
        <f aca="false">IF(AND(E214="",H214=""),"",N(E214)*N(F214)+N(H214))</f>
        <v/>
      </c>
      <c r="H214" s="25"/>
      <c r="I214" s="23"/>
      <c r="J214" s="28" t="str">
        <f aca="false">IF(AND(A214="",B214="",C214="",E214="",H214=""),"",IF(B214="","Pick a job",IF(ISNA(MATCH(B214,Jobs!$A$2:$A$301,0)),"Job # not on Jobs tab",IF(C214="","Pick a category",IF(AND(E214&lt;&gt;"",F214=""),"Add a rate",IF(AND(E214="",H214=""),"Add hours or an amount",IF(AND(E214&lt;&gt;"",H214&lt;&gt;""),"Use hours x rate OR an amount","")))))))</f>
        <v/>
      </c>
    </row>
    <row r="215" customFormat="false" ht="15" hidden="false" customHeight="false" outlineLevel="0" collapsed="false">
      <c r="A215" s="24"/>
      <c r="B215" s="23"/>
      <c r="C215" s="23"/>
      <c r="D215" s="23"/>
      <c r="E215" s="23"/>
      <c r="F215" s="25"/>
      <c r="G215" s="26" t="str">
        <f aca="false">IF(AND(E215="",H215=""),"",N(E215)*N(F215)+N(H215))</f>
        <v/>
      </c>
      <c r="H215" s="25"/>
      <c r="I215" s="23"/>
      <c r="J215" s="28" t="str">
        <f aca="false">IF(AND(A215="",B215="",C215="",E215="",H215=""),"",IF(B215="","Pick a job",IF(ISNA(MATCH(B215,Jobs!$A$2:$A$301,0)),"Job # not on Jobs tab",IF(C215="","Pick a category",IF(AND(E215&lt;&gt;"",F215=""),"Add a rate",IF(AND(E215="",H215=""),"Add hours or an amount",IF(AND(E215&lt;&gt;"",H215&lt;&gt;""),"Use hours x rate OR an amount","")))))))</f>
        <v/>
      </c>
    </row>
    <row r="216" customFormat="false" ht="15" hidden="false" customHeight="false" outlineLevel="0" collapsed="false">
      <c r="A216" s="24"/>
      <c r="B216" s="23"/>
      <c r="C216" s="23"/>
      <c r="D216" s="23"/>
      <c r="E216" s="23"/>
      <c r="F216" s="25"/>
      <c r="G216" s="26" t="str">
        <f aca="false">IF(AND(E216="",H216=""),"",N(E216)*N(F216)+N(H216))</f>
        <v/>
      </c>
      <c r="H216" s="25"/>
      <c r="I216" s="23"/>
      <c r="J216" s="28" t="str">
        <f aca="false">IF(AND(A216="",B216="",C216="",E216="",H216=""),"",IF(B216="","Pick a job",IF(ISNA(MATCH(B216,Jobs!$A$2:$A$301,0)),"Job # not on Jobs tab",IF(C216="","Pick a category",IF(AND(E216&lt;&gt;"",F216=""),"Add a rate",IF(AND(E216="",H216=""),"Add hours or an amount",IF(AND(E216&lt;&gt;"",H216&lt;&gt;""),"Use hours x rate OR an amount","")))))))</f>
        <v/>
      </c>
    </row>
    <row r="217" customFormat="false" ht="15" hidden="false" customHeight="false" outlineLevel="0" collapsed="false">
      <c r="A217" s="24"/>
      <c r="B217" s="23"/>
      <c r="C217" s="23"/>
      <c r="D217" s="23"/>
      <c r="E217" s="23"/>
      <c r="F217" s="25"/>
      <c r="G217" s="26" t="str">
        <f aca="false">IF(AND(E217="",H217=""),"",N(E217)*N(F217)+N(H217))</f>
        <v/>
      </c>
      <c r="H217" s="25"/>
      <c r="I217" s="23"/>
      <c r="J217" s="28" t="str">
        <f aca="false">IF(AND(A217="",B217="",C217="",E217="",H217=""),"",IF(B217="","Pick a job",IF(ISNA(MATCH(B217,Jobs!$A$2:$A$301,0)),"Job # not on Jobs tab",IF(C217="","Pick a category",IF(AND(E217&lt;&gt;"",F217=""),"Add a rate",IF(AND(E217="",H217=""),"Add hours or an amount",IF(AND(E217&lt;&gt;"",H217&lt;&gt;""),"Use hours x rate OR an amount","")))))))</f>
        <v/>
      </c>
    </row>
    <row r="218" customFormat="false" ht="15" hidden="false" customHeight="false" outlineLevel="0" collapsed="false">
      <c r="A218" s="24"/>
      <c r="B218" s="23"/>
      <c r="C218" s="23"/>
      <c r="D218" s="23"/>
      <c r="E218" s="23"/>
      <c r="F218" s="25"/>
      <c r="G218" s="26" t="str">
        <f aca="false">IF(AND(E218="",H218=""),"",N(E218)*N(F218)+N(H218))</f>
        <v/>
      </c>
      <c r="H218" s="25"/>
      <c r="I218" s="23"/>
      <c r="J218" s="28" t="str">
        <f aca="false">IF(AND(A218="",B218="",C218="",E218="",H218=""),"",IF(B218="","Pick a job",IF(ISNA(MATCH(B218,Jobs!$A$2:$A$301,0)),"Job # not on Jobs tab",IF(C218="","Pick a category",IF(AND(E218&lt;&gt;"",F218=""),"Add a rate",IF(AND(E218="",H218=""),"Add hours or an amount",IF(AND(E218&lt;&gt;"",H218&lt;&gt;""),"Use hours x rate OR an amount","")))))))</f>
        <v/>
      </c>
    </row>
    <row r="219" customFormat="false" ht="15" hidden="false" customHeight="false" outlineLevel="0" collapsed="false">
      <c r="A219" s="24"/>
      <c r="B219" s="23"/>
      <c r="C219" s="23"/>
      <c r="D219" s="23"/>
      <c r="E219" s="23"/>
      <c r="F219" s="25"/>
      <c r="G219" s="26" t="str">
        <f aca="false">IF(AND(E219="",H219=""),"",N(E219)*N(F219)+N(H219))</f>
        <v/>
      </c>
      <c r="H219" s="25"/>
      <c r="I219" s="23"/>
      <c r="J219" s="28" t="str">
        <f aca="false">IF(AND(A219="",B219="",C219="",E219="",H219=""),"",IF(B219="","Pick a job",IF(ISNA(MATCH(B219,Jobs!$A$2:$A$301,0)),"Job # not on Jobs tab",IF(C219="","Pick a category",IF(AND(E219&lt;&gt;"",F219=""),"Add a rate",IF(AND(E219="",H219=""),"Add hours or an amount",IF(AND(E219&lt;&gt;"",H219&lt;&gt;""),"Use hours x rate OR an amount","")))))))</f>
        <v/>
      </c>
    </row>
    <row r="220" customFormat="false" ht="15" hidden="false" customHeight="false" outlineLevel="0" collapsed="false">
      <c r="A220" s="24"/>
      <c r="B220" s="23"/>
      <c r="C220" s="23"/>
      <c r="D220" s="23"/>
      <c r="E220" s="23"/>
      <c r="F220" s="25"/>
      <c r="G220" s="26" t="str">
        <f aca="false">IF(AND(E220="",H220=""),"",N(E220)*N(F220)+N(H220))</f>
        <v/>
      </c>
      <c r="H220" s="25"/>
      <c r="I220" s="23"/>
      <c r="J220" s="28" t="str">
        <f aca="false">IF(AND(A220="",B220="",C220="",E220="",H220=""),"",IF(B220="","Pick a job",IF(ISNA(MATCH(B220,Jobs!$A$2:$A$301,0)),"Job # not on Jobs tab",IF(C220="","Pick a category",IF(AND(E220&lt;&gt;"",F220=""),"Add a rate",IF(AND(E220="",H220=""),"Add hours or an amount",IF(AND(E220&lt;&gt;"",H220&lt;&gt;""),"Use hours x rate OR an amount","")))))))</f>
        <v/>
      </c>
    </row>
    <row r="221" customFormat="false" ht="15" hidden="false" customHeight="false" outlineLevel="0" collapsed="false">
      <c r="A221" s="24"/>
      <c r="B221" s="23"/>
      <c r="C221" s="23"/>
      <c r="D221" s="23"/>
      <c r="E221" s="23"/>
      <c r="F221" s="25"/>
      <c r="G221" s="26" t="str">
        <f aca="false">IF(AND(E221="",H221=""),"",N(E221)*N(F221)+N(H221))</f>
        <v/>
      </c>
      <c r="H221" s="25"/>
      <c r="I221" s="23"/>
      <c r="J221" s="28" t="str">
        <f aca="false">IF(AND(A221="",B221="",C221="",E221="",H221=""),"",IF(B221="","Pick a job",IF(ISNA(MATCH(B221,Jobs!$A$2:$A$301,0)),"Job # not on Jobs tab",IF(C221="","Pick a category",IF(AND(E221&lt;&gt;"",F221=""),"Add a rate",IF(AND(E221="",H221=""),"Add hours or an amount",IF(AND(E221&lt;&gt;"",H221&lt;&gt;""),"Use hours x rate OR an amount","")))))))</f>
        <v/>
      </c>
    </row>
    <row r="222" customFormat="false" ht="15" hidden="false" customHeight="false" outlineLevel="0" collapsed="false">
      <c r="A222" s="24"/>
      <c r="B222" s="23"/>
      <c r="C222" s="23"/>
      <c r="D222" s="23"/>
      <c r="E222" s="23"/>
      <c r="F222" s="25"/>
      <c r="G222" s="26" t="str">
        <f aca="false">IF(AND(E222="",H222=""),"",N(E222)*N(F222)+N(H222))</f>
        <v/>
      </c>
      <c r="H222" s="25"/>
      <c r="I222" s="23"/>
      <c r="J222" s="28" t="str">
        <f aca="false">IF(AND(A222="",B222="",C222="",E222="",H222=""),"",IF(B222="","Pick a job",IF(ISNA(MATCH(B222,Jobs!$A$2:$A$301,0)),"Job # not on Jobs tab",IF(C222="","Pick a category",IF(AND(E222&lt;&gt;"",F222=""),"Add a rate",IF(AND(E222="",H222=""),"Add hours or an amount",IF(AND(E222&lt;&gt;"",H222&lt;&gt;""),"Use hours x rate OR an amount","")))))))</f>
        <v/>
      </c>
    </row>
    <row r="223" customFormat="false" ht="15" hidden="false" customHeight="false" outlineLevel="0" collapsed="false">
      <c r="A223" s="24"/>
      <c r="B223" s="23"/>
      <c r="C223" s="23"/>
      <c r="D223" s="23"/>
      <c r="E223" s="23"/>
      <c r="F223" s="25"/>
      <c r="G223" s="26" t="str">
        <f aca="false">IF(AND(E223="",H223=""),"",N(E223)*N(F223)+N(H223))</f>
        <v/>
      </c>
      <c r="H223" s="25"/>
      <c r="I223" s="23"/>
      <c r="J223" s="28" t="str">
        <f aca="false">IF(AND(A223="",B223="",C223="",E223="",H223=""),"",IF(B223="","Pick a job",IF(ISNA(MATCH(B223,Jobs!$A$2:$A$301,0)),"Job # not on Jobs tab",IF(C223="","Pick a category",IF(AND(E223&lt;&gt;"",F223=""),"Add a rate",IF(AND(E223="",H223=""),"Add hours or an amount",IF(AND(E223&lt;&gt;"",H223&lt;&gt;""),"Use hours x rate OR an amount","")))))))</f>
        <v/>
      </c>
    </row>
    <row r="224" customFormat="false" ht="15" hidden="false" customHeight="false" outlineLevel="0" collapsed="false">
      <c r="A224" s="24"/>
      <c r="B224" s="23"/>
      <c r="C224" s="23"/>
      <c r="D224" s="23"/>
      <c r="E224" s="23"/>
      <c r="F224" s="25"/>
      <c r="G224" s="26" t="str">
        <f aca="false">IF(AND(E224="",H224=""),"",N(E224)*N(F224)+N(H224))</f>
        <v/>
      </c>
      <c r="H224" s="25"/>
      <c r="I224" s="23"/>
      <c r="J224" s="28" t="str">
        <f aca="false">IF(AND(A224="",B224="",C224="",E224="",H224=""),"",IF(B224="","Pick a job",IF(ISNA(MATCH(B224,Jobs!$A$2:$A$301,0)),"Job # not on Jobs tab",IF(C224="","Pick a category",IF(AND(E224&lt;&gt;"",F224=""),"Add a rate",IF(AND(E224="",H224=""),"Add hours or an amount",IF(AND(E224&lt;&gt;"",H224&lt;&gt;""),"Use hours x rate OR an amount","")))))))</f>
        <v/>
      </c>
    </row>
    <row r="225" customFormat="false" ht="15" hidden="false" customHeight="false" outlineLevel="0" collapsed="false">
      <c r="A225" s="24"/>
      <c r="B225" s="23"/>
      <c r="C225" s="23"/>
      <c r="D225" s="23"/>
      <c r="E225" s="23"/>
      <c r="F225" s="25"/>
      <c r="G225" s="26" t="str">
        <f aca="false">IF(AND(E225="",H225=""),"",N(E225)*N(F225)+N(H225))</f>
        <v/>
      </c>
      <c r="H225" s="25"/>
      <c r="I225" s="23"/>
      <c r="J225" s="28" t="str">
        <f aca="false">IF(AND(A225="",B225="",C225="",E225="",H225=""),"",IF(B225="","Pick a job",IF(ISNA(MATCH(B225,Jobs!$A$2:$A$301,0)),"Job # not on Jobs tab",IF(C225="","Pick a category",IF(AND(E225&lt;&gt;"",F225=""),"Add a rate",IF(AND(E225="",H225=""),"Add hours or an amount",IF(AND(E225&lt;&gt;"",H225&lt;&gt;""),"Use hours x rate OR an amount","")))))))</f>
        <v/>
      </c>
    </row>
    <row r="226" customFormat="false" ht="15" hidden="false" customHeight="false" outlineLevel="0" collapsed="false">
      <c r="A226" s="24"/>
      <c r="B226" s="23"/>
      <c r="C226" s="23"/>
      <c r="D226" s="23"/>
      <c r="E226" s="23"/>
      <c r="F226" s="25"/>
      <c r="G226" s="26" t="str">
        <f aca="false">IF(AND(E226="",H226=""),"",N(E226)*N(F226)+N(H226))</f>
        <v/>
      </c>
      <c r="H226" s="25"/>
      <c r="I226" s="23"/>
      <c r="J226" s="28" t="str">
        <f aca="false">IF(AND(A226="",B226="",C226="",E226="",H226=""),"",IF(B226="","Pick a job",IF(ISNA(MATCH(B226,Jobs!$A$2:$A$301,0)),"Job # not on Jobs tab",IF(C226="","Pick a category",IF(AND(E226&lt;&gt;"",F226=""),"Add a rate",IF(AND(E226="",H226=""),"Add hours or an amount",IF(AND(E226&lt;&gt;"",H226&lt;&gt;""),"Use hours x rate OR an amount","")))))))</f>
        <v/>
      </c>
    </row>
    <row r="227" customFormat="false" ht="15" hidden="false" customHeight="false" outlineLevel="0" collapsed="false">
      <c r="A227" s="24"/>
      <c r="B227" s="23"/>
      <c r="C227" s="23"/>
      <c r="D227" s="23"/>
      <c r="E227" s="23"/>
      <c r="F227" s="25"/>
      <c r="G227" s="26" t="str">
        <f aca="false">IF(AND(E227="",H227=""),"",N(E227)*N(F227)+N(H227))</f>
        <v/>
      </c>
      <c r="H227" s="25"/>
      <c r="I227" s="23"/>
      <c r="J227" s="28" t="str">
        <f aca="false">IF(AND(A227="",B227="",C227="",E227="",H227=""),"",IF(B227="","Pick a job",IF(ISNA(MATCH(B227,Jobs!$A$2:$A$301,0)),"Job # not on Jobs tab",IF(C227="","Pick a category",IF(AND(E227&lt;&gt;"",F227=""),"Add a rate",IF(AND(E227="",H227=""),"Add hours or an amount",IF(AND(E227&lt;&gt;"",H227&lt;&gt;""),"Use hours x rate OR an amount","")))))))</f>
        <v/>
      </c>
    </row>
    <row r="228" customFormat="false" ht="15" hidden="false" customHeight="false" outlineLevel="0" collapsed="false">
      <c r="A228" s="24"/>
      <c r="B228" s="23"/>
      <c r="C228" s="23"/>
      <c r="D228" s="23"/>
      <c r="E228" s="23"/>
      <c r="F228" s="25"/>
      <c r="G228" s="26" t="str">
        <f aca="false">IF(AND(E228="",H228=""),"",N(E228)*N(F228)+N(H228))</f>
        <v/>
      </c>
      <c r="H228" s="25"/>
      <c r="I228" s="23"/>
      <c r="J228" s="28" t="str">
        <f aca="false">IF(AND(A228="",B228="",C228="",E228="",H228=""),"",IF(B228="","Pick a job",IF(ISNA(MATCH(B228,Jobs!$A$2:$A$301,0)),"Job # not on Jobs tab",IF(C228="","Pick a category",IF(AND(E228&lt;&gt;"",F228=""),"Add a rate",IF(AND(E228="",H228=""),"Add hours or an amount",IF(AND(E228&lt;&gt;"",H228&lt;&gt;""),"Use hours x rate OR an amount","")))))))</f>
        <v/>
      </c>
    </row>
    <row r="229" customFormat="false" ht="15" hidden="false" customHeight="false" outlineLevel="0" collapsed="false">
      <c r="A229" s="24"/>
      <c r="B229" s="23"/>
      <c r="C229" s="23"/>
      <c r="D229" s="23"/>
      <c r="E229" s="23"/>
      <c r="F229" s="25"/>
      <c r="G229" s="26" t="str">
        <f aca="false">IF(AND(E229="",H229=""),"",N(E229)*N(F229)+N(H229))</f>
        <v/>
      </c>
      <c r="H229" s="25"/>
      <c r="I229" s="23"/>
      <c r="J229" s="28" t="str">
        <f aca="false">IF(AND(A229="",B229="",C229="",E229="",H229=""),"",IF(B229="","Pick a job",IF(ISNA(MATCH(B229,Jobs!$A$2:$A$301,0)),"Job # not on Jobs tab",IF(C229="","Pick a category",IF(AND(E229&lt;&gt;"",F229=""),"Add a rate",IF(AND(E229="",H229=""),"Add hours or an amount",IF(AND(E229&lt;&gt;"",H229&lt;&gt;""),"Use hours x rate OR an amount","")))))))</f>
        <v/>
      </c>
    </row>
    <row r="230" customFormat="false" ht="15" hidden="false" customHeight="false" outlineLevel="0" collapsed="false">
      <c r="A230" s="24"/>
      <c r="B230" s="23"/>
      <c r="C230" s="23"/>
      <c r="D230" s="23"/>
      <c r="E230" s="23"/>
      <c r="F230" s="25"/>
      <c r="G230" s="26" t="str">
        <f aca="false">IF(AND(E230="",H230=""),"",N(E230)*N(F230)+N(H230))</f>
        <v/>
      </c>
      <c r="H230" s="25"/>
      <c r="I230" s="23"/>
      <c r="J230" s="28" t="str">
        <f aca="false">IF(AND(A230="",B230="",C230="",E230="",H230=""),"",IF(B230="","Pick a job",IF(ISNA(MATCH(B230,Jobs!$A$2:$A$301,0)),"Job # not on Jobs tab",IF(C230="","Pick a category",IF(AND(E230&lt;&gt;"",F230=""),"Add a rate",IF(AND(E230="",H230=""),"Add hours or an amount",IF(AND(E230&lt;&gt;"",H230&lt;&gt;""),"Use hours x rate OR an amount","")))))))</f>
        <v/>
      </c>
    </row>
    <row r="231" customFormat="false" ht="15" hidden="false" customHeight="false" outlineLevel="0" collapsed="false">
      <c r="A231" s="24"/>
      <c r="B231" s="23"/>
      <c r="C231" s="23"/>
      <c r="D231" s="23"/>
      <c r="E231" s="23"/>
      <c r="F231" s="25"/>
      <c r="G231" s="26" t="str">
        <f aca="false">IF(AND(E231="",H231=""),"",N(E231)*N(F231)+N(H231))</f>
        <v/>
      </c>
      <c r="H231" s="25"/>
      <c r="I231" s="23"/>
      <c r="J231" s="28" t="str">
        <f aca="false">IF(AND(A231="",B231="",C231="",E231="",H231=""),"",IF(B231="","Pick a job",IF(ISNA(MATCH(B231,Jobs!$A$2:$A$301,0)),"Job # not on Jobs tab",IF(C231="","Pick a category",IF(AND(E231&lt;&gt;"",F231=""),"Add a rate",IF(AND(E231="",H231=""),"Add hours or an amount",IF(AND(E231&lt;&gt;"",H231&lt;&gt;""),"Use hours x rate OR an amount","")))))))</f>
        <v/>
      </c>
    </row>
    <row r="232" customFormat="false" ht="15" hidden="false" customHeight="false" outlineLevel="0" collapsed="false">
      <c r="A232" s="24"/>
      <c r="B232" s="23"/>
      <c r="C232" s="23"/>
      <c r="D232" s="23"/>
      <c r="E232" s="23"/>
      <c r="F232" s="25"/>
      <c r="G232" s="26" t="str">
        <f aca="false">IF(AND(E232="",H232=""),"",N(E232)*N(F232)+N(H232))</f>
        <v/>
      </c>
      <c r="H232" s="25"/>
      <c r="I232" s="23"/>
      <c r="J232" s="28" t="str">
        <f aca="false">IF(AND(A232="",B232="",C232="",E232="",H232=""),"",IF(B232="","Pick a job",IF(ISNA(MATCH(B232,Jobs!$A$2:$A$301,0)),"Job # not on Jobs tab",IF(C232="","Pick a category",IF(AND(E232&lt;&gt;"",F232=""),"Add a rate",IF(AND(E232="",H232=""),"Add hours or an amount",IF(AND(E232&lt;&gt;"",H232&lt;&gt;""),"Use hours x rate OR an amount","")))))))</f>
        <v/>
      </c>
    </row>
    <row r="233" customFormat="false" ht="15" hidden="false" customHeight="false" outlineLevel="0" collapsed="false">
      <c r="A233" s="24"/>
      <c r="B233" s="23"/>
      <c r="C233" s="23"/>
      <c r="D233" s="23"/>
      <c r="E233" s="23"/>
      <c r="F233" s="25"/>
      <c r="G233" s="26" t="str">
        <f aca="false">IF(AND(E233="",H233=""),"",N(E233)*N(F233)+N(H233))</f>
        <v/>
      </c>
      <c r="H233" s="25"/>
      <c r="I233" s="23"/>
      <c r="J233" s="28" t="str">
        <f aca="false">IF(AND(A233="",B233="",C233="",E233="",H233=""),"",IF(B233="","Pick a job",IF(ISNA(MATCH(B233,Jobs!$A$2:$A$301,0)),"Job # not on Jobs tab",IF(C233="","Pick a category",IF(AND(E233&lt;&gt;"",F233=""),"Add a rate",IF(AND(E233="",H233=""),"Add hours or an amount",IF(AND(E233&lt;&gt;"",H233&lt;&gt;""),"Use hours x rate OR an amount","")))))))</f>
        <v/>
      </c>
    </row>
    <row r="234" customFormat="false" ht="15" hidden="false" customHeight="false" outlineLevel="0" collapsed="false">
      <c r="A234" s="24"/>
      <c r="B234" s="23"/>
      <c r="C234" s="23"/>
      <c r="D234" s="23"/>
      <c r="E234" s="23"/>
      <c r="F234" s="25"/>
      <c r="G234" s="26" t="str">
        <f aca="false">IF(AND(E234="",H234=""),"",N(E234)*N(F234)+N(H234))</f>
        <v/>
      </c>
      <c r="H234" s="25"/>
      <c r="I234" s="23"/>
      <c r="J234" s="28" t="str">
        <f aca="false">IF(AND(A234="",B234="",C234="",E234="",H234=""),"",IF(B234="","Pick a job",IF(ISNA(MATCH(B234,Jobs!$A$2:$A$301,0)),"Job # not on Jobs tab",IF(C234="","Pick a category",IF(AND(E234&lt;&gt;"",F234=""),"Add a rate",IF(AND(E234="",H234=""),"Add hours or an amount",IF(AND(E234&lt;&gt;"",H234&lt;&gt;""),"Use hours x rate OR an amount","")))))))</f>
        <v/>
      </c>
    </row>
    <row r="235" customFormat="false" ht="15" hidden="false" customHeight="false" outlineLevel="0" collapsed="false">
      <c r="A235" s="24"/>
      <c r="B235" s="23"/>
      <c r="C235" s="23"/>
      <c r="D235" s="23"/>
      <c r="E235" s="23"/>
      <c r="F235" s="25"/>
      <c r="G235" s="26" t="str">
        <f aca="false">IF(AND(E235="",H235=""),"",N(E235)*N(F235)+N(H235))</f>
        <v/>
      </c>
      <c r="H235" s="25"/>
      <c r="I235" s="23"/>
      <c r="J235" s="28" t="str">
        <f aca="false">IF(AND(A235="",B235="",C235="",E235="",H235=""),"",IF(B235="","Pick a job",IF(ISNA(MATCH(B235,Jobs!$A$2:$A$301,0)),"Job # not on Jobs tab",IF(C235="","Pick a category",IF(AND(E235&lt;&gt;"",F235=""),"Add a rate",IF(AND(E235="",H235=""),"Add hours or an amount",IF(AND(E235&lt;&gt;"",H235&lt;&gt;""),"Use hours x rate OR an amount","")))))))</f>
        <v/>
      </c>
    </row>
    <row r="236" customFormat="false" ht="15" hidden="false" customHeight="false" outlineLevel="0" collapsed="false">
      <c r="A236" s="24"/>
      <c r="B236" s="23"/>
      <c r="C236" s="23"/>
      <c r="D236" s="23"/>
      <c r="E236" s="23"/>
      <c r="F236" s="25"/>
      <c r="G236" s="26" t="str">
        <f aca="false">IF(AND(E236="",H236=""),"",N(E236)*N(F236)+N(H236))</f>
        <v/>
      </c>
      <c r="H236" s="25"/>
      <c r="I236" s="23"/>
      <c r="J236" s="28" t="str">
        <f aca="false">IF(AND(A236="",B236="",C236="",E236="",H236=""),"",IF(B236="","Pick a job",IF(ISNA(MATCH(B236,Jobs!$A$2:$A$301,0)),"Job # not on Jobs tab",IF(C236="","Pick a category",IF(AND(E236&lt;&gt;"",F236=""),"Add a rate",IF(AND(E236="",H236=""),"Add hours or an amount",IF(AND(E236&lt;&gt;"",H236&lt;&gt;""),"Use hours x rate OR an amount","")))))))</f>
        <v/>
      </c>
    </row>
    <row r="237" customFormat="false" ht="15" hidden="false" customHeight="false" outlineLevel="0" collapsed="false">
      <c r="A237" s="24"/>
      <c r="B237" s="23"/>
      <c r="C237" s="23"/>
      <c r="D237" s="23"/>
      <c r="E237" s="23"/>
      <c r="F237" s="25"/>
      <c r="G237" s="26" t="str">
        <f aca="false">IF(AND(E237="",H237=""),"",N(E237)*N(F237)+N(H237))</f>
        <v/>
      </c>
      <c r="H237" s="25"/>
      <c r="I237" s="23"/>
      <c r="J237" s="28" t="str">
        <f aca="false">IF(AND(A237="",B237="",C237="",E237="",H237=""),"",IF(B237="","Pick a job",IF(ISNA(MATCH(B237,Jobs!$A$2:$A$301,0)),"Job # not on Jobs tab",IF(C237="","Pick a category",IF(AND(E237&lt;&gt;"",F237=""),"Add a rate",IF(AND(E237="",H237=""),"Add hours or an amount",IF(AND(E237&lt;&gt;"",H237&lt;&gt;""),"Use hours x rate OR an amount","")))))))</f>
        <v/>
      </c>
    </row>
    <row r="238" customFormat="false" ht="15" hidden="false" customHeight="false" outlineLevel="0" collapsed="false">
      <c r="A238" s="24"/>
      <c r="B238" s="23"/>
      <c r="C238" s="23"/>
      <c r="D238" s="23"/>
      <c r="E238" s="23"/>
      <c r="F238" s="25"/>
      <c r="G238" s="26" t="str">
        <f aca="false">IF(AND(E238="",H238=""),"",N(E238)*N(F238)+N(H238))</f>
        <v/>
      </c>
      <c r="H238" s="25"/>
      <c r="I238" s="23"/>
      <c r="J238" s="28" t="str">
        <f aca="false">IF(AND(A238="",B238="",C238="",E238="",H238=""),"",IF(B238="","Pick a job",IF(ISNA(MATCH(B238,Jobs!$A$2:$A$301,0)),"Job # not on Jobs tab",IF(C238="","Pick a category",IF(AND(E238&lt;&gt;"",F238=""),"Add a rate",IF(AND(E238="",H238=""),"Add hours or an amount",IF(AND(E238&lt;&gt;"",H238&lt;&gt;""),"Use hours x rate OR an amount","")))))))</f>
        <v/>
      </c>
    </row>
    <row r="239" customFormat="false" ht="15" hidden="false" customHeight="false" outlineLevel="0" collapsed="false">
      <c r="A239" s="24"/>
      <c r="B239" s="23"/>
      <c r="C239" s="23"/>
      <c r="D239" s="23"/>
      <c r="E239" s="23"/>
      <c r="F239" s="25"/>
      <c r="G239" s="26" t="str">
        <f aca="false">IF(AND(E239="",H239=""),"",N(E239)*N(F239)+N(H239))</f>
        <v/>
      </c>
      <c r="H239" s="25"/>
      <c r="I239" s="23"/>
      <c r="J239" s="28" t="str">
        <f aca="false">IF(AND(A239="",B239="",C239="",E239="",H239=""),"",IF(B239="","Pick a job",IF(ISNA(MATCH(B239,Jobs!$A$2:$A$301,0)),"Job # not on Jobs tab",IF(C239="","Pick a category",IF(AND(E239&lt;&gt;"",F239=""),"Add a rate",IF(AND(E239="",H239=""),"Add hours or an amount",IF(AND(E239&lt;&gt;"",H239&lt;&gt;""),"Use hours x rate OR an amount","")))))))</f>
        <v/>
      </c>
    </row>
    <row r="240" customFormat="false" ht="15" hidden="false" customHeight="false" outlineLevel="0" collapsed="false">
      <c r="A240" s="24"/>
      <c r="B240" s="23"/>
      <c r="C240" s="23"/>
      <c r="D240" s="23"/>
      <c r="E240" s="23"/>
      <c r="F240" s="25"/>
      <c r="G240" s="26" t="str">
        <f aca="false">IF(AND(E240="",H240=""),"",N(E240)*N(F240)+N(H240))</f>
        <v/>
      </c>
      <c r="H240" s="25"/>
      <c r="I240" s="23"/>
      <c r="J240" s="28" t="str">
        <f aca="false">IF(AND(A240="",B240="",C240="",E240="",H240=""),"",IF(B240="","Pick a job",IF(ISNA(MATCH(B240,Jobs!$A$2:$A$301,0)),"Job # not on Jobs tab",IF(C240="","Pick a category",IF(AND(E240&lt;&gt;"",F240=""),"Add a rate",IF(AND(E240="",H240=""),"Add hours or an amount",IF(AND(E240&lt;&gt;"",H240&lt;&gt;""),"Use hours x rate OR an amount","")))))))</f>
        <v/>
      </c>
    </row>
    <row r="241" customFormat="false" ht="15" hidden="false" customHeight="false" outlineLevel="0" collapsed="false">
      <c r="A241" s="24"/>
      <c r="B241" s="23"/>
      <c r="C241" s="23"/>
      <c r="D241" s="23"/>
      <c r="E241" s="23"/>
      <c r="F241" s="25"/>
      <c r="G241" s="26" t="str">
        <f aca="false">IF(AND(E241="",H241=""),"",N(E241)*N(F241)+N(H241))</f>
        <v/>
      </c>
      <c r="H241" s="25"/>
      <c r="I241" s="23"/>
      <c r="J241" s="28" t="str">
        <f aca="false">IF(AND(A241="",B241="",C241="",E241="",H241=""),"",IF(B241="","Pick a job",IF(ISNA(MATCH(B241,Jobs!$A$2:$A$301,0)),"Job # not on Jobs tab",IF(C241="","Pick a category",IF(AND(E241&lt;&gt;"",F241=""),"Add a rate",IF(AND(E241="",H241=""),"Add hours or an amount",IF(AND(E241&lt;&gt;"",H241&lt;&gt;""),"Use hours x rate OR an amount","")))))))</f>
        <v/>
      </c>
    </row>
    <row r="242" customFormat="false" ht="15" hidden="false" customHeight="false" outlineLevel="0" collapsed="false">
      <c r="A242" s="24"/>
      <c r="B242" s="23"/>
      <c r="C242" s="23"/>
      <c r="D242" s="23"/>
      <c r="E242" s="23"/>
      <c r="F242" s="25"/>
      <c r="G242" s="26" t="str">
        <f aca="false">IF(AND(E242="",H242=""),"",N(E242)*N(F242)+N(H242))</f>
        <v/>
      </c>
      <c r="H242" s="25"/>
      <c r="I242" s="23"/>
      <c r="J242" s="28" t="str">
        <f aca="false">IF(AND(A242="",B242="",C242="",E242="",H242=""),"",IF(B242="","Pick a job",IF(ISNA(MATCH(B242,Jobs!$A$2:$A$301,0)),"Job # not on Jobs tab",IF(C242="","Pick a category",IF(AND(E242&lt;&gt;"",F242=""),"Add a rate",IF(AND(E242="",H242=""),"Add hours or an amount",IF(AND(E242&lt;&gt;"",H242&lt;&gt;""),"Use hours x rate OR an amount","")))))))</f>
        <v/>
      </c>
    </row>
    <row r="243" customFormat="false" ht="15" hidden="false" customHeight="false" outlineLevel="0" collapsed="false">
      <c r="A243" s="24"/>
      <c r="B243" s="23"/>
      <c r="C243" s="23"/>
      <c r="D243" s="23"/>
      <c r="E243" s="23"/>
      <c r="F243" s="25"/>
      <c r="G243" s="26" t="str">
        <f aca="false">IF(AND(E243="",H243=""),"",N(E243)*N(F243)+N(H243))</f>
        <v/>
      </c>
      <c r="H243" s="25"/>
      <c r="I243" s="23"/>
      <c r="J243" s="28" t="str">
        <f aca="false">IF(AND(A243="",B243="",C243="",E243="",H243=""),"",IF(B243="","Pick a job",IF(ISNA(MATCH(B243,Jobs!$A$2:$A$301,0)),"Job # not on Jobs tab",IF(C243="","Pick a category",IF(AND(E243&lt;&gt;"",F243=""),"Add a rate",IF(AND(E243="",H243=""),"Add hours or an amount",IF(AND(E243&lt;&gt;"",H243&lt;&gt;""),"Use hours x rate OR an amount","")))))))</f>
        <v/>
      </c>
    </row>
    <row r="244" customFormat="false" ht="15" hidden="false" customHeight="false" outlineLevel="0" collapsed="false">
      <c r="A244" s="24"/>
      <c r="B244" s="23"/>
      <c r="C244" s="23"/>
      <c r="D244" s="23"/>
      <c r="E244" s="23"/>
      <c r="F244" s="25"/>
      <c r="G244" s="26" t="str">
        <f aca="false">IF(AND(E244="",H244=""),"",N(E244)*N(F244)+N(H244))</f>
        <v/>
      </c>
      <c r="H244" s="25"/>
      <c r="I244" s="23"/>
      <c r="J244" s="28" t="str">
        <f aca="false">IF(AND(A244="",B244="",C244="",E244="",H244=""),"",IF(B244="","Pick a job",IF(ISNA(MATCH(B244,Jobs!$A$2:$A$301,0)),"Job # not on Jobs tab",IF(C244="","Pick a category",IF(AND(E244&lt;&gt;"",F244=""),"Add a rate",IF(AND(E244="",H244=""),"Add hours or an amount",IF(AND(E244&lt;&gt;"",H244&lt;&gt;""),"Use hours x rate OR an amount","")))))))</f>
        <v/>
      </c>
    </row>
    <row r="245" customFormat="false" ht="15" hidden="false" customHeight="false" outlineLevel="0" collapsed="false">
      <c r="A245" s="24"/>
      <c r="B245" s="23"/>
      <c r="C245" s="23"/>
      <c r="D245" s="23"/>
      <c r="E245" s="23"/>
      <c r="F245" s="25"/>
      <c r="G245" s="26" t="str">
        <f aca="false">IF(AND(E245="",H245=""),"",N(E245)*N(F245)+N(H245))</f>
        <v/>
      </c>
      <c r="H245" s="25"/>
      <c r="I245" s="23"/>
      <c r="J245" s="28" t="str">
        <f aca="false">IF(AND(A245="",B245="",C245="",E245="",H245=""),"",IF(B245="","Pick a job",IF(ISNA(MATCH(B245,Jobs!$A$2:$A$301,0)),"Job # not on Jobs tab",IF(C245="","Pick a category",IF(AND(E245&lt;&gt;"",F245=""),"Add a rate",IF(AND(E245="",H245=""),"Add hours or an amount",IF(AND(E245&lt;&gt;"",H245&lt;&gt;""),"Use hours x rate OR an amount","")))))))</f>
        <v/>
      </c>
    </row>
    <row r="246" customFormat="false" ht="15" hidden="false" customHeight="false" outlineLevel="0" collapsed="false">
      <c r="A246" s="24"/>
      <c r="B246" s="23"/>
      <c r="C246" s="23"/>
      <c r="D246" s="23"/>
      <c r="E246" s="23"/>
      <c r="F246" s="25"/>
      <c r="G246" s="26" t="str">
        <f aca="false">IF(AND(E246="",H246=""),"",N(E246)*N(F246)+N(H246))</f>
        <v/>
      </c>
      <c r="H246" s="25"/>
      <c r="I246" s="23"/>
      <c r="J246" s="28" t="str">
        <f aca="false">IF(AND(A246="",B246="",C246="",E246="",H246=""),"",IF(B246="","Pick a job",IF(ISNA(MATCH(B246,Jobs!$A$2:$A$301,0)),"Job # not on Jobs tab",IF(C246="","Pick a category",IF(AND(E246&lt;&gt;"",F246=""),"Add a rate",IF(AND(E246="",H246=""),"Add hours or an amount",IF(AND(E246&lt;&gt;"",H246&lt;&gt;""),"Use hours x rate OR an amount","")))))))</f>
        <v/>
      </c>
    </row>
    <row r="247" customFormat="false" ht="15" hidden="false" customHeight="false" outlineLevel="0" collapsed="false">
      <c r="A247" s="24"/>
      <c r="B247" s="23"/>
      <c r="C247" s="23"/>
      <c r="D247" s="23"/>
      <c r="E247" s="23"/>
      <c r="F247" s="25"/>
      <c r="G247" s="26" t="str">
        <f aca="false">IF(AND(E247="",H247=""),"",N(E247)*N(F247)+N(H247))</f>
        <v/>
      </c>
      <c r="H247" s="25"/>
      <c r="I247" s="23"/>
      <c r="J247" s="28" t="str">
        <f aca="false">IF(AND(A247="",B247="",C247="",E247="",H247=""),"",IF(B247="","Pick a job",IF(ISNA(MATCH(B247,Jobs!$A$2:$A$301,0)),"Job # not on Jobs tab",IF(C247="","Pick a category",IF(AND(E247&lt;&gt;"",F247=""),"Add a rate",IF(AND(E247="",H247=""),"Add hours or an amount",IF(AND(E247&lt;&gt;"",H247&lt;&gt;""),"Use hours x rate OR an amount","")))))))</f>
        <v/>
      </c>
    </row>
    <row r="248" customFormat="false" ht="15" hidden="false" customHeight="false" outlineLevel="0" collapsed="false">
      <c r="A248" s="24"/>
      <c r="B248" s="23"/>
      <c r="C248" s="23"/>
      <c r="D248" s="23"/>
      <c r="E248" s="23"/>
      <c r="F248" s="25"/>
      <c r="G248" s="26" t="str">
        <f aca="false">IF(AND(E248="",H248=""),"",N(E248)*N(F248)+N(H248))</f>
        <v/>
      </c>
      <c r="H248" s="25"/>
      <c r="I248" s="23"/>
      <c r="J248" s="28" t="str">
        <f aca="false">IF(AND(A248="",B248="",C248="",E248="",H248=""),"",IF(B248="","Pick a job",IF(ISNA(MATCH(B248,Jobs!$A$2:$A$301,0)),"Job # not on Jobs tab",IF(C248="","Pick a category",IF(AND(E248&lt;&gt;"",F248=""),"Add a rate",IF(AND(E248="",H248=""),"Add hours or an amount",IF(AND(E248&lt;&gt;"",H248&lt;&gt;""),"Use hours x rate OR an amount","")))))))</f>
        <v/>
      </c>
    </row>
    <row r="249" customFormat="false" ht="15" hidden="false" customHeight="false" outlineLevel="0" collapsed="false">
      <c r="A249" s="24"/>
      <c r="B249" s="23"/>
      <c r="C249" s="23"/>
      <c r="D249" s="23"/>
      <c r="E249" s="23"/>
      <c r="F249" s="25"/>
      <c r="G249" s="26" t="str">
        <f aca="false">IF(AND(E249="",H249=""),"",N(E249)*N(F249)+N(H249))</f>
        <v/>
      </c>
      <c r="H249" s="25"/>
      <c r="I249" s="23"/>
      <c r="J249" s="28" t="str">
        <f aca="false">IF(AND(A249="",B249="",C249="",E249="",H249=""),"",IF(B249="","Pick a job",IF(ISNA(MATCH(B249,Jobs!$A$2:$A$301,0)),"Job # not on Jobs tab",IF(C249="","Pick a category",IF(AND(E249&lt;&gt;"",F249=""),"Add a rate",IF(AND(E249="",H249=""),"Add hours or an amount",IF(AND(E249&lt;&gt;"",H249&lt;&gt;""),"Use hours x rate OR an amount","")))))))</f>
        <v/>
      </c>
    </row>
    <row r="250" customFormat="false" ht="15" hidden="false" customHeight="false" outlineLevel="0" collapsed="false">
      <c r="A250" s="24"/>
      <c r="B250" s="23"/>
      <c r="C250" s="23"/>
      <c r="D250" s="23"/>
      <c r="E250" s="23"/>
      <c r="F250" s="25"/>
      <c r="G250" s="26" t="str">
        <f aca="false">IF(AND(E250="",H250=""),"",N(E250)*N(F250)+N(H250))</f>
        <v/>
      </c>
      <c r="H250" s="25"/>
      <c r="I250" s="23"/>
      <c r="J250" s="28" t="str">
        <f aca="false">IF(AND(A250="",B250="",C250="",E250="",H250=""),"",IF(B250="","Pick a job",IF(ISNA(MATCH(B250,Jobs!$A$2:$A$301,0)),"Job # not on Jobs tab",IF(C250="","Pick a category",IF(AND(E250&lt;&gt;"",F250=""),"Add a rate",IF(AND(E250="",H250=""),"Add hours or an amount",IF(AND(E250&lt;&gt;"",H250&lt;&gt;""),"Use hours x rate OR an amount","")))))))</f>
        <v/>
      </c>
    </row>
    <row r="251" customFormat="false" ht="15" hidden="false" customHeight="false" outlineLevel="0" collapsed="false">
      <c r="A251" s="24"/>
      <c r="B251" s="23"/>
      <c r="C251" s="23"/>
      <c r="D251" s="23"/>
      <c r="E251" s="23"/>
      <c r="F251" s="25"/>
      <c r="G251" s="26" t="str">
        <f aca="false">IF(AND(E251="",H251=""),"",N(E251)*N(F251)+N(H251))</f>
        <v/>
      </c>
      <c r="H251" s="25"/>
      <c r="I251" s="23"/>
      <c r="J251" s="28" t="str">
        <f aca="false">IF(AND(A251="",B251="",C251="",E251="",H251=""),"",IF(B251="","Pick a job",IF(ISNA(MATCH(B251,Jobs!$A$2:$A$301,0)),"Job # not on Jobs tab",IF(C251="","Pick a category",IF(AND(E251&lt;&gt;"",F251=""),"Add a rate",IF(AND(E251="",H251=""),"Add hours or an amount",IF(AND(E251&lt;&gt;"",H251&lt;&gt;""),"Use hours x rate OR an amount","")))))))</f>
        <v/>
      </c>
    </row>
    <row r="252" customFormat="false" ht="15" hidden="false" customHeight="false" outlineLevel="0" collapsed="false">
      <c r="A252" s="24"/>
      <c r="B252" s="23"/>
      <c r="C252" s="23"/>
      <c r="D252" s="23"/>
      <c r="E252" s="23"/>
      <c r="F252" s="25"/>
      <c r="G252" s="26" t="str">
        <f aca="false">IF(AND(E252="",H252=""),"",N(E252)*N(F252)+N(H252))</f>
        <v/>
      </c>
      <c r="H252" s="25"/>
      <c r="I252" s="23"/>
      <c r="J252" s="28" t="str">
        <f aca="false">IF(AND(A252="",B252="",C252="",E252="",H252=""),"",IF(B252="","Pick a job",IF(ISNA(MATCH(B252,Jobs!$A$2:$A$301,0)),"Job # not on Jobs tab",IF(C252="","Pick a category",IF(AND(E252&lt;&gt;"",F252=""),"Add a rate",IF(AND(E252="",H252=""),"Add hours or an amount",IF(AND(E252&lt;&gt;"",H252&lt;&gt;""),"Use hours x rate OR an amount","")))))))</f>
        <v/>
      </c>
    </row>
    <row r="253" customFormat="false" ht="15" hidden="false" customHeight="false" outlineLevel="0" collapsed="false">
      <c r="A253" s="24"/>
      <c r="B253" s="23"/>
      <c r="C253" s="23"/>
      <c r="D253" s="23"/>
      <c r="E253" s="23"/>
      <c r="F253" s="25"/>
      <c r="G253" s="26" t="str">
        <f aca="false">IF(AND(E253="",H253=""),"",N(E253)*N(F253)+N(H253))</f>
        <v/>
      </c>
      <c r="H253" s="25"/>
      <c r="I253" s="23"/>
      <c r="J253" s="28" t="str">
        <f aca="false">IF(AND(A253="",B253="",C253="",E253="",H253=""),"",IF(B253="","Pick a job",IF(ISNA(MATCH(B253,Jobs!$A$2:$A$301,0)),"Job # not on Jobs tab",IF(C253="","Pick a category",IF(AND(E253&lt;&gt;"",F253=""),"Add a rate",IF(AND(E253="",H253=""),"Add hours or an amount",IF(AND(E253&lt;&gt;"",H253&lt;&gt;""),"Use hours x rate OR an amount","")))))))</f>
        <v/>
      </c>
    </row>
    <row r="254" customFormat="false" ht="15" hidden="false" customHeight="false" outlineLevel="0" collapsed="false">
      <c r="A254" s="24"/>
      <c r="B254" s="23"/>
      <c r="C254" s="23"/>
      <c r="D254" s="23"/>
      <c r="E254" s="23"/>
      <c r="F254" s="25"/>
      <c r="G254" s="26" t="str">
        <f aca="false">IF(AND(E254="",H254=""),"",N(E254)*N(F254)+N(H254))</f>
        <v/>
      </c>
      <c r="H254" s="25"/>
      <c r="I254" s="23"/>
      <c r="J254" s="28" t="str">
        <f aca="false">IF(AND(A254="",B254="",C254="",E254="",H254=""),"",IF(B254="","Pick a job",IF(ISNA(MATCH(B254,Jobs!$A$2:$A$301,0)),"Job # not on Jobs tab",IF(C254="","Pick a category",IF(AND(E254&lt;&gt;"",F254=""),"Add a rate",IF(AND(E254="",H254=""),"Add hours or an amount",IF(AND(E254&lt;&gt;"",H254&lt;&gt;""),"Use hours x rate OR an amount","")))))))</f>
        <v/>
      </c>
    </row>
    <row r="255" customFormat="false" ht="15" hidden="false" customHeight="false" outlineLevel="0" collapsed="false">
      <c r="A255" s="24"/>
      <c r="B255" s="23"/>
      <c r="C255" s="23"/>
      <c r="D255" s="23"/>
      <c r="E255" s="23"/>
      <c r="F255" s="25"/>
      <c r="G255" s="26" t="str">
        <f aca="false">IF(AND(E255="",H255=""),"",N(E255)*N(F255)+N(H255))</f>
        <v/>
      </c>
      <c r="H255" s="25"/>
      <c r="I255" s="23"/>
      <c r="J255" s="28" t="str">
        <f aca="false">IF(AND(A255="",B255="",C255="",E255="",H255=""),"",IF(B255="","Pick a job",IF(ISNA(MATCH(B255,Jobs!$A$2:$A$301,0)),"Job # not on Jobs tab",IF(C255="","Pick a category",IF(AND(E255&lt;&gt;"",F255=""),"Add a rate",IF(AND(E255="",H255=""),"Add hours or an amount",IF(AND(E255&lt;&gt;"",H255&lt;&gt;""),"Use hours x rate OR an amount","")))))))</f>
        <v/>
      </c>
    </row>
    <row r="256" customFormat="false" ht="15" hidden="false" customHeight="false" outlineLevel="0" collapsed="false">
      <c r="A256" s="24"/>
      <c r="B256" s="23"/>
      <c r="C256" s="23"/>
      <c r="D256" s="23"/>
      <c r="E256" s="23"/>
      <c r="F256" s="25"/>
      <c r="G256" s="26" t="str">
        <f aca="false">IF(AND(E256="",H256=""),"",N(E256)*N(F256)+N(H256))</f>
        <v/>
      </c>
      <c r="H256" s="25"/>
      <c r="I256" s="23"/>
      <c r="J256" s="28" t="str">
        <f aca="false">IF(AND(A256="",B256="",C256="",E256="",H256=""),"",IF(B256="","Pick a job",IF(ISNA(MATCH(B256,Jobs!$A$2:$A$301,0)),"Job # not on Jobs tab",IF(C256="","Pick a category",IF(AND(E256&lt;&gt;"",F256=""),"Add a rate",IF(AND(E256="",H256=""),"Add hours or an amount",IF(AND(E256&lt;&gt;"",H256&lt;&gt;""),"Use hours x rate OR an amount","")))))))</f>
        <v/>
      </c>
    </row>
    <row r="257" customFormat="false" ht="15" hidden="false" customHeight="false" outlineLevel="0" collapsed="false">
      <c r="A257" s="24"/>
      <c r="B257" s="23"/>
      <c r="C257" s="23"/>
      <c r="D257" s="23"/>
      <c r="E257" s="23"/>
      <c r="F257" s="25"/>
      <c r="G257" s="26" t="str">
        <f aca="false">IF(AND(E257="",H257=""),"",N(E257)*N(F257)+N(H257))</f>
        <v/>
      </c>
      <c r="H257" s="25"/>
      <c r="I257" s="23"/>
      <c r="J257" s="28" t="str">
        <f aca="false">IF(AND(A257="",B257="",C257="",E257="",H257=""),"",IF(B257="","Pick a job",IF(ISNA(MATCH(B257,Jobs!$A$2:$A$301,0)),"Job # not on Jobs tab",IF(C257="","Pick a category",IF(AND(E257&lt;&gt;"",F257=""),"Add a rate",IF(AND(E257="",H257=""),"Add hours or an amount",IF(AND(E257&lt;&gt;"",H257&lt;&gt;""),"Use hours x rate OR an amount","")))))))</f>
        <v/>
      </c>
    </row>
    <row r="258" customFormat="false" ht="15" hidden="false" customHeight="false" outlineLevel="0" collapsed="false">
      <c r="A258" s="24"/>
      <c r="B258" s="23"/>
      <c r="C258" s="23"/>
      <c r="D258" s="23"/>
      <c r="E258" s="23"/>
      <c r="F258" s="25"/>
      <c r="G258" s="26" t="str">
        <f aca="false">IF(AND(E258="",H258=""),"",N(E258)*N(F258)+N(H258))</f>
        <v/>
      </c>
      <c r="H258" s="25"/>
      <c r="I258" s="23"/>
      <c r="J258" s="28" t="str">
        <f aca="false">IF(AND(A258="",B258="",C258="",E258="",H258=""),"",IF(B258="","Pick a job",IF(ISNA(MATCH(B258,Jobs!$A$2:$A$301,0)),"Job # not on Jobs tab",IF(C258="","Pick a category",IF(AND(E258&lt;&gt;"",F258=""),"Add a rate",IF(AND(E258="",H258=""),"Add hours or an amount",IF(AND(E258&lt;&gt;"",H258&lt;&gt;""),"Use hours x rate OR an amount","")))))))</f>
        <v/>
      </c>
    </row>
    <row r="259" customFormat="false" ht="15" hidden="false" customHeight="false" outlineLevel="0" collapsed="false">
      <c r="A259" s="24"/>
      <c r="B259" s="23"/>
      <c r="C259" s="23"/>
      <c r="D259" s="23"/>
      <c r="E259" s="23"/>
      <c r="F259" s="25"/>
      <c r="G259" s="26" t="str">
        <f aca="false">IF(AND(E259="",H259=""),"",N(E259)*N(F259)+N(H259))</f>
        <v/>
      </c>
      <c r="H259" s="25"/>
      <c r="I259" s="23"/>
      <c r="J259" s="28" t="str">
        <f aca="false">IF(AND(A259="",B259="",C259="",E259="",H259=""),"",IF(B259="","Pick a job",IF(ISNA(MATCH(B259,Jobs!$A$2:$A$301,0)),"Job # not on Jobs tab",IF(C259="","Pick a category",IF(AND(E259&lt;&gt;"",F259=""),"Add a rate",IF(AND(E259="",H259=""),"Add hours or an amount",IF(AND(E259&lt;&gt;"",H259&lt;&gt;""),"Use hours x rate OR an amount","")))))))</f>
        <v/>
      </c>
    </row>
    <row r="260" customFormat="false" ht="15" hidden="false" customHeight="false" outlineLevel="0" collapsed="false">
      <c r="A260" s="24"/>
      <c r="B260" s="23"/>
      <c r="C260" s="23"/>
      <c r="D260" s="23"/>
      <c r="E260" s="23"/>
      <c r="F260" s="25"/>
      <c r="G260" s="26" t="str">
        <f aca="false">IF(AND(E260="",H260=""),"",N(E260)*N(F260)+N(H260))</f>
        <v/>
      </c>
      <c r="H260" s="25"/>
      <c r="I260" s="23"/>
      <c r="J260" s="28" t="str">
        <f aca="false">IF(AND(A260="",B260="",C260="",E260="",H260=""),"",IF(B260="","Pick a job",IF(ISNA(MATCH(B260,Jobs!$A$2:$A$301,0)),"Job # not on Jobs tab",IF(C260="","Pick a category",IF(AND(E260&lt;&gt;"",F260=""),"Add a rate",IF(AND(E260="",H260=""),"Add hours or an amount",IF(AND(E260&lt;&gt;"",H260&lt;&gt;""),"Use hours x rate OR an amount","")))))))</f>
        <v/>
      </c>
    </row>
    <row r="261" customFormat="false" ht="15" hidden="false" customHeight="false" outlineLevel="0" collapsed="false">
      <c r="A261" s="24"/>
      <c r="B261" s="23"/>
      <c r="C261" s="23"/>
      <c r="D261" s="23"/>
      <c r="E261" s="23"/>
      <c r="F261" s="25"/>
      <c r="G261" s="26" t="str">
        <f aca="false">IF(AND(E261="",H261=""),"",N(E261)*N(F261)+N(H261))</f>
        <v/>
      </c>
      <c r="H261" s="25"/>
      <c r="I261" s="23"/>
      <c r="J261" s="28" t="str">
        <f aca="false">IF(AND(A261="",B261="",C261="",E261="",H261=""),"",IF(B261="","Pick a job",IF(ISNA(MATCH(B261,Jobs!$A$2:$A$301,0)),"Job # not on Jobs tab",IF(C261="","Pick a category",IF(AND(E261&lt;&gt;"",F261=""),"Add a rate",IF(AND(E261="",H261=""),"Add hours or an amount",IF(AND(E261&lt;&gt;"",H261&lt;&gt;""),"Use hours x rate OR an amount","")))))))</f>
        <v/>
      </c>
    </row>
    <row r="262" customFormat="false" ht="15" hidden="false" customHeight="false" outlineLevel="0" collapsed="false">
      <c r="A262" s="24"/>
      <c r="B262" s="23"/>
      <c r="C262" s="23"/>
      <c r="D262" s="23"/>
      <c r="E262" s="23"/>
      <c r="F262" s="25"/>
      <c r="G262" s="26" t="str">
        <f aca="false">IF(AND(E262="",H262=""),"",N(E262)*N(F262)+N(H262))</f>
        <v/>
      </c>
      <c r="H262" s="25"/>
      <c r="I262" s="23"/>
      <c r="J262" s="28" t="str">
        <f aca="false">IF(AND(A262="",B262="",C262="",E262="",H262=""),"",IF(B262="","Pick a job",IF(ISNA(MATCH(B262,Jobs!$A$2:$A$301,0)),"Job # not on Jobs tab",IF(C262="","Pick a category",IF(AND(E262&lt;&gt;"",F262=""),"Add a rate",IF(AND(E262="",H262=""),"Add hours or an amount",IF(AND(E262&lt;&gt;"",H262&lt;&gt;""),"Use hours x rate OR an amount","")))))))</f>
        <v/>
      </c>
    </row>
    <row r="263" customFormat="false" ht="15" hidden="false" customHeight="false" outlineLevel="0" collapsed="false">
      <c r="A263" s="24"/>
      <c r="B263" s="23"/>
      <c r="C263" s="23"/>
      <c r="D263" s="23"/>
      <c r="E263" s="23"/>
      <c r="F263" s="25"/>
      <c r="G263" s="26" t="str">
        <f aca="false">IF(AND(E263="",H263=""),"",N(E263)*N(F263)+N(H263))</f>
        <v/>
      </c>
      <c r="H263" s="25"/>
      <c r="I263" s="23"/>
      <c r="J263" s="28" t="str">
        <f aca="false">IF(AND(A263="",B263="",C263="",E263="",H263=""),"",IF(B263="","Pick a job",IF(ISNA(MATCH(B263,Jobs!$A$2:$A$301,0)),"Job # not on Jobs tab",IF(C263="","Pick a category",IF(AND(E263&lt;&gt;"",F263=""),"Add a rate",IF(AND(E263="",H263=""),"Add hours or an amount",IF(AND(E263&lt;&gt;"",H263&lt;&gt;""),"Use hours x rate OR an amount","")))))))</f>
        <v/>
      </c>
    </row>
    <row r="264" customFormat="false" ht="15" hidden="false" customHeight="false" outlineLevel="0" collapsed="false">
      <c r="A264" s="24"/>
      <c r="B264" s="23"/>
      <c r="C264" s="23"/>
      <c r="D264" s="23"/>
      <c r="E264" s="23"/>
      <c r="F264" s="25"/>
      <c r="G264" s="26" t="str">
        <f aca="false">IF(AND(E264="",H264=""),"",N(E264)*N(F264)+N(H264))</f>
        <v/>
      </c>
      <c r="H264" s="25"/>
      <c r="I264" s="23"/>
      <c r="J264" s="28" t="str">
        <f aca="false">IF(AND(A264="",B264="",C264="",E264="",H264=""),"",IF(B264="","Pick a job",IF(ISNA(MATCH(B264,Jobs!$A$2:$A$301,0)),"Job # not on Jobs tab",IF(C264="","Pick a category",IF(AND(E264&lt;&gt;"",F264=""),"Add a rate",IF(AND(E264="",H264=""),"Add hours or an amount",IF(AND(E264&lt;&gt;"",H264&lt;&gt;""),"Use hours x rate OR an amount","")))))))</f>
        <v/>
      </c>
    </row>
    <row r="265" customFormat="false" ht="15" hidden="false" customHeight="false" outlineLevel="0" collapsed="false">
      <c r="A265" s="24"/>
      <c r="B265" s="23"/>
      <c r="C265" s="23"/>
      <c r="D265" s="23"/>
      <c r="E265" s="23"/>
      <c r="F265" s="25"/>
      <c r="G265" s="26" t="str">
        <f aca="false">IF(AND(E265="",H265=""),"",N(E265)*N(F265)+N(H265))</f>
        <v/>
      </c>
      <c r="H265" s="25"/>
      <c r="I265" s="23"/>
      <c r="J265" s="28" t="str">
        <f aca="false">IF(AND(A265="",B265="",C265="",E265="",H265=""),"",IF(B265="","Pick a job",IF(ISNA(MATCH(B265,Jobs!$A$2:$A$301,0)),"Job # not on Jobs tab",IF(C265="","Pick a category",IF(AND(E265&lt;&gt;"",F265=""),"Add a rate",IF(AND(E265="",H265=""),"Add hours or an amount",IF(AND(E265&lt;&gt;"",H265&lt;&gt;""),"Use hours x rate OR an amount","")))))))</f>
        <v/>
      </c>
    </row>
    <row r="266" customFormat="false" ht="15" hidden="false" customHeight="false" outlineLevel="0" collapsed="false">
      <c r="A266" s="24"/>
      <c r="B266" s="23"/>
      <c r="C266" s="23"/>
      <c r="D266" s="23"/>
      <c r="E266" s="23"/>
      <c r="F266" s="25"/>
      <c r="G266" s="26" t="str">
        <f aca="false">IF(AND(E266="",H266=""),"",N(E266)*N(F266)+N(H266))</f>
        <v/>
      </c>
      <c r="H266" s="25"/>
      <c r="I266" s="23"/>
      <c r="J266" s="28" t="str">
        <f aca="false">IF(AND(A266="",B266="",C266="",E266="",H266=""),"",IF(B266="","Pick a job",IF(ISNA(MATCH(B266,Jobs!$A$2:$A$301,0)),"Job # not on Jobs tab",IF(C266="","Pick a category",IF(AND(E266&lt;&gt;"",F266=""),"Add a rate",IF(AND(E266="",H266=""),"Add hours or an amount",IF(AND(E266&lt;&gt;"",H266&lt;&gt;""),"Use hours x rate OR an amount","")))))))</f>
        <v/>
      </c>
    </row>
    <row r="267" customFormat="false" ht="15" hidden="false" customHeight="false" outlineLevel="0" collapsed="false">
      <c r="A267" s="24"/>
      <c r="B267" s="23"/>
      <c r="C267" s="23"/>
      <c r="D267" s="23"/>
      <c r="E267" s="23"/>
      <c r="F267" s="25"/>
      <c r="G267" s="26" t="str">
        <f aca="false">IF(AND(E267="",H267=""),"",N(E267)*N(F267)+N(H267))</f>
        <v/>
      </c>
      <c r="H267" s="25"/>
      <c r="I267" s="23"/>
      <c r="J267" s="28" t="str">
        <f aca="false">IF(AND(A267="",B267="",C267="",E267="",H267=""),"",IF(B267="","Pick a job",IF(ISNA(MATCH(B267,Jobs!$A$2:$A$301,0)),"Job # not on Jobs tab",IF(C267="","Pick a category",IF(AND(E267&lt;&gt;"",F267=""),"Add a rate",IF(AND(E267="",H267=""),"Add hours or an amount",IF(AND(E267&lt;&gt;"",H267&lt;&gt;""),"Use hours x rate OR an amount","")))))))</f>
        <v/>
      </c>
    </row>
    <row r="268" customFormat="false" ht="15" hidden="false" customHeight="false" outlineLevel="0" collapsed="false">
      <c r="A268" s="24"/>
      <c r="B268" s="23"/>
      <c r="C268" s="23"/>
      <c r="D268" s="23"/>
      <c r="E268" s="23"/>
      <c r="F268" s="25"/>
      <c r="G268" s="26" t="str">
        <f aca="false">IF(AND(E268="",H268=""),"",N(E268)*N(F268)+N(H268))</f>
        <v/>
      </c>
      <c r="H268" s="25"/>
      <c r="I268" s="23"/>
      <c r="J268" s="28" t="str">
        <f aca="false">IF(AND(A268="",B268="",C268="",E268="",H268=""),"",IF(B268="","Pick a job",IF(ISNA(MATCH(B268,Jobs!$A$2:$A$301,0)),"Job # not on Jobs tab",IF(C268="","Pick a category",IF(AND(E268&lt;&gt;"",F268=""),"Add a rate",IF(AND(E268="",H268=""),"Add hours or an amount",IF(AND(E268&lt;&gt;"",H268&lt;&gt;""),"Use hours x rate OR an amount","")))))))</f>
        <v/>
      </c>
    </row>
    <row r="269" customFormat="false" ht="15" hidden="false" customHeight="false" outlineLevel="0" collapsed="false">
      <c r="A269" s="24"/>
      <c r="B269" s="23"/>
      <c r="C269" s="23"/>
      <c r="D269" s="23"/>
      <c r="E269" s="23"/>
      <c r="F269" s="25"/>
      <c r="G269" s="26" t="str">
        <f aca="false">IF(AND(E269="",H269=""),"",N(E269)*N(F269)+N(H269))</f>
        <v/>
      </c>
      <c r="H269" s="25"/>
      <c r="I269" s="23"/>
      <c r="J269" s="28" t="str">
        <f aca="false">IF(AND(A269="",B269="",C269="",E269="",H269=""),"",IF(B269="","Pick a job",IF(ISNA(MATCH(B269,Jobs!$A$2:$A$301,0)),"Job # not on Jobs tab",IF(C269="","Pick a category",IF(AND(E269&lt;&gt;"",F269=""),"Add a rate",IF(AND(E269="",H269=""),"Add hours or an amount",IF(AND(E269&lt;&gt;"",H269&lt;&gt;""),"Use hours x rate OR an amount","")))))))</f>
        <v/>
      </c>
    </row>
    <row r="270" customFormat="false" ht="15" hidden="false" customHeight="false" outlineLevel="0" collapsed="false">
      <c r="A270" s="24"/>
      <c r="B270" s="23"/>
      <c r="C270" s="23"/>
      <c r="D270" s="23"/>
      <c r="E270" s="23"/>
      <c r="F270" s="25"/>
      <c r="G270" s="26" t="str">
        <f aca="false">IF(AND(E270="",H270=""),"",N(E270)*N(F270)+N(H270))</f>
        <v/>
      </c>
      <c r="H270" s="25"/>
      <c r="I270" s="23"/>
      <c r="J270" s="28" t="str">
        <f aca="false">IF(AND(A270="",B270="",C270="",E270="",H270=""),"",IF(B270="","Pick a job",IF(ISNA(MATCH(B270,Jobs!$A$2:$A$301,0)),"Job # not on Jobs tab",IF(C270="","Pick a category",IF(AND(E270&lt;&gt;"",F270=""),"Add a rate",IF(AND(E270="",H270=""),"Add hours or an amount",IF(AND(E270&lt;&gt;"",H270&lt;&gt;""),"Use hours x rate OR an amount","")))))))</f>
        <v/>
      </c>
    </row>
    <row r="271" customFormat="false" ht="15" hidden="false" customHeight="false" outlineLevel="0" collapsed="false">
      <c r="A271" s="24"/>
      <c r="B271" s="23"/>
      <c r="C271" s="23"/>
      <c r="D271" s="23"/>
      <c r="E271" s="23"/>
      <c r="F271" s="25"/>
      <c r="G271" s="26" t="str">
        <f aca="false">IF(AND(E271="",H271=""),"",N(E271)*N(F271)+N(H271))</f>
        <v/>
      </c>
      <c r="H271" s="25"/>
      <c r="I271" s="23"/>
      <c r="J271" s="28" t="str">
        <f aca="false">IF(AND(A271="",B271="",C271="",E271="",H271=""),"",IF(B271="","Pick a job",IF(ISNA(MATCH(B271,Jobs!$A$2:$A$301,0)),"Job # not on Jobs tab",IF(C271="","Pick a category",IF(AND(E271&lt;&gt;"",F271=""),"Add a rate",IF(AND(E271="",H271=""),"Add hours or an amount",IF(AND(E271&lt;&gt;"",H271&lt;&gt;""),"Use hours x rate OR an amount","")))))))</f>
        <v/>
      </c>
    </row>
    <row r="272" customFormat="false" ht="15" hidden="false" customHeight="false" outlineLevel="0" collapsed="false">
      <c r="A272" s="24"/>
      <c r="B272" s="23"/>
      <c r="C272" s="23"/>
      <c r="D272" s="23"/>
      <c r="E272" s="23"/>
      <c r="F272" s="25"/>
      <c r="G272" s="26" t="str">
        <f aca="false">IF(AND(E272="",H272=""),"",N(E272)*N(F272)+N(H272))</f>
        <v/>
      </c>
      <c r="H272" s="25"/>
      <c r="I272" s="23"/>
      <c r="J272" s="28" t="str">
        <f aca="false">IF(AND(A272="",B272="",C272="",E272="",H272=""),"",IF(B272="","Pick a job",IF(ISNA(MATCH(B272,Jobs!$A$2:$A$301,0)),"Job # not on Jobs tab",IF(C272="","Pick a category",IF(AND(E272&lt;&gt;"",F272=""),"Add a rate",IF(AND(E272="",H272=""),"Add hours or an amount",IF(AND(E272&lt;&gt;"",H272&lt;&gt;""),"Use hours x rate OR an amount","")))))))</f>
        <v/>
      </c>
    </row>
    <row r="273" customFormat="false" ht="15" hidden="false" customHeight="false" outlineLevel="0" collapsed="false">
      <c r="A273" s="24"/>
      <c r="B273" s="23"/>
      <c r="C273" s="23"/>
      <c r="D273" s="23"/>
      <c r="E273" s="23"/>
      <c r="F273" s="25"/>
      <c r="G273" s="26" t="str">
        <f aca="false">IF(AND(E273="",H273=""),"",N(E273)*N(F273)+N(H273))</f>
        <v/>
      </c>
      <c r="H273" s="25"/>
      <c r="I273" s="23"/>
      <c r="J273" s="28" t="str">
        <f aca="false">IF(AND(A273="",B273="",C273="",E273="",H273=""),"",IF(B273="","Pick a job",IF(ISNA(MATCH(B273,Jobs!$A$2:$A$301,0)),"Job # not on Jobs tab",IF(C273="","Pick a category",IF(AND(E273&lt;&gt;"",F273=""),"Add a rate",IF(AND(E273="",H273=""),"Add hours or an amount",IF(AND(E273&lt;&gt;"",H273&lt;&gt;""),"Use hours x rate OR an amount","")))))))</f>
        <v/>
      </c>
    </row>
    <row r="274" customFormat="false" ht="15" hidden="false" customHeight="false" outlineLevel="0" collapsed="false">
      <c r="A274" s="24"/>
      <c r="B274" s="23"/>
      <c r="C274" s="23"/>
      <c r="D274" s="23"/>
      <c r="E274" s="23"/>
      <c r="F274" s="25"/>
      <c r="G274" s="26" t="str">
        <f aca="false">IF(AND(E274="",H274=""),"",N(E274)*N(F274)+N(H274))</f>
        <v/>
      </c>
      <c r="H274" s="25"/>
      <c r="I274" s="23"/>
      <c r="J274" s="28" t="str">
        <f aca="false">IF(AND(A274="",B274="",C274="",E274="",H274=""),"",IF(B274="","Pick a job",IF(ISNA(MATCH(B274,Jobs!$A$2:$A$301,0)),"Job # not on Jobs tab",IF(C274="","Pick a category",IF(AND(E274&lt;&gt;"",F274=""),"Add a rate",IF(AND(E274="",H274=""),"Add hours or an amount",IF(AND(E274&lt;&gt;"",H274&lt;&gt;""),"Use hours x rate OR an amount","")))))))</f>
        <v/>
      </c>
    </row>
    <row r="275" customFormat="false" ht="15" hidden="false" customHeight="false" outlineLevel="0" collapsed="false">
      <c r="A275" s="24"/>
      <c r="B275" s="23"/>
      <c r="C275" s="23"/>
      <c r="D275" s="23"/>
      <c r="E275" s="23"/>
      <c r="F275" s="25"/>
      <c r="G275" s="26" t="str">
        <f aca="false">IF(AND(E275="",H275=""),"",N(E275)*N(F275)+N(H275))</f>
        <v/>
      </c>
      <c r="H275" s="25"/>
      <c r="I275" s="23"/>
      <c r="J275" s="28" t="str">
        <f aca="false">IF(AND(A275="",B275="",C275="",E275="",H275=""),"",IF(B275="","Pick a job",IF(ISNA(MATCH(B275,Jobs!$A$2:$A$301,0)),"Job # not on Jobs tab",IF(C275="","Pick a category",IF(AND(E275&lt;&gt;"",F275=""),"Add a rate",IF(AND(E275="",H275=""),"Add hours or an amount",IF(AND(E275&lt;&gt;"",H275&lt;&gt;""),"Use hours x rate OR an amount","")))))))</f>
        <v/>
      </c>
    </row>
    <row r="276" customFormat="false" ht="15" hidden="false" customHeight="false" outlineLevel="0" collapsed="false">
      <c r="A276" s="24"/>
      <c r="B276" s="23"/>
      <c r="C276" s="23"/>
      <c r="D276" s="23"/>
      <c r="E276" s="23"/>
      <c r="F276" s="25"/>
      <c r="G276" s="26" t="str">
        <f aca="false">IF(AND(E276="",H276=""),"",N(E276)*N(F276)+N(H276))</f>
        <v/>
      </c>
      <c r="H276" s="25"/>
      <c r="I276" s="23"/>
      <c r="J276" s="28" t="str">
        <f aca="false">IF(AND(A276="",B276="",C276="",E276="",H276=""),"",IF(B276="","Pick a job",IF(ISNA(MATCH(B276,Jobs!$A$2:$A$301,0)),"Job # not on Jobs tab",IF(C276="","Pick a category",IF(AND(E276&lt;&gt;"",F276=""),"Add a rate",IF(AND(E276="",H276=""),"Add hours or an amount",IF(AND(E276&lt;&gt;"",H276&lt;&gt;""),"Use hours x rate OR an amount","")))))))</f>
        <v/>
      </c>
    </row>
    <row r="277" customFormat="false" ht="15" hidden="false" customHeight="false" outlineLevel="0" collapsed="false">
      <c r="A277" s="24"/>
      <c r="B277" s="23"/>
      <c r="C277" s="23"/>
      <c r="D277" s="23"/>
      <c r="E277" s="23"/>
      <c r="F277" s="25"/>
      <c r="G277" s="26" t="str">
        <f aca="false">IF(AND(E277="",H277=""),"",N(E277)*N(F277)+N(H277))</f>
        <v/>
      </c>
      <c r="H277" s="25"/>
      <c r="I277" s="23"/>
      <c r="J277" s="28" t="str">
        <f aca="false">IF(AND(A277="",B277="",C277="",E277="",H277=""),"",IF(B277="","Pick a job",IF(ISNA(MATCH(B277,Jobs!$A$2:$A$301,0)),"Job # not on Jobs tab",IF(C277="","Pick a category",IF(AND(E277&lt;&gt;"",F277=""),"Add a rate",IF(AND(E277="",H277=""),"Add hours or an amount",IF(AND(E277&lt;&gt;"",H277&lt;&gt;""),"Use hours x rate OR an amount","")))))))</f>
        <v/>
      </c>
    </row>
    <row r="278" customFormat="false" ht="15" hidden="false" customHeight="false" outlineLevel="0" collapsed="false">
      <c r="A278" s="24"/>
      <c r="B278" s="23"/>
      <c r="C278" s="23"/>
      <c r="D278" s="23"/>
      <c r="E278" s="23"/>
      <c r="F278" s="25"/>
      <c r="G278" s="26" t="str">
        <f aca="false">IF(AND(E278="",H278=""),"",N(E278)*N(F278)+N(H278))</f>
        <v/>
      </c>
      <c r="H278" s="25"/>
      <c r="I278" s="23"/>
      <c r="J278" s="28" t="str">
        <f aca="false">IF(AND(A278="",B278="",C278="",E278="",H278=""),"",IF(B278="","Pick a job",IF(ISNA(MATCH(B278,Jobs!$A$2:$A$301,0)),"Job # not on Jobs tab",IF(C278="","Pick a category",IF(AND(E278&lt;&gt;"",F278=""),"Add a rate",IF(AND(E278="",H278=""),"Add hours or an amount",IF(AND(E278&lt;&gt;"",H278&lt;&gt;""),"Use hours x rate OR an amount","")))))))</f>
        <v/>
      </c>
    </row>
    <row r="279" customFormat="false" ht="15" hidden="false" customHeight="false" outlineLevel="0" collapsed="false">
      <c r="A279" s="24"/>
      <c r="B279" s="23"/>
      <c r="C279" s="23"/>
      <c r="D279" s="23"/>
      <c r="E279" s="23"/>
      <c r="F279" s="25"/>
      <c r="G279" s="26" t="str">
        <f aca="false">IF(AND(E279="",H279=""),"",N(E279)*N(F279)+N(H279))</f>
        <v/>
      </c>
      <c r="H279" s="25"/>
      <c r="I279" s="23"/>
      <c r="J279" s="28" t="str">
        <f aca="false">IF(AND(A279="",B279="",C279="",E279="",H279=""),"",IF(B279="","Pick a job",IF(ISNA(MATCH(B279,Jobs!$A$2:$A$301,0)),"Job # not on Jobs tab",IF(C279="","Pick a category",IF(AND(E279&lt;&gt;"",F279=""),"Add a rate",IF(AND(E279="",H279=""),"Add hours or an amount",IF(AND(E279&lt;&gt;"",H279&lt;&gt;""),"Use hours x rate OR an amount","")))))))</f>
        <v/>
      </c>
    </row>
    <row r="280" customFormat="false" ht="15" hidden="false" customHeight="false" outlineLevel="0" collapsed="false">
      <c r="A280" s="24"/>
      <c r="B280" s="23"/>
      <c r="C280" s="23"/>
      <c r="D280" s="23"/>
      <c r="E280" s="23"/>
      <c r="F280" s="25"/>
      <c r="G280" s="26" t="str">
        <f aca="false">IF(AND(E280="",H280=""),"",N(E280)*N(F280)+N(H280))</f>
        <v/>
      </c>
      <c r="H280" s="25"/>
      <c r="I280" s="23"/>
      <c r="J280" s="28" t="str">
        <f aca="false">IF(AND(A280="",B280="",C280="",E280="",H280=""),"",IF(B280="","Pick a job",IF(ISNA(MATCH(B280,Jobs!$A$2:$A$301,0)),"Job # not on Jobs tab",IF(C280="","Pick a category",IF(AND(E280&lt;&gt;"",F280=""),"Add a rate",IF(AND(E280="",H280=""),"Add hours or an amount",IF(AND(E280&lt;&gt;"",H280&lt;&gt;""),"Use hours x rate OR an amount","")))))))</f>
        <v/>
      </c>
    </row>
    <row r="281" customFormat="false" ht="15" hidden="false" customHeight="false" outlineLevel="0" collapsed="false">
      <c r="A281" s="24"/>
      <c r="B281" s="23"/>
      <c r="C281" s="23"/>
      <c r="D281" s="23"/>
      <c r="E281" s="23"/>
      <c r="F281" s="25"/>
      <c r="G281" s="26" t="str">
        <f aca="false">IF(AND(E281="",H281=""),"",N(E281)*N(F281)+N(H281))</f>
        <v/>
      </c>
      <c r="H281" s="25"/>
      <c r="I281" s="23"/>
      <c r="J281" s="28" t="str">
        <f aca="false">IF(AND(A281="",B281="",C281="",E281="",H281=""),"",IF(B281="","Pick a job",IF(ISNA(MATCH(B281,Jobs!$A$2:$A$301,0)),"Job # not on Jobs tab",IF(C281="","Pick a category",IF(AND(E281&lt;&gt;"",F281=""),"Add a rate",IF(AND(E281="",H281=""),"Add hours or an amount",IF(AND(E281&lt;&gt;"",H281&lt;&gt;""),"Use hours x rate OR an amount","")))))))</f>
        <v/>
      </c>
    </row>
    <row r="282" customFormat="false" ht="15" hidden="false" customHeight="false" outlineLevel="0" collapsed="false">
      <c r="A282" s="24"/>
      <c r="B282" s="23"/>
      <c r="C282" s="23"/>
      <c r="D282" s="23"/>
      <c r="E282" s="23"/>
      <c r="F282" s="25"/>
      <c r="G282" s="26" t="str">
        <f aca="false">IF(AND(E282="",H282=""),"",N(E282)*N(F282)+N(H282))</f>
        <v/>
      </c>
      <c r="H282" s="25"/>
      <c r="I282" s="23"/>
      <c r="J282" s="28" t="str">
        <f aca="false">IF(AND(A282="",B282="",C282="",E282="",H282=""),"",IF(B282="","Pick a job",IF(ISNA(MATCH(B282,Jobs!$A$2:$A$301,0)),"Job # not on Jobs tab",IF(C282="","Pick a category",IF(AND(E282&lt;&gt;"",F282=""),"Add a rate",IF(AND(E282="",H282=""),"Add hours or an amount",IF(AND(E282&lt;&gt;"",H282&lt;&gt;""),"Use hours x rate OR an amount","")))))))</f>
        <v/>
      </c>
    </row>
    <row r="283" customFormat="false" ht="15" hidden="false" customHeight="false" outlineLevel="0" collapsed="false">
      <c r="A283" s="24"/>
      <c r="B283" s="23"/>
      <c r="C283" s="23"/>
      <c r="D283" s="23"/>
      <c r="E283" s="23"/>
      <c r="F283" s="25"/>
      <c r="G283" s="26" t="str">
        <f aca="false">IF(AND(E283="",H283=""),"",N(E283)*N(F283)+N(H283))</f>
        <v/>
      </c>
      <c r="H283" s="25"/>
      <c r="I283" s="23"/>
      <c r="J283" s="28" t="str">
        <f aca="false">IF(AND(A283="",B283="",C283="",E283="",H283=""),"",IF(B283="","Pick a job",IF(ISNA(MATCH(B283,Jobs!$A$2:$A$301,0)),"Job # not on Jobs tab",IF(C283="","Pick a category",IF(AND(E283&lt;&gt;"",F283=""),"Add a rate",IF(AND(E283="",H283=""),"Add hours or an amount",IF(AND(E283&lt;&gt;"",H283&lt;&gt;""),"Use hours x rate OR an amount","")))))))</f>
        <v/>
      </c>
    </row>
    <row r="284" customFormat="false" ht="15" hidden="false" customHeight="false" outlineLevel="0" collapsed="false">
      <c r="A284" s="24"/>
      <c r="B284" s="23"/>
      <c r="C284" s="23"/>
      <c r="D284" s="23"/>
      <c r="E284" s="23"/>
      <c r="F284" s="25"/>
      <c r="G284" s="26" t="str">
        <f aca="false">IF(AND(E284="",H284=""),"",N(E284)*N(F284)+N(H284))</f>
        <v/>
      </c>
      <c r="H284" s="25"/>
      <c r="I284" s="23"/>
      <c r="J284" s="28" t="str">
        <f aca="false">IF(AND(A284="",B284="",C284="",E284="",H284=""),"",IF(B284="","Pick a job",IF(ISNA(MATCH(B284,Jobs!$A$2:$A$301,0)),"Job # not on Jobs tab",IF(C284="","Pick a category",IF(AND(E284&lt;&gt;"",F284=""),"Add a rate",IF(AND(E284="",H284=""),"Add hours or an amount",IF(AND(E284&lt;&gt;"",H284&lt;&gt;""),"Use hours x rate OR an amount","")))))))</f>
        <v/>
      </c>
    </row>
    <row r="285" customFormat="false" ht="15" hidden="false" customHeight="false" outlineLevel="0" collapsed="false">
      <c r="A285" s="24"/>
      <c r="B285" s="23"/>
      <c r="C285" s="23"/>
      <c r="D285" s="23"/>
      <c r="E285" s="23"/>
      <c r="F285" s="25"/>
      <c r="G285" s="26" t="str">
        <f aca="false">IF(AND(E285="",H285=""),"",N(E285)*N(F285)+N(H285))</f>
        <v/>
      </c>
      <c r="H285" s="25"/>
      <c r="I285" s="23"/>
      <c r="J285" s="28" t="str">
        <f aca="false">IF(AND(A285="",B285="",C285="",E285="",H285=""),"",IF(B285="","Pick a job",IF(ISNA(MATCH(B285,Jobs!$A$2:$A$301,0)),"Job # not on Jobs tab",IF(C285="","Pick a category",IF(AND(E285&lt;&gt;"",F285=""),"Add a rate",IF(AND(E285="",H285=""),"Add hours or an amount",IF(AND(E285&lt;&gt;"",H285&lt;&gt;""),"Use hours x rate OR an amount","")))))))</f>
        <v/>
      </c>
    </row>
    <row r="286" customFormat="false" ht="15" hidden="false" customHeight="false" outlineLevel="0" collapsed="false">
      <c r="A286" s="24"/>
      <c r="B286" s="23"/>
      <c r="C286" s="23"/>
      <c r="D286" s="23"/>
      <c r="E286" s="23"/>
      <c r="F286" s="25"/>
      <c r="G286" s="26" t="str">
        <f aca="false">IF(AND(E286="",H286=""),"",N(E286)*N(F286)+N(H286))</f>
        <v/>
      </c>
      <c r="H286" s="25"/>
      <c r="I286" s="23"/>
      <c r="J286" s="28" t="str">
        <f aca="false">IF(AND(A286="",B286="",C286="",E286="",H286=""),"",IF(B286="","Pick a job",IF(ISNA(MATCH(B286,Jobs!$A$2:$A$301,0)),"Job # not on Jobs tab",IF(C286="","Pick a category",IF(AND(E286&lt;&gt;"",F286=""),"Add a rate",IF(AND(E286="",H286=""),"Add hours or an amount",IF(AND(E286&lt;&gt;"",H286&lt;&gt;""),"Use hours x rate OR an amount","")))))))</f>
        <v/>
      </c>
    </row>
    <row r="287" customFormat="false" ht="15" hidden="false" customHeight="false" outlineLevel="0" collapsed="false">
      <c r="A287" s="24"/>
      <c r="B287" s="23"/>
      <c r="C287" s="23"/>
      <c r="D287" s="23"/>
      <c r="E287" s="23"/>
      <c r="F287" s="25"/>
      <c r="G287" s="26" t="str">
        <f aca="false">IF(AND(E287="",H287=""),"",N(E287)*N(F287)+N(H287))</f>
        <v/>
      </c>
      <c r="H287" s="25"/>
      <c r="I287" s="23"/>
      <c r="J287" s="28" t="str">
        <f aca="false">IF(AND(A287="",B287="",C287="",E287="",H287=""),"",IF(B287="","Pick a job",IF(ISNA(MATCH(B287,Jobs!$A$2:$A$301,0)),"Job # not on Jobs tab",IF(C287="","Pick a category",IF(AND(E287&lt;&gt;"",F287=""),"Add a rate",IF(AND(E287="",H287=""),"Add hours or an amount",IF(AND(E287&lt;&gt;"",H287&lt;&gt;""),"Use hours x rate OR an amount","")))))))</f>
        <v/>
      </c>
    </row>
    <row r="288" customFormat="false" ht="15" hidden="false" customHeight="false" outlineLevel="0" collapsed="false">
      <c r="A288" s="24"/>
      <c r="B288" s="23"/>
      <c r="C288" s="23"/>
      <c r="D288" s="23"/>
      <c r="E288" s="23"/>
      <c r="F288" s="25"/>
      <c r="G288" s="26" t="str">
        <f aca="false">IF(AND(E288="",H288=""),"",N(E288)*N(F288)+N(H288))</f>
        <v/>
      </c>
      <c r="H288" s="25"/>
      <c r="I288" s="23"/>
      <c r="J288" s="28" t="str">
        <f aca="false">IF(AND(A288="",B288="",C288="",E288="",H288=""),"",IF(B288="","Pick a job",IF(ISNA(MATCH(B288,Jobs!$A$2:$A$301,0)),"Job # not on Jobs tab",IF(C288="","Pick a category",IF(AND(E288&lt;&gt;"",F288=""),"Add a rate",IF(AND(E288="",H288=""),"Add hours or an amount",IF(AND(E288&lt;&gt;"",H288&lt;&gt;""),"Use hours x rate OR an amount","")))))))</f>
        <v/>
      </c>
    </row>
    <row r="289" customFormat="false" ht="15" hidden="false" customHeight="false" outlineLevel="0" collapsed="false">
      <c r="A289" s="24"/>
      <c r="B289" s="23"/>
      <c r="C289" s="23"/>
      <c r="D289" s="23"/>
      <c r="E289" s="23"/>
      <c r="F289" s="25"/>
      <c r="G289" s="26" t="str">
        <f aca="false">IF(AND(E289="",H289=""),"",N(E289)*N(F289)+N(H289))</f>
        <v/>
      </c>
      <c r="H289" s="25"/>
      <c r="I289" s="23"/>
      <c r="J289" s="28" t="str">
        <f aca="false">IF(AND(A289="",B289="",C289="",E289="",H289=""),"",IF(B289="","Pick a job",IF(ISNA(MATCH(B289,Jobs!$A$2:$A$301,0)),"Job # not on Jobs tab",IF(C289="","Pick a category",IF(AND(E289&lt;&gt;"",F289=""),"Add a rate",IF(AND(E289="",H289=""),"Add hours or an amount",IF(AND(E289&lt;&gt;"",H289&lt;&gt;""),"Use hours x rate OR an amount","")))))))</f>
        <v/>
      </c>
    </row>
    <row r="290" customFormat="false" ht="15" hidden="false" customHeight="false" outlineLevel="0" collapsed="false">
      <c r="A290" s="24"/>
      <c r="B290" s="23"/>
      <c r="C290" s="23"/>
      <c r="D290" s="23"/>
      <c r="E290" s="23"/>
      <c r="F290" s="25"/>
      <c r="G290" s="26" t="str">
        <f aca="false">IF(AND(E290="",H290=""),"",N(E290)*N(F290)+N(H290))</f>
        <v/>
      </c>
      <c r="H290" s="25"/>
      <c r="I290" s="23"/>
      <c r="J290" s="28" t="str">
        <f aca="false">IF(AND(A290="",B290="",C290="",E290="",H290=""),"",IF(B290="","Pick a job",IF(ISNA(MATCH(B290,Jobs!$A$2:$A$301,0)),"Job # not on Jobs tab",IF(C290="","Pick a category",IF(AND(E290&lt;&gt;"",F290=""),"Add a rate",IF(AND(E290="",H290=""),"Add hours or an amount",IF(AND(E290&lt;&gt;"",H290&lt;&gt;""),"Use hours x rate OR an amount","")))))))</f>
        <v/>
      </c>
    </row>
    <row r="291" customFormat="false" ht="15" hidden="false" customHeight="false" outlineLevel="0" collapsed="false">
      <c r="A291" s="24"/>
      <c r="B291" s="23"/>
      <c r="C291" s="23"/>
      <c r="D291" s="23"/>
      <c r="E291" s="23"/>
      <c r="F291" s="25"/>
      <c r="G291" s="26" t="str">
        <f aca="false">IF(AND(E291="",H291=""),"",N(E291)*N(F291)+N(H291))</f>
        <v/>
      </c>
      <c r="H291" s="25"/>
      <c r="I291" s="23"/>
      <c r="J291" s="28" t="str">
        <f aca="false">IF(AND(A291="",B291="",C291="",E291="",H291=""),"",IF(B291="","Pick a job",IF(ISNA(MATCH(B291,Jobs!$A$2:$A$301,0)),"Job # not on Jobs tab",IF(C291="","Pick a category",IF(AND(E291&lt;&gt;"",F291=""),"Add a rate",IF(AND(E291="",H291=""),"Add hours or an amount",IF(AND(E291&lt;&gt;"",H291&lt;&gt;""),"Use hours x rate OR an amount","")))))))</f>
        <v/>
      </c>
    </row>
    <row r="292" customFormat="false" ht="15" hidden="false" customHeight="false" outlineLevel="0" collapsed="false">
      <c r="A292" s="24"/>
      <c r="B292" s="23"/>
      <c r="C292" s="23"/>
      <c r="D292" s="23"/>
      <c r="E292" s="23"/>
      <c r="F292" s="25"/>
      <c r="G292" s="26" t="str">
        <f aca="false">IF(AND(E292="",H292=""),"",N(E292)*N(F292)+N(H292))</f>
        <v/>
      </c>
      <c r="H292" s="25"/>
      <c r="I292" s="23"/>
      <c r="J292" s="28" t="str">
        <f aca="false">IF(AND(A292="",B292="",C292="",E292="",H292=""),"",IF(B292="","Pick a job",IF(ISNA(MATCH(B292,Jobs!$A$2:$A$301,0)),"Job # not on Jobs tab",IF(C292="","Pick a category",IF(AND(E292&lt;&gt;"",F292=""),"Add a rate",IF(AND(E292="",H292=""),"Add hours or an amount",IF(AND(E292&lt;&gt;"",H292&lt;&gt;""),"Use hours x rate OR an amount","")))))))</f>
        <v/>
      </c>
    </row>
    <row r="293" customFormat="false" ht="15" hidden="false" customHeight="false" outlineLevel="0" collapsed="false">
      <c r="A293" s="24"/>
      <c r="B293" s="23"/>
      <c r="C293" s="23"/>
      <c r="D293" s="23"/>
      <c r="E293" s="23"/>
      <c r="F293" s="25"/>
      <c r="G293" s="26" t="str">
        <f aca="false">IF(AND(E293="",H293=""),"",N(E293)*N(F293)+N(H293))</f>
        <v/>
      </c>
      <c r="H293" s="25"/>
      <c r="I293" s="23"/>
      <c r="J293" s="28" t="str">
        <f aca="false">IF(AND(A293="",B293="",C293="",E293="",H293=""),"",IF(B293="","Pick a job",IF(ISNA(MATCH(B293,Jobs!$A$2:$A$301,0)),"Job # not on Jobs tab",IF(C293="","Pick a category",IF(AND(E293&lt;&gt;"",F293=""),"Add a rate",IF(AND(E293="",H293=""),"Add hours or an amount",IF(AND(E293&lt;&gt;"",H293&lt;&gt;""),"Use hours x rate OR an amount","")))))))</f>
        <v/>
      </c>
    </row>
    <row r="294" customFormat="false" ht="15" hidden="false" customHeight="false" outlineLevel="0" collapsed="false">
      <c r="A294" s="24"/>
      <c r="B294" s="23"/>
      <c r="C294" s="23"/>
      <c r="D294" s="23"/>
      <c r="E294" s="23"/>
      <c r="F294" s="25"/>
      <c r="G294" s="26" t="str">
        <f aca="false">IF(AND(E294="",H294=""),"",N(E294)*N(F294)+N(H294))</f>
        <v/>
      </c>
      <c r="H294" s="25"/>
      <c r="I294" s="23"/>
      <c r="J294" s="28" t="str">
        <f aca="false">IF(AND(A294="",B294="",C294="",E294="",H294=""),"",IF(B294="","Pick a job",IF(ISNA(MATCH(B294,Jobs!$A$2:$A$301,0)),"Job # not on Jobs tab",IF(C294="","Pick a category",IF(AND(E294&lt;&gt;"",F294=""),"Add a rate",IF(AND(E294="",H294=""),"Add hours or an amount",IF(AND(E294&lt;&gt;"",H294&lt;&gt;""),"Use hours x rate OR an amount","")))))))</f>
        <v/>
      </c>
    </row>
    <row r="295" customFormat="false" ht="15" hidden="false" customHeight="false" outlineLevel="0" collapsed="false">
      <c r="A295" s="24"/>
      <c r="B295" s="23"/>
      <c r="C295" s="23"/>
      <c r="D295" s="23"/>
      <c r="E295" s="23"/>
      <c r="F295" s="25"/>
      <c r="G295" s="26" t="str">
        <f aca="false">IF(AND(E295="",H295=""),"",N(E295)*N(F295)+N(H295))</f>
        <v/>
      </c>
      <c r="H295" s="25"/>
      <c r="I295" s="23"/>
      <c r="J295" s="28" t="str">
        <f aca="false">IF(AND(A295="",B295="",C295="",E295="",H295=""),"",IF(B295="","Pick a job",IF(ISNA(MATCH(B295,Jobs!$A$2:$A$301,0)),"Job # not on Jobs tab",IF(C295="","Pick a category",IF(AND(E295&lt;&gt;"",F295=""),"Add a rate",IF(AND(E295="",H295=""),"Add hours or an amount",IF(AND(E295&lt;&gt;"",H295&lt;&gt;""),"Use hours x rate OR an amount","")))))))</f>
        <v/>
      </c>
    </row>
    <row r="296" customFormat="false" ht="15" hidden="false" customHeight="false" outlineLevel="0" collapsed="false">
      <c r="A296" s="24"/>
      <c r="B296" s="23"/>
      <c r="C296" s="23"/>
      <c r="D296" s="23"/>
      <c r="E296" s="23"/>
      <c r="F296" s="25"/>
      <c r="G296" s="26" t="str">
        <f aca="false">IF(AND(E296="",H296=""),"",N(E296)*N(F296)+N(H296))</f>
        <v/>
      </c>
      <c r="H296" s="25"/>
      <c r="I296" s="23"/>
      <c r="J296" s="28" t="str">
        <f aca="false">IF(AND(A296="",B296="",C296="",E296="",H296=""),"",IF(B296="","Pick a job",IF(ISNA(MATCH(B296,Jobs!$A$2:$A$301,0)),"Job # not on Jobs tab",IF(C296="","Pick a category",IF(AND(E296&lt;&gt;"",F296=""),"Add a rate",IF(AND(E296="",H296=""),"Add hours or an amount",IF(AND(E296&lt;&gt;"",H296&lt;&gt;""),"Use hours x rate OR an amount","")))))))</f>
        <v/>
      </c>
    </row>
    <row r="297" customFormat="false" ht="15" hidden="false" customHeight="false" outlineLevel="0" collapsed="false">
      <c r="A297" s="24"/>
      <c r="B297" s="23"/>
      <c r="C297" s="23"/>
      <c r="D297" s="23"/>
      <c r="E297" s="23"/>
      <c r="F297" s="25"/>
      <c r="G297" s="26" t="str">
        <f aca="false">IF(AND(E297="",H297=""),"",N(E297)*N(F297)+N(H297))</f>
        <v/>
      </c>
      <c r="H297" s="25"/>
      <c r="I297" s="23"/>
      <c r="J297" s="28" t="str">
        <f aca="false">IF(AND(A297="",B297="",C297="",E297="",H297=""),"",IF(B297="","Pick a job",IF(ISNA(MATCH(B297,Jobs!$A$2:$A$301,0)),"Job # not on Jobs tab",IF(C297="","Pick a category",IF(AND(E297&lt;&gt;"",F297=""),"Add a rate",IF(AND(E297="",H297=""),"Add hours or an amount",IF(AND(E297&lt;&gt;"",H297&lt;&gt;""),"Use hours x rate OR an amount","")))))))</f>
        <v/>
      </c>
    </row>
    <row r="298" customFormat="false" ht="15" hidden="false" customHeight="false" outlineLevel="0" collapsed="false">
      <c r="A298" s="24"/>
      <c r="B298" s="23"/>
      <c r="C298" s="23"/>
      <c r="D298" s="23"/>
      <c r="E298" s="23"/>
      <c r="F298" s="25"/>
      <c r="G298" s="26" t="str">
        <f aca="false">IF(AND(E298="",H298=""),"",N(E298)*N(F298)+N(H298))</f>
        <v/>
      </c>
      <c r="H298" s="25"/>
      <c r="I298" s="23"/>
      <c r="J298" s="28" t="str">
        <f aca="false">IF(AND(A298="",B298="",C298="",E298="",H298=""),"",IF(B298="","Pick a job",IF(ISNA(MATCH(B298,Jobs!$A$2:$A$301,0)),"Job # not on Jobs tab",IF(C298="","Pick a category",IF(AND(E298&lt;&gt;"",F298=""),"Add a rate",IF(AND(E298="",H298=""),"Add hours or an amount",IF(AND(E298&lt;&gt;"",H298&lt;&gt;""),"Use hours x rate OR an amount","")))))))</f>
        <v/>
      </c>
    </row>
    <row r="299" customFormat="false" ht="15" hidden="false" customHeight="false" outlineLevel="0" collapsed="false">
      <c r="A299" s="24"/>
      <c r="B299" s="23"/>
      <c r="C299" s="23"/>
      <c r="D299" s="23"/>
      <c r="E299" s="23"/>
      <c r="F299" s="25"/>
      <c r="G299" s="26" t="str">
        <f aca="false">IF(AND(E299="",H299=""),"",N(E299)*N(F299)+N(H299))</f>
        <v/>
      </c>
      <c r="H299" s="25"/>
      <c r="I299" s="23"/>
      <c r="J299" s="28" t="str">
        <f aca="false">IF(AND(A299="",B299="",C299="",E299="",H299=""),"",IF(B299="","Pick a job",IF(ISNA(MATCH(B299,Jobs!$A$2:$A$301,0)),"Job # not on Jobs tab",IF(C299="","Pick a category",IF(AND(E299&lt;&gt;"",F299=""),"Add a rate",IF(AND(E299="",H299=""),"Add hours or an amount",IF(AND(E299&lt;&gt;"",H299&lt;&gt;""),"Use hours x rate OR an amount","")))))))</f>
        <v/>
      </c>
    </row>
    <row r="300" customFormat="false" ht="15" hidden="false" customHeight="false" outlineLevel="0" collapsed="false">
      <c r="A300" s="24"/>
      <c r="B300" s="23"/>
      <c r="C300" s="23"/>
      <c r="D300" s="23"/>
      <c r="E300" s="23"/>
      <c r="F300" s="25"/>
      <c r="G300" s="26" t="str">
        <f aca="false">IF(AND(E300="",H300=""),"",N(E300)*N(F300)+N(H300))</f>
        <v/>
      </c>
      <c r="H300" s="25"/>
      <c r="I300" s="23"/>
      <c r="J300" s="28" t="str">
        <f aca="false">IF(AND(A300="",B300="",C300="",E300="",H300=""),"",IF(B300="","Pick a job",IF(ISNA(MATCH(B300,Jobs!$A$2:$A$301,0)),"Job # not on Jobs tab",IF(C300="","Pick a category",IF(AND(E300&lt;&gt;"",F300=""),"Add a rate",IF(AND(E300="",H300=""),"Add hours or an amount",IF(AND(E300&lt;&gt;"",H300&lt;&gt;""),"Use hours x rate OR an amount","")))))))</f>
        <v/>
      </c>
    </row>
    <row r="301" customFormat="false" ht="15" hidden="false" customHeight="false" outlineLevel="0" collapsed="false">
      <c r="A301" s="24"/>
      <c r="B301" s="23"/>
      <c r="C301" s="23"/>
      <c r="D301" s="23"/>
      <c r="E301" s="23"/>
      <c r="F301" s="25"/>
      <c r="G301" s="26" t="str">
        <f aca="false">IF(AND(E301="",H301=""),"",N(E301)*N(F301)+N(H301))</f>
        <v/>
      </c>
      <c r="H301" s="25"/>
      <c r="I301" s="23"/>
      <c r="J301" s="28" t="str">
        <f aca="false">IF(AND(A301="",B301="",C301="",E301="",H301=""),"",IF(B301="","Pick a job",IF(ISNA(MATCH(B301,Jobs!$A$2:$A$301,0)),"Job # not on Jobs tab",IF(C301="","Pick a category",IF(AND(E301&lt;&gt;"",F301=""),"Add a rate",IF(AND(E301="",H301=""),"Add hours or an amount",IF(AND(E301&lt;&gt;"",H301&lt;&gt;""),"Use hours x rate OR an amount","")))))))</f>
        <v/>
      </c>
    </row>
    <row r="302" customFormat="false" ht="15" hidden="false" customHeight="false" outlineLevel="0" collapsed="false">
      <c r="A302" s="24"/>
      <c r="B302" s="23"/>
      <c r="C302" s="23"/>
      <c r="D302" s="23"/>
      <c r="E302" s="23"/>
      <c r="F302" s="25"/>
      <c r="G302" s="26" t="str">
        <f aca="false">IF(AND(E302="",H302=""),"",N(E302)*N(F302)+N(H302))</f>
        <v/>
      </c>
      <c r="H302" s="25"/>
      <c r="I302" s="23"/>
      <c r="J302" s="28" t="str">
        <f aca="false">IF(AND(A302="",B302="",C302="",E302="",H302=""),"",IF(B302="","Pick a job",IF(ISNA(MATCH(B302,Jobs!$A$2:$A$301,0)),"Job # not on Jobs tab",IF(C302="","Pick a category",IF(AND(E302&lt;&gt;"",F302=""),"Add a rate",IF(AND(E302="",H302=""),"Add hours or an amount",IF(AND(E302&lt;&gt;"",H302&lt;&gt;""),"Use hours x rate OR an amount","")))))))</f>
        <v/>
      </c>
    </row>
    <row r="303" customFormat="false" ht="15" hidden="false" customHeight="false" outlineLevel="0" collapsed="false">
      <c r="A303" s="24"/>
      <c r="B303" s="23"/>
      <c r="C303" s="23"/>
      <c r="D303" s="23"/>
      <c r="E303" s="23"/>
      <c r="F303" s="25"/>
      <c r="G303" s="26" t="str">
        <f aca="false">IF(AND(E303="",H303=""),"",N(E303)*N(F303)+N(H303))</f>
        <v/>
      </c>
      <c r="H303" s="25"/>
      <c r="I303" s="23"/>
      <c r="J303" s="28" t="str">
        <f aca="false">IF(AND(A303="",B303="",C303="",E303="",H303=""),"",IF(B303="","Pick a job",IF(ISNA(MATCH(B303,Jobs!$A$2:$A$301,0)),"Job # not on Jobs tab",IF(C303="","Pick a category",IF(AND(E303&lt;&gt;"",F303=""),"Add a rate",IF(AND(E303="",H303=""),"Add hours or an amount",IF(AND(E303&lt;&gt;"",H303&lt;&gt;""),"Use hours x rate OR an amount","")))))))</f>
        <v/>
      </c>
    </row>
    <row r="304" customFormat="false" ht="15" hidden="false" customHeight="false" outlineLevel="0" collapsed="false">
      <c r="A304" s="24"/>
      <c r="B304" s="23"/>
      <c r="C304" s="23"/>
      <c r="D304" s="23"/>
      <c r="E304" s="23"/>
      <c r="F304" s="25"/>
      <c r="G304" s="26" t="str">
        <f aca="false">IF(AND(E304="",H304=""),"",N(E304)*N(F304)+N(H304))</f>
        <v/>
      </c>
      <c r="H304" s="25"/>
      <c r="I304" s="23"/>
      <c r="J304" s="28" t="str">
        <f aca="false">IF(AND(A304="",B304="",C304="",E304="",H304=""),"",IF(B304="","Pick a job",IF(ISNA(MATCH(B304,Jobs!$A$2:$A$301,0)),"Job # not on Jobs tab",IF(C304="","Pick a category",IF(AND(E304&lt;&gt;"",F304=""),"Add a rate",IF(AND(E304="",H304=""),"Add hours or an amount",IF(AND(E304&lt;&gt;"",H304&lt;&gt;""),"Use hours x rate OR an amount","")))))))</f>
        <v/>
      </c>
    </row>
    <row r="305" customFormat="false" ht="15" hidden="false" customHeight="false" outlineLevel="0" collapsed="false">
      <c r="A305" s="24"/>
      <c r="B305" s="23"/>
      <c r="C305" s="23"/>
      <c r="D305" s="23"/>
      <c r="E305" s="23"/>
      <c r="F305" s="25"/>
      <c r="G305" s="26" t="str">
        <f aca="false">IF(AND(E305="",H305=""),"",N(E305)*N(F305)+N(H305))</f>
        <v/>
      </c>
      <c r="H305" s="25"/>
      <c r="I305" s="23"/>
      <c r="J305" s="28" t="str">
        <f aca="false">IF(AND(A305="",B305="",C305="",E305="",H305=""),"",IF(B305="","Pick a job",IF(ISNA(MATCH(B305,Jobs!$A$2:$A$301,0)),"Job # not on Jobs tab",IF(C305="","Pick a category",IF(AND(E305&lt;&gt;"",F305=""),"Add a rate",IF(AND(E305="",H305=""),"Add hours or an amount",IF(AND(E305&lt;&gt;"",H305&lt;&gt;""),"Use hours x rate OR an amount","")))))))</f>
        <v/>
      </c>
    </row>
    <row r="306" customFormat="false" ht="15" hidden="false" customHeight="false" outlineLevel="0" collapsed="false">
      <c r="A306" s="24"/>
      <c r="B306" s="23"/>
      <c r="C306" s="23"/>
      <c r="D306" s="23"/>
      <c r="E306" s="23"/>
      <c r="F306" s="25"/>
      <c r="G306" s="26" t="str">
        <f aca="false">IF(AND(E306="",H306=""),"",N(E306)*N(F306)+N(H306))</f>
        <v/>
      </c>
      <c r="H306" s="25"/>
      <c r="I306" s="23"/>
      <c r="J306" s="28" t="str">
        <f aca="false">IF(AND(A306="",B306="",C306="",E306="",H306=""),"",IF(B306="","Pick a job",IF(ISNA(MATCH(B306,Jobs!$A$2:$A$301,0)),"Job # not on Jobs tab",IF(C306="","Pick a category",IF(AND(E306&lt;&gt;"",F306=""),"Add a rate",IF(AND(E306="",H306=""),"Add hours or an amount",IF(AND(E306&lt;&gt;"",H306&lt;&gt;""),"Use hours x rate OR an amount","")))))))</f>
        <v/>
      </c>
    </row>
    <row r="307" customFormat="false" ht="15" hidden="false" customHeight="false" outlineLevel="0" collapsed="false">
      <c r="A307" s="24"/>
      <c r="B307" s="23"/>
      <c r="C307" s="23"/>
      <c r="D307" s="23"/>
      <c r="E307" s="23"/>
      <c r="F307" s="25"/>
      <c r="G307" s="26" t="str">
        <f aca="false">IF(AND(E307="",H307=""),"",N(E307)*N(F307)+N(H307))</f>
        <v/>
      </c>
      <c r="H307" s="25"/>
      <c r="I307" s="23"/>
      <c r="J307" s="28" t="str">
        <f aca="false">IF(AND(A307="",B307="",C307="",E307="",H307=""),"",IF(B307="","Pick a job",IF(ISNA(MATCH(B307,Jobs!$A$2:$A$301,0)),"Job # not on Jobs tab",IF(C307="","Pick a category",IF(AND(E307&lt;&gt;"",F307=""),"Add a rate",IF(AND(E307="",H307=""),"Add hours or an amount",IF(AND(E307&lt;&gt;"",H307&lt;&gt;""),"Use hours x rate OR an amount","")))))))</f>
        <v/>
      </c>
    </row>
    <row r="308" customFormat="false" ht="15" hidden="false" customHeight="false" outlineLevel="0" collapsed="false">
      <c r="A308" s="24"/>
      <c r="B308" s="23"/>
      <c r="C308" s="23"/>
      <c r="D308" s="23"/>
      <c r="E308" s="23"/>
      <c r="F308" s="25"/>
      <c r="G308" s="26" t="str">
        <f aca="false">IF(AND(E308="",H308=""),"",N(E308)*N(F308)+N(H308))</f>
        <v/>
      </c>
      <c r="H308" s="25"/>
      <c r="I308" s="23"/>
      <c r="J308" s="28" t="str">
        <f aca="false">IF(AND(A308="",B308="",C308="",E308="",H308=""),"",IF(B308="","Pick a job",IF(ISNA(MATCH(B308,Jobs!$A$2:$A$301,0)),"Job # not on Jobs tab",IF(C308="","Pick a category",IF(AND(E308&lt;&gt;"",F308=""),"Add a rate",IF(AND(E308="",H308=""),"Add hours or an amount",IF(AND(E308&lt;&gt;"",H308&lt;&gt;""),"Use hours x rate OR an amount","")))))))</f>
        <v/>
      </c>
    </row>
    <row r="309" customFormat="false" ht="15" hidden="false" customHeight="false" outlineLevel="0" collapsed="false">
      <c r="A309" s="24"/>
      <c r="B309" s="23"/>
      <c r="C309" s="23"/>
      <c r="D309" s="23"/>
      <c r="E309" s="23"/>
      <c r="F309" s="25"/>
      <c r="G309" s="26" t="str">
        <f aca="false">IF(AND(E309="",H309=""),"",N(E309)*N(F309)+N(H309))</f>
        <v/>
      </c>
      <c r="H309" s="25"/>
      <c r="I309" s="23"/>
      <c r="J309" s="28" t="str">
        <f aca="false">IF(AND(A309="",B309="",C309="",E309="",H309=""),"",IF(B309="","Pick a job",IF(ISNA(MATCH(B309,Jobs!$A$2:$A$301,0)),"Job # not on Jobs tab",IF(C309="","Pick a category",IF(AND(E309&lt;&gt;"",F309=""),"Add a rate",IF(AND(E309="",H309=""),"Add hours or an amount",IF(AND(E309&lt;&gt;"",H309&lt;&gt;""),"Use hours x rate OR an amount","")))))))</f>
        <v/>
      </c>
    </row>
    <row r="310" customFormat="false" ht="15" hidden="false" customHeight="false" outlineLevel="0" collapsed="false">
      <c r="A310" s="24"/>
      <c r="B310" s="23"/>
      <c r="C310" s="23"/>
      <c r="D310" s="23"/>
      <c r="E310" s="23"/>
      <c r="F310" s="25"/>
      <c r="G310" s="26" t="str">
        <f aca="false">IF(AND(E310="",H310=""),"",N(E310)*N(F310)+N(H310))</f>
        <v/>
      </c>
      <c r="H310" s="25"/>
      <c r="I310" s="23"/>
      <c r="J310" s="28" t="str">
        <f aca="false">IF(AND(A310="",B310="",C310="",E310="",H310=""),"",IF(B310="","Pick a job",IF(ISNA(MATCH(B310,Jobs!$A$2:$A$301,0)),"Job # not on Jobs tab",IF(C310="","Pick a category",IF(AND(E310&lt;&gt;"",F310=""),"Add a rate",IF(AND(E310="",H310=""),"Add hours or an amount",IF(AND(E310&lt;&gt;"",H310&lt;&gt;""),"Use hours x rate OR an amount","")))))))</f>
        <v/>
      </c>
    </row>
    <row r="311" customFormat="false" ht="15" hidden="false" customHeight="false" outlineLevel="0" collapsed="false">
      <c r="A311" s="24"/>
      <c r="B311" s="23"/>
      <c r="C311" s="23"/>
      <c r="D311" s="23"/>
      <c r="E311" s="23"/>
      <c r="F311" s="25"/>
      <c r="G311" s="26" t="str">
        <f aca="false">IF(AND(E311="",H311=""),"",N(E311)*N(F311)+N(H311))</f>
        <v/>
      </c>
      <c r="H311" s="25"/>
      <c r="I311" s="23"/>
      <c r="J311" s="28" t="str">
        <f aca="false">IF(AND(A311="",B311="",C311="",E311="",H311=""),"",IF(B311="","Pick a job",IF(ISNA(MATCH(B311,Jobs!$A$2:$A$301,0)),"Job # not on Jobs tab",IF(C311="","Pick a category",IF(AND(E311&lt;&gt;"",F311=""),"Add a rate",IF(AND(E311="",H311=""),"Add hours or an amount",IF(AND(E311&lt;&gt;"",H311&lt;&gt;""),"Use hours x rate OR an amount","")))))))</f>
        <v/>
      </c>
    </row>
    <row r="312" customFormat="false" ht="15" hidden="false" customHeight="false" outlineLevel="0" collapsed="false">
      <c r="A312" s="24"/>
      <c r="B312" s="23"/>
      <c r="C312" s="23"/>
      <c r="D312" s="23"/>
      <c r="E312" s="23"/>
      <c r="F312" s="25"/>
      <c r="G312" s="26" t="str">
        <f aca="false">IF(AND(E312="",H312=""),"",N(E312)*N(F312)+N(H312))</f>
        <v/>
      </c>
      <c r="H312" s="25"/>
      <c r="I312" s="23"/>
      <c r="J312" s="28" t="str">
        <f aca="false">IF(AND(A312="",B312="",C312="",E312="",H312=""),"",IF(B312="","Pick a job",IF(ISNA(MATCH(B312,Jobs!$A$2:$A$301,0)),"Job # not on Jobs tab",IF(C312="","Pick a category",IF(AND(E312&lt;&gt;"",F312=""),"Add a rate",IF(AND(E312="",H312=""),"Add hours or an amount",IF(AND(E312&lt;&gt;"",H312&lt;&gt;""),"Use hours x rate OR an amount","")))))))</f>
        <v/>
      </c>
    </row>
    <row r="313" customFormat="false" ht="15" hidden="false" customHeight="false" outlineLevel="0" collapsed="false">
      <c r="A313" s="24"/>
      <c r="B313" s="23"/>
      <c r="C313" s="23"/>
      <c r="D313" s="23"/>
      <c r="E313" s="23"/>
      <c r="F313" s="25"/>
      <c r="G313" s="26" t="str">
        <f aca="false">IF(AND(E313="",H313=""),"",N(E313)*N(F313)+N(H313))</f>
        <v/>
      </c>
      <c r="H313" s="25"/>
      <c r="I313" s="23"/>
      <c r="J313" s="28" t="str">
        <f aca="false">IF(AND(A313="",B313="",C313="",E313="",H313=""),"",IF(B313="","Pick a job",IF(ISNA(MATCH(B313,Jobs!$A$2:$A$301,0)),"Job # not on Jobs tab",IF(C313="","Pick a category",IF(AND(E313&lt;&gt;"",F313=""),"Add a rate",IF(AND(E313="",H313=""),"Add hours or an amount",IF(AND(E313&lt;&gt;"",H313&lt;&gt;""),"Use hours x rate OR an amount","")))))))</f>
        <v/>
      </c>
    </row>
    <row r="314" customFormat="false" ht="15" hidden="false" customHeight="false" outlineLevel="0" collapsed="false">
      <c r="A314" s="24"/>
      <c r="B314" s="23"/>
      <c r="C314" s="23"/>
      <c r="D314" s="23"/>
      <c r="E314" s="23"/>
      <c r="F314" s="25"/>
      <c r="G314" s="26" t="str">
        <f aca="false">IF(AND(E314="",H314=""),"",N(E314)*N(F314)+N(H314))</f>
        <v/>
      </c>
      <c r="H314" s="25"/>
      <c r="I314" s="23"/>
      <c r="J314" s="28" t="str">
        <f aca="false">IF(AND(A314="",B314="",C314="",E314="",H314=""),"",IF(B314="","Pick a job",IF(ISNA(MATCH(B314,Jobs!$A$2:$A$301,0)),"Job # not on Jobs tab",IF(C314="","Pick a category",IF(AND(E314&lt;&gt;"",F314=""),"Add a rate",IF(AND(E314="",H314=""),"Add hours or an amount",IF(AND(E314&lt;&gt;"",H314&lt;&gt;""),"Use hours x rate OR an amount","")))))))</f>
        <v/>
      </c>
    </row>
    <row r="315" customFormat="false" ht="15" hidden="false" customHeight="false" outlineLevel="0" collapsed="false">
      <c r="A315" s="24"/>
      <c r="B315" s="23"/>
      <c r="C315" s="23"/>
      <c r="D315" s="23"/>
      <c r="E315" s="23"/>
      <c r="F315" s="25"/>
      <c r="G315" s="26" t="str">
        <f aca="false">IF(AND(E315="",H315=""),"",N(E315)*N(F315)+N(H315))</f>
        <v/>
      </c>
      <c r="H315" s="25"/>
      <c r="I315" s="23"/>
      <c r="J315" s="28" t="str">
        <f aca="false">IF(AND(A315="",B315="",C315="",E315="",H315=""),"",IF(B315="","Pick a job",IF(ISNA(MATCH(B315,Jobs!$A$2:$A$301,0)),"Job # not on Jobs tab",IF(C315="","Pick a category",IF(AND(E315&lt;&gt;"",F315=""),"Add a rate",IF(AND(E315="",H315=""),"Add hours or an amount",IF(AND(E315&lt;&gt;"",H315&lt;&gt;""),"Use hours x rate OR an amount","")))))))</f>
        <v/>
      </c>
    </row>
    <row r="316" customFormat="false" ht="15" hidden="false" customHeight="false" outlineLevel="0" collapsed="false">
      <c r="A316" s="24"/>
      <c r="B316" s="23"/>
      <c r="C316" s="23"/>
      <c r="D316" s="23"/>
      <c r="E316" s="23"/>
      <c r="F316" s="25"/>
      <c r="G316" s="26" t="str">
        <f aca="false">IF(AND(E316="",H316=""),"",N(E316)*N(F316)+N(H316))</f>
        <v/>
      </c>
      <c r="H316" s="25"/>
      <c r="I316" s="23"/>
      <c r="J316" s="28" t="str">
        <f aca="false">IF(AND(A316="",B316="",C316="",E316="",H316=""),"",IF(B316="","Pick a job",IF(ISNA(MATCH(B316,Jobs!$A$2:$A$301,0)),"Job # not on Jobs tab",IF(C316="","Pick a category",IF(AND(E316&lt;&gt;"",F316=""),"Add a rate",IF(AND(E316="",H316=""),"Add hours or an amount",IF(AND(E316&lt;&gt;"",H316&lt;&gt;""),"Use hours x rate OR an amount","")))))))</f>
        <v/>
      </c>
    </row>
    <row r="317" customFormat="false" ht="15" hidden="false" customHeight="false" outlineLevel="0" collapsed="false">
      <c r="A317" s="24"/>
      <c r="B317" s="23"/>
      <c r="C317" s="23"/>
      <c r="D317" s="23"/>
      <c r="E317" s="23"/>
      <c r="F317" s="25"/>
      <c r="G317" s="26" t="str">
        <f aca="false">IF(AND(E317="",H317=""),"",N(E317)*N(F317)+N(H317))</f>
        <v/>
      </c>
      <c r="H317" s="25"/>
      <c r="I317" s="23"/>
      <c r="J317" s="28" t="str">
        <f aca="false">IF(AND(A317="",B317="",C317="",E317="",H317=""),"",IF(B317="","Pick a job",IF(ISNA(MATCH(B317,Jobs!$A$2:$A$301,0)),"Job # not on Jobs tab",IF(C317="","Pick a category",IF(AND(E317&lt;&gt;"",F317=""),"Add a rate",IF(AND(E317="",H317=""),"Add hours or an amount",IF(AND(E317&lt;&gt;"",H317&lt;&gt;""),"Use hours x rate OR an amount","")))))))</f>
        <v/>
      </c>
    </row>
    <row r="318" customFormat="false" ht="15" hidden="false" customHeight="false" outlineLevel="0" collapsed="false">
      <c r="A318" s="24"/>
      <c r="B318" s="23"/>
      <c r="C318" s="23"/>
      <c r="D318" s="23"/>
      <c r="E318" s="23"/>
      <c r="F318" s="25"/>
      <c r="G318" s="26" t="str">
        <f aca="false">IF(AND(E318="",H318=""),"",N(E318)*N(F318)+N(H318))</f>
        <v/>
      </c>
      <c r="H318" s="25"/>
      <c r="I318" s="23"/>
      <c r="J318" s="28" t="str">
        <f aca="false">IF(AND(A318="",B318="",C318="",E318="",H318=""),"",IF(B318="","Pick a job",IF(ISNA(MATCH(B318,Jobs!$A$2:$A$301,0)),"Job # not on Jobs tab",IF(C318="","Pick a category",IF(AND(E318&lt;&gt;"",F318=""),"Add a rate",IF(AND(E318="",H318=""),"Add hours or an amount",IF(AND(E318&lt;&gt;"",H318&lt;&gt;""),"Use hours x rate OR an amount","")))))))</f>
        <v/>
      </c>
    </row>
    <row r="319" customFormat="false" ht="15" hidden="false" customHeight="false" outlineLevel="0" collapsed="false">
      <c r="A319" s="24"/>
      <c r="B319" s="23"/>
      <c r="C319" s="23"/>
      <c r="D319" s="23"/>
      <c r="E319" s="23"/>
      <c r="F319" s="25"/>
      <c r="G319" s="26" t="str">
        <f aca="false">IF(AND(E319="",H319=""),"",N(E319)*N(F319)+N(H319))</f>
        <v/>
      </c>
      <c r="H319" s="25"/>
      <c r="I319" s="23"/>
      <c r="J319" s="28" t="str">
        <f aca="false">IF(AND(A319="",B319="",C319="",E319="",H319=""),"",IF(B319="","Pick a job",IF(ISNA(MATCH(B319,Jobs!$A$2:$A$301,0)),"Job # not on Jobs tab",IF(C319="","Pick a category",IF(AND(E319&lt;&gt;"",F319=""),"Add a rate",IF(AND(E319="",H319=""),"Add hours or an amount",IF(AND(E319&lt;&gt;"",H319&lt;&gt;""),"Use hours x rate OR an amount","")))))))</f>
        <v/>
      </c>
    </row>
    <row r="320" customFormat="false" ht="15" hidden="false" customHeight="false" outlineLevel="0" collapsed="false">
      <c r="A320" s="24"/>
      <c r="B320" s="23"/>
      <c r="C320" s="23"/>
      <c r="D320" s="23"/>
      <c r="E320" s="23"/>
      <c r="F320" s="25"/>
      <c r="G320" s="26" t="str">
        <f aca="false">IF(AND(E320="",H320=""),"",N(E320)*N(F320)+N(H320))</f>
        <v/>
      </c>
      <c r="H320" s="25"/>
      <c r="I320" s="23"/>
      <c r="J320" s="28" t="str">
        <f aca="false">IF(AND(A320="",B320="",C320="",E320="",H320=""),"",IF(B320="","Pick a job",IF(ISNA(MATCH(B320,Jobs!$A$2:$A$301,0)),"Job # not on Jobs tab",IF(C320="","Pick a category",IF(AND(E320&lt;&gt;"",F320=""),"Add a rate",IF(AND(E320="",H320=""),"Add hours or an amount",IF(AND(E320&lt;&gt;"",H320&lt;&gt;""),"Use hours x rate OR an amount","")))))))</f>
        <v/>
      </c>
    </row>
    <row r="321" customFormat="false" ht="15" hidden="false" customHeight="false" outlineLevel="0" collapsed="false">
      <c r="A321" s="24"/>
      <c r="B321" s="23"/>
      <c r="C321" s="23"/>
      <c r="D321" s="23"/>
      <c r="E321" s="23"/>
      <c r="F321" s="25"/>
      <c r="G321" s="26" t="str">
        <f aca="false">IF(AND(E321="",H321=""),"",N(E321)*N(F321)+N(H321))</f>
        <v/>
      </c>
      <c r="H321" s="25"/>
      <c r="I321" s="23"/>
      <c r="J321" s="28" t="str">
        <f aca="false">IF(AND(A321="",B321="",C321="",E321="",H321=""),"",IF(B321="","Pick a job",IF(ISNA(MATCH(B321,Jobs!$A$2:$A$301,0)),"Job # not on Jobs tab",IF(C321="","Pick a category",IF(AND(E321&lt;&gt;"",F321=""),"Add a rate",IF(AND(E321="",H321=""),"Add hours or an amount",IF(AND(E321&lt;&gt;"",H321&lt;&gt;""),"Use hours x rate OR an amount","")))))))</f>
        <v/>
      </c>
    </row>
    <row r="322" customFormat="false" ht="15" hidden="false" customHeight="false" outlineLevel="0" collapsed="false">
      <c r="A322" s="24"/>
      <c r="B322" s="23"/>
      <c r="C322" s="23"/>
      <c r="D322" s="23"/>
      <c r="E322" s="23"/>
      <c r="F322" s="25"/>
      <c r="G322" s="26" t="str">
        <f aca="false">IF(AND(E322="",H322=""),"",N(E322)*N(F322)+N(H322))</f>
        <v/>
      </c>
      <c r="H322" s="25"/>
      <c r="I322" s="23"/>
      <c r="J322" s="28" t="str">
        <f aca="false">IF(AND(A322="",B322="",C322="",E322="",H322=""),"",IF(B322="","Pick a job",IF(ISNA(MATCH(B322,Jobs!$A$2:$A$301,0)),"Job # not on Jobs tab",IF(C322="","Pick a category",IF(AND(E322&lt;&gt;"",F322=""),"Add a rate",IF(AND(E322="",H322=""),"Add hours or an amount",IF(AND(E322&lt;&gt;"",H322&lt;&gt;""),"Use hours x rate OR an amount","")))))))</f>
        <v/>
      </c>
    </row>
    <row r="323" customFormat="false" ht="15" hidden="false" customHeight="false" outlineLevel="0" collapsed="false">
      <c r="A323" s="24"/>
      <c r="B323" s="23"/>
      <c r="C323" s="23"/>
      <c r="D323" s="23"/>
      <c r="E323" s="23"/>
      <c r="F323" s="25"/>
      <c r="G323" s="26" t="str">
        <f aca="false">IF(AND(E323="",H323=""),"",N(E323)*N(F323)+N(H323))</f>
        <v/>
      </c>
      <c r="H323" s="25"/>
      <c r="I323" s="23"/>
      <c r="J323" s="28" t="str">
        <f aca="false">IF(AND(A323="",B323="",C323="",E323="",H323=""),"",IF(B323="","Pick a job",IF(ISNA(MATCH(B323,Jobs!$A$2:$A$301,0)),"Job # not on Jobs tab",IF(C323="","Pick a category",IF(AND(E323&lt;&gt;"",F323=""),"Add a rate",IF(AND(E323="",H323=""),"Add hours or an amount",IF(AND(E323&lt;&gt;"",H323&lt;&gt;""),"Use hours x rate OR an amount","")))))))</f>
        <v/>
      </c>
    </row>
    <row r="324" customFormat="false" ht="15" hidden="false" customHeight="false" outlineLevel="0" collapsed="false">
      <c r="A324" s="24"/>
      <c r="B324" s="23"/>
      <c r="C324" s="23"/>
      <c r="D324" s="23"/>
      <c r="E324" s="23"/>
      <c r="F324" s="25"/>
      <c r="G324" s="26" t="str">
        <f aca="false">IF(AND(E324="",H324=""),"",N(E324)*N(F324)+N(H324))</f>
        <v/>
      </c>
      <c r="H324" s="25"/>
      <c r="I324" s="23"/>
      <c r="J324" s="28" t="str">
        <f aca="false">IF(AND(A324="",B324="",C324="",E324="",H324=""),"",IF(B324="","Pick a job",IF(ISNA(MATCH(B324,Jobs!$A$2:$A$301,0)),"Job # not on Jobs tab",IF(C324="","Pick a category",IF(AND(E324&lt;&gt;"",F324=""),"Add a rate",IF(AND(E324="",H324=""),"Add hours or an amount",IF(AND(E324&lt;&gt;"",H324&lt;&gt;""),"Use hours x rate OR an amount","")))))))</f>
        <v/>
      </c>
    </row>
    <row r="325" customFormat="false" ht="15" hidden="false" customHeight="false" outlineLevel="0" collapsed="false">
      <c r="A325" s="24"/>
      <c r="B325" s="23"/>
      <c r="C325" s="23"/>
      <c r="D325" s="23"/>
      <c r="E325" s="23"/>
      <c r="F325" s="25"/>
      <c r="G325" s="26" t="str">
        <f aca="false">IF(AND(E325="",H325=""),"",N(E325)*N(F325)+N(H325))</f>
        <v/>
      </c>
      <c r="H325" s="25"/>
      <c r="I325" s="23"/>
      <c r="J325" s="28" t="str">
        <f aca="false">IF(AND(A325="",B325="",C325="",E325="",H325=""),"",IF(B325="","Pick a job",IF(ISNA(MATCH(B325,Jobs!$A$2:$A$301,0)),"Job # not on Jobs tab",IF(C325="","Pick a category",IF(AND(E325&lt;&gt;"",F325=""),"Add a rate",IF(AND(E325="",H325=""),"Add hours or an amount",IF(AND(E325&lt;&gt;"",H325&lt;&gt;""),"Use hours x rate OR an amount","")))))))</f>
        <v/>
      </c>
    </row>
    <row r="326" customFormat="false" ht="15" hidden="false" customHeight="false" outlineLevel="0" collapsed="false">
      <c r="A326" s="24"/>
      <c r="B326" s="23"/>
      <c r="C326" s="23"/>
      <c r="D326" s="23"/>
      <c r="E326" s="23"/>
      <c r="F326" s="25"/>
      <c r="G326" s="26" t="str">
        <f aca="false">IF(AND(E326="",H326=""),"",N(E326)*N(F326)+N(H326))</f>
        <v/>
      </c>
      <c r="H326" s="25"/>
      <c r="I326" s="23"/>
      <c r="J326" s="28" t="str">
        <f aca="false">IF(AND(A326="",B326="",C326="",E326="",H326=""),"",IF(B326="","Pick a job",IF(ISNA(MATCH(B326,Jobs!$A$2:$A$301,0)),"Job # not on Jobs tab",IF(C326="","Pick a category",IF(AND(E326&lt;&gt;"",F326=""),"Add a rate",IF(AND(E326="",H326=""),"Add hours or an amount",IF(AND(E326&lt;&gt;"",H326&lt;&gt;""),"Use hours x rate OR an amount","")))))))</f>
        <v/>
      </c>
    </row>
    <row r="327" customFormat="false" ht="15" hidden="false" customHeight="false" outlineLevel="0" collapsed="false">
      <c r="A327" s="24"/>
      <c r="B327" s="23"/>
      <c r="C327" s="23"/>
      <c r="D327" s="23"/>
      <c r="E327" s="23"/>
      <c r="F327" s="25"/>
      <c r="G327" s="26" t="str">
        <f aca="false">IF(AND(E327="",H327=""),"",N(E327)*N(F327)+N(H327))</f>
        <v/>
      </c>
      <c r="H327" s="25"/>
      <c r="I327" s="23"/>
      <c r="J327" s="28" t="str">
        <f aca="false">IF(AND(A327="",B327="",C327="",E327="",H327=""),"",IF(B327="","Pick a job",IF(ISNA(MATCH(B327,Jobs!$A$2:$A$301,0)),"Job # not on Jobs tab",IF(C327="","Pick a category",IF(AND(E327&lt;&gt;"",F327=""),"Add a rate",IF(AND(E327="",H327=""),"Add hours or an amount",IF(AND(E327&lt;&gt;"",H327&lt;&gt;""),"Use hours x rate OR an amount","")))))))</f>
        <v/>
      </c>
    </row>
    <row r="328" customFormat="false" ht="15" hidden="false" customHeight="false" outlineLevel="0" collapsed="false">
      <c r="A328" s="24"/>
      <c r="B328" s="23"/>
      <c r="C328" s="23"/>
      <c r="D328" s="23"/>
      <c r="E328" s="23"/>
      <c r="F328" s="25"/>
      <c r="G328" s="26" t="str">
        <f aca="false">IF(AND(E328="",H328=""),"",N(E328)*N(F328)+N(H328))</f>
        <v/>
      </c>
      <c r="H328" s="25"/>
      <c r="I328" s="23"/>
      <c r="J328" s="28" t="str">
        <f aca="false">IF(AND(A328="",B328="",C328="",E328="",H328=""),"",IF(B328="","Pick a job",IF(ISNA(MATCH(B328,Jobs!$A$2:$A$301,0)),"Job # not on Jobs tab",IF(C328="","Pick a category",IF(AND(E328&lt;&gt;"",F328=""),"Add a rate",IF(AND(E328="",H328=""),"Add hours or an amount",IF(AND(E328&lt;&gt;"",H328&lt;&gt;""),"Use hours x rate OR an amount","")))))))</f>
        <v/>
      </c>
    </row>
    <row r="329" customFormat="false" ht="15" hidden="false" customHeight="false" outlineLevel="0" collapsed="false">
      <c r="A329" s="24"/>
      <c r="B329" s="23"/>
      <c r="C329" s="23"/>
      <c r="D329" s="23"/>
      <c r="E329" s="23"/>
      <c r="F329" s="25"/>
      <c r="G329" s="26" t="str">
        <f aca="false">IF(AND(E329="",H329=""),"",N(E329)*N(F329)+N(H329))</f>
        <v/>
      </c>
      <c r="H329" s="25"/>
      <c r="I329" s="23"/>
      <c r="J329" s="28" t="str">
        <f aca="false">IF(AND(A329="",B329="",C329="",E329="",H329=""),"",IF(B329="","Pick a job",IF(ISNA(MATCH(B329,Jobs!$A$2:$A$301,0)),"Job # not on Jobs tab",IF(C329="","Pick a category",IF(AND(E329&lt;&gt;"",F329=""),"Add a rate",IF(AND(E329="",H329=""),"Add hours or an amount",IF(AND(E329&lt;&gt;"",H329&lt;&gt;""),"Use hours x rate OR an amount","")))))))</f>
        <v/>
      </c>
    </row>
    <row r="330" customFormat="false" ht="15" hidden="false" customHeight="false" outlineLevel="0" collapsed="false">
      <c r="A330" s="24"/>
      <c r="B330" s="23"/>
      <c r="C330" s="23"/>
      <c r="D330" s="23"/>
      <c r="E330" s="23"/>
      <c r="F330" s="25"/>
      <c r="G330" s="26" t="str">
        <f aca="false">IF(AND(E330="",H330=""),"",N(E330)*N(F330)+N(H330))</f>
        <v/>
      </c>
      <c r="H330" s="25"/>
      <c r="I330" s="23"/>
      <c r="J330" s="28" t="str">
        <f aca="false">IF(AND(A330="",B330="",C330="",E330="",H330=""),"",IF(B330="","Pick a job",IF(ISNA(MATCH(B330,Jobs!$A$2:$A$301,0)),"Job # not on Jobs tab",IF(C330="","Pick a category",IF(AND(E330&lt;&gt;"",F330=""),"Add a rate",IF(AND(E330="",H330=""),"Add hours or an amount",IF(AND(E330&lt;&gt;"",H330&lt;&gt;""),"Use hours x rate OR an amount","")))))))</f>
        <v/>
      </c>
    </row>
    <row r="331" customFormat="false" ht="15" hidden="false" customHeight="false" outlineLevel="0" collapsed="false">
      <c r="A331" s="24"/>
      <c r="B331" s="23"/>
      <c r="C331" s="23"/>
      <c r="D331" s="23"/>
      <c r="E331" s="23"/>
      <c r="F331" s="25"/>
      <c r="G331" s="26" t="str">
        <f aca="false">IF(AND(E331="",H331=""),"",N(E331)*N(F331)+N(H331))</f>
        <v/>
      </c>
      <c r="H331" s="25"/>
      <c r="I331" s="23"/>
      <c r="J331" s="28" t="str">
        <f aca="false">IF(AND(A331="",B331="",C331="",E331="",H331=""),"",IF(B331="","Pick a job",IF(ISNA(MATCH(B331,Jobs!$A$2:$A$301,0)),"Job # not on Jobs tab",IF(C331="","Pick a category",IF(AND(E331&lt;&gt;"",F331=""),"Add a rate",IF(AND(E331="",H331=""),"Add hours or an amount",IF(AND(E331&lt;&gt;"",H331&lt;&gt;""),"Use hours x rate OR an amount","")))))))</f>
        <v/>
      </c>
    </row>
    <row r="332" customFormat="false" ht="15" hidden="false" customHeight="false" outlineLevel="0" collapsed="false">
      <c r="A332" s="24"/>
      <c r="B332" s="23"/>
      <c r="C332" s="23"/>
      <c r="D332" s="23"/>
      <c r="E332" s="23"/>
      <c r="F332" s="25"/>
      <c r="G332" s="26" t="str">
        <f aca="false">IF(AND(E332="",H332=""),"",N(E332)*N(F332)+N(H332))</f>
        <v/>
      </c>
      <c r="H332" s="25"/>
      <c r="I332" s="23"/>
      <c r="J332" s="28" t="str">
        <f aca="false">IF(AND(A332="",B332="",C332="",E332="",H332=""),"",IF(B332="","Pick a job",IF(ISNA(MATCH(B332,Jobs!$A$2:$A$301,0)),"Job # not on Jobs tab",IF(C332="","Pick a category",IF(AND(E332&lt;&gt;"",F332=""),"Add a rate",IF(AND(E332="",H332=""),"Add hours or an amount",IF(AND(E332&lt;&gt;"",H332&lt;&gt;""),"Use hours x rate OR an amount","")))))))</f>
        <v/>
      </c>
    </row>
    <row r="333" customFormat="false" ht="15" hidden="false" customHeight="false" outlineLevel="0" collapsed="false">
      <c r="A333" s="24"/>
      <c r="B333" s="23"/>
      <c r="C333" s="23"/>
      <c r="D333" s="23"/>
      <c r="E333" s="23"/>
      <c r="F333" s="25"/>
      <c r="G333" s="26" t="str">
        <f aca="false">IF(AND(E333="",H333=""),"",N(E333)*N(F333)+N(H333))</f>
        <v/>
      </c>
      <c r="H333" s="25"/>
      <c r="I333" s="23"/>
      <c r="J333" s="28" t="str">
        <f aca="false">IF(AND(A333="",B333="",C333="",E333="",H333=""),"",IF(B333="","Pick a job",IF(ISNA(MATCH(B333,Jobs!$A$2:$A$301,0)),"Job # not on Jobs tab",IF(C333="","Pick a category",IF(AND(E333&lt;&gt;"",F333=""),"Add a rate",IF(AND(E333="",H333=""),"Add hours or an amount",IF(AND(E333&lt;&gt;"",H333&lt;&gt;""),"Use hours x rate OR an amount","")))))))</f>
        <v/>
      </c>
    </row>
    <row r="334" customFormat="false" ht="15" hidden="false" customHeight="false" outlineLevel="0" collapsed="false">
      <c r="A334" s="24"/>
      <c r="B334" s="23"/>
      <c r="C334" s="23"/>
      <c r="D334" s="23"/>
      <c r="E334" s="23"/>
      <c r="F334" s="25"/>
      <c r="G334" s="26" t="str">
        <f aca="false">IF(AND(E334="",H334=""),"",N(E334)*N(F334)+N(H334))</f>
        <v/>
      </c>
      <c r="H334" s="25"/>
      <c r="I334" s="23"/>
      <c r="J334" s="28" t="str">
        <f aca="false">IF(AND(A334="",B334="",C334="",E334="",H334=""),"",IF(B334="","Pick a job",IF(ISNA(MATCH(B334,Jobs!$A$2:$A$301,0)),"Job # not on Jobs tab",IF(C334="","Pick a category",IF(AND(E334&lt;&gt;"",F334=""),"Add a rate",IF(AND(E334="",H334=""),"Add hours or an amount",IF(AND(E334&lt;&gt;"",H334&lt;&gt;""),"Use hours x rate OR an amount","")))))))</f>
        <v/>
      </c>
    </row>
    <row r="335" customFormat="false" ht="15" hidden="false" customHeight="false" outlineLevel="0" collapsed="false">
      <c r="A335" s="24"/>
      <c r="B335" s="23"/>
      <c r="C335" s="23"/>
      <c r="D335" s="23"/>
      <c r="E335" s="23"/>
      <c r="F335" s="25"/>
      <c r="G335" s="26" t="str">
        <f aca="false">IF(AND(E335="",H335=""),"",N(E335)*N(F335)+N(H335))</f>
        <v/>
      </c>
      <c r="H335" s="25"/>
      <c r="I335" s="23"/>
      <c r="J335" s="28" t="str">
        <f aca="false">IF(AND(A335="",B335="",C335="",E335="",H335=""),"",IF(B335="","Pick a job",IF(ISNA(MATCH(B335,Jobs!$A$2:$A$301,0)),"Job # not on Jobs tab",IF(C335="","Pick a category",IF(AND(E335&lt;&gt;"",F335=""),"Add a rate",IF(AND(E335="",H335=""),"Add hours or an amount",IF(AND(E335&lt;&gt;"",H335&lt;&gt;""),"Use hours x rate OR an amount","")))))))</f>
        <v/>
      </c>
    </row>
    <row r="336" customFormat="false" ht="15" hidden="false" customHeight="false" outlineLevel="0" collapsed="false">
      <c r="A336" s="24"/>
      <c r="B336" s="23"/>
      <c r="C336" s="23"/>
      <c r="D336" s="23"/>
      <c r="E336" s="23"/>
      <c r="F336" s="25"/>
      <c r="G336" s="26" t="str">
        <f aca="false">IF(AND(E336="",H336=""),"",N(E336)*N(F336)+N(H336))</f>
        <v/>
      </c>
      <c r="H336" s="25"/>
      <c r="I336" s="23"/>
      <c r="J336" s="28" t="str">
        <f aca="false">IF(AND(A336="",B336="",C336="",E336="",H336=""),"",IF(B336="","Pick a job",IF(ISNA(MATCH(B336,Jobs!$A$2:$A$301,0)),"Job # not on Jobs tab",IF(C336="","Pick a category",IF(AND(E336&lt;&gt;"",F336=""),"Add a rate",IF(AND(E336="",H336=""),"Add hours or an amount",IF(AND(E336&lt;&gt;"",H336&lt;&gt;""),"Use hours x rate OR an amount","")))))))</f>
        <v/>
      </c>
    </row>
    <row r="337" customFormat="false" ht="15" hidden="false" customHeight="false" outlineLevel="0" collapsed="false">
      <c r="A337" s="24"/>
      <c r="B337" s="23"/>
      <c r="C337" s="23"/>
      <c r="D337" s="23"/>
      <c r="E337" s="23"/>
      <c r="F337" s="25"/>
      <c r="G337" s="26" t="str">
        <f aca="false">IF(AND(E337="",H337=""),"",N(E337)*N(F337)+N(H337))</f>
        <v/>
      </c>
      <c r="H337" s="25"/>
      <c r="I337" s="23"/>
      <c r="J337" s="28" t="str">
        <f aca="false">IF(AND(A337="",B337="",C337="",E337="",H337=""),"",IF(B337="","Pick a job",IF(ISNA(MATCH(B337,Jobs!$A$2:$A$301,0)),"Job # not on Jobs tab",IF(C337="","Pick a category",IF(AND(E337&lt;&gt;"",F337=""),"Add a rate",IF(AND(E337="",H337=""),"Add hours or an amount",IF(AND(E337&lt;&gt;"",H337&lt;&gt;""),"Use hours x rate OR an amount","")))))))</f>
        <v/>
      </c>
    </row>
    <row r="338" customFormat="false" ht="15" hidden="false" customHeight="false" outlineLevel="0" collapsed="false">
      <c r="A338" s="24"/>
      <c r="B338" s="23"/>
      <c r="C338" s="23"/>
      <c r="D338" s="23"/>
      <c r="E338" s="23"/>
      <c r="F338" s="25"/>
      <c r="G338" s="26" t="str">
        <f aca="false">IF(AND(E338="",H338=""),"",N(E338)*N(F338)+N(H338))</f>
        <v/>
      </c>
      <c r="H338" s="25"/>
      <c r="I338" s="23"/>
      <c r="J338" s="28" t="str">
        <f aca="false">IF(AND(A338="",B338="",C338="",E338="",H338=""),"",IF(B338="","Pick a job",IF(ISNA(MATCH(B338,Jobs!$A$2:$A$301,0)),"Job # not on Jobs tab",IF(C338="","Pick a category",IF(AND(E338&lt;&gt;"",F338=""),"Add a rate",IF(AND(E338="",H338=""),"Add hours or an amount",IF(AND(E338&lt;&gt;"",H338&lt;&gt;""),"Use hours x rate OR an amount","")))))))</f>
        <v/>
      </c>
    </row>
    <row r="339" customFormat="false" ht="15" hidden="false" customHeight="false" outlineLevel="0" collapsed="false">
      <c r="A339" s="24"/>
      <c r="B339" s="23"/>
      <c r="C339" s="23"/>
      <c r="D339" s="23"/>
      <c r="E339" s="23"/>
      <c r="F339" s="25"/>
      <c r="G339" s="26" t="str">
        <f aca="false">IF(AND(E339="",H339=""),"",N(E339)*N(F339)+N(H339))</f>
        <v/>
      </c>
      <c r="H339" s="25"/>
      <c r="I339" s="23"/>
      <c r="J339" s="28" t="str">
        <f aca="false">IF(AND(A339="",B339="",C339="",E339="",H339=""),"",IF(B339="","Pick a job",IF(ISNA(MATCH(B339,Jobs!$A$2:$A$301,0)),"Job # not on Jobs tab",IF(C339="","Pick a category",IF(AND(E339&lt;&gt;"",F339=""),"Add a rate",IF(AND(E339="",H339=""),"Add hours or an amount",IF(AND(E339&lt;&gt;"",H339&lt;&gt;""),"Use hours x rate OR an amount","")))))))</f>
        <v/>
      </c>
    </row>
    <row r="340" customFormat="false" ht="15" hidden="false" customHeight="false" outlineLevel="0" collapsed="false">
      <c r="A340" s="24"/>
      <c r="B340" s="23"/>
      <c r="C340" s="23"/>
      <c r="D340" s="23"/>
      <c r="E340" s="23"/>
      <c r="F340" s="25"/>
      <c r="G340" s="26" t="str">
        <f aca="false">IF(AND(E340="",H340=""),"",N(E340)*N(F340)+N(H340))</f>
        <v/>
      </c>
      <c r="H340" s="25"/>
      <c r="I340" s="23"/>
      <c r="J340" s="28" t="str">
        <f aca="false">IF(AND(A340="",B340="",C340="",E340="",H340=""),"",IF(B340="","Pick a job",IF(ISNA(MATCH(B340,Jobs!$A$2:$A$301,0)),"Job # not on Jobs tab",IF(C340="","Pick a category",IF(AND(E340&lt;&gt;"",F340=""),"Add a rate",IF(AND(E340="",H340=""),"Add hours or an amount",IF(AND(E340&lt;&gt;"",H340&lt;&gt;""),"Use hours x rate OR an amount","")))))))</f>
        <v/>
      </c>
    </row>
    <row r="341" customFormat="false" ht="15" hidden="false" customHeight="false" outlineLevel="0" collapsed="false">
      <c r="A341" s="24"/>
      <c r="B341" s="23"/>
      <c r="C341" s="23"/>
      <c r="D341" s="23"/>
      <c r="E341" s="23"/>
      <c r="F341" s="25"/>
      <c r="G341" s="26" t="str">
        <f aca="false">IF(AND(E341="",H341=""),"",N(E341)*N(F341)+N(H341))</f>
        <v/>
      </c>
      <c r="H341" s="25"/>
      <c r="I341" s="23"/>
      <c r="J341" s="28" t="str">
        <f aca="false">IF(AND(A341="",B341="",C341="",E341="",H341=""),"",IF(B341="","Pick a job",IF(ISNA(MATCH(B341,Jobs!$A$2:$A$301,0)),"Job # not on Jobs tab",IF(C341="","Pick a category",IF(AND(E341&lt;&gt;"",F341=""),"Add a rate",IF(AND(E341="",H341=""),"Add hours or an amount",IF(AND(E341&lt;&gt;"",H341&lt;&gt;""),"Use hours x rate OR an amount","")))))))</f>
        <v/>
      </c>
    </row>
    <row r="342" customFormat="false" ht="15" hidden="false" customHeight="false" outlineLevel="0" collapsed="false">
      <c r="A342" s="24"/>
      <c r="B342" s="23"/>
      <c r="C342" s="23"/>
      <c r="D342" s="23"/>
      <c r="E342" s="23"/>
      <c r="F342" s="25"/>
      <c r="G342" s="26" t="str">
        <f aca="false">IF(AND(E342="",H342=""),"",N(E342)*N(F342)+N(H342))</f>
        <v/>
      </c>
      <c r="H342" s="25"/>
      <c r="I342" s="23"/>
      <c r="J342" s="28" t="str">
        <f aca="false">IF(AND(A342="",B342="",C342="",E342="",H342=""),"",IF(B342="","Pick a job",IF(ISNA(MATCH(B342,Jobs!$A$2:$A$301,0)),"Job # not on Jobs tab",IF(C342="","Pick a category",IF(AND(E342&lt;&gt;"",F342=""),"Add a rate",IF(AND(E342="",H342=""),"Add hours or an amount",IF(AND(E342&lt;&gt;"",H342&lt;&gt;""),"Use hours x rate OR an amount","")))))))</f>
        <v/>
      </c>
    </row>
    <row r="343" customFormat="false" ht="15" hidden="false" customHeight="false" outlineLevel="0" collapsed="false">
      <c r="A343" s="24"/>
      <c r="B343" s="23"/>
      <c r="C343" s="23"/>
      <c r="D343" s="23"/>
      <c r="E343" s="23"/>
      <c r="F343" s="25"/>
      <c r="G343" s="26" t="str">
        <f aca="false">IF(AND(E343="",H343=""),"",N(E343)*N(F343)+N(H343))</f>
        <v/>
      </c>
      <c r="H343" s="25"/>
      <c r="I343" s="23"/>
      <c r="J343" s="28" t="str">
        <f aca="false">IF(AND(A343="",B343="",C343="",E343="",H343=""),"",IF(B343="","Pick a job",IF(ISNA(MATCH(B343,Jobs!$A$2:$A$301,0)),"Job # not on Jobs tab",IF(C343="","Pick a category",IF(AND(E343&lt;&gt;"",F343=""),"Add a rate",IF(AND(E343="",H343=""),"Add hours or an amount",IF(AND(E343&lt;&gt;"",H343&lt;&gt;""),"Use hours x rate OR an amount","")))))))</f>
        <v/>
      </c>
    </row>
    <row r="344" customFormat="false" ht="15" hidden="false" customHeight="false" outlineLevel="0" collapsed="false">
      <c r="A344" s="24"/>
      <c r="B344" s="23"/>
      <c r="C344" s="23"/>
      <c r="D344" s="23"/>
      <c r="E344" s="23"/>
      <c r="F344" s="25"/>
      <c r="G344" s="26" t="str">
        <f aca="false">IF(AND(E344="",H344=""),"",N(E344)*N(F344)+N(H344))</f>
        <v/>
      </c>
      <c r="H344" s="25"/>
      <c r="I344" s="23"/>
      <c r="J344" s="28" t="str">
        <f aca="false">IF(AND(A344="",B344="",C344="",E344="",H344=""),"",IF(B344="","Pick a job",IF(ISNA(MATCH(B344,Jobs!$A$2:$A$301,0)),"Job # not on Jobs tab",IF(C344="","Pick a category",IF(AND(E344&lt;&gt;"",F344=""),"Add a rate",IF(AND(E344="",H344=""),"Add hours or an amount",IF(AND(E344&lt;&gt;"",H344&lt;&gt;""),"Use hours x rate OR an amount","")))))))</f>
        <v/>
      </c>
    </row>
    <row r="345" customFormat="false" ht="15" hidden="false" customHeight="false" outlineLevel="0" collapsed="false">
      <c r="A345" s="24"/>
      <c r="B345" s="23"/>
      <c r="C345" s="23"/>
      <c r="D345" s="23"/>
      <c r="E345" s="23"/>
      <c r="F345" s="25"/>
      <c r="G345" s="26" t="str">
        <f aca="false">IF(AND(E345="",H345=""),"",N(E345)*N(F345)+N(H345))</f>
        <v/>
      </c>
      <c r="H345" s="25"/>
      <c r="I345" s="23"/>
      <c r="J345" s="28" t="str">
        <f aca="false">IF(AND(A345="",B345="",C345="",E345="",H345=""),"",IF(B345="","Pick a job",IF(ISNA(MATCH(B345,Jobs!$A$2:$A$301,0)),"Job # not on Jobs tab",IF(C345="","Pick a category",IF(AND(E345&lt;&gt;"",F345=""),"Add a rate",IF(AND(E345="",H345=""),"Add hours or an amount",IF(AND(E345&lt;&gt;"",H345&lt;&gt;""),"Use hours x rate OR an amount","")))))))</f>
        <v/>
      </c>
    </row>
    <row r="346" customFormat="false" ht="15" hidden="false" customHeight="false" outlineLevel="0" collapsed="false">
      <c r="A346" s="24"/>
      <c r="B346" s="23"/>
      <c r="C346" s="23"/>
      <c r="D346" s="23"/>
      <c r="E346" s="23"/>
      <c r="F346" s="25"/>
      <c r="G346" s="26" t="str">
        <f aca="false">IF(AND(E346="",H346=""),"",N(E346)*N(F346)+N(H346))</f>
        <v/>
      </c>
      <c r="H346" s="25"/>
      <c r="I346" s="23"/>
      <c r="J346" s="28" t="str">
        <f aca="false">IF(AND(A346="",B346="",C346="",E346="",H346=""),"",IF(B346="","Pick a job",IF(ISNA(MATCH(B346,Jobs!$A$2:$A$301,0)),"Job # not on Jobs tab",IF(C346="","Pick a category",IF(AND(E346&lt;&gt;"",F346=""),"Add a rate",IF(AND(E346="",H346=""),"Add hours or an amount",IF(AND(E346&lt;&gt;"",H346&lt;&gt;""),"Use hours x rate OR an amount","")))))))</f>
        <v/>
      </c>
    </row>
    <row r="347" customFormat="false" ht="15" hidden="false" customHeight="false" outlineLevel="0" collapsed="false">
      <c r="A347" s="24"/>
      <c r="B347" s="23"/>
      <c r="C347" s="23"/>
      <c r="D347" s="23"/>
      <c r="E347" s="23"/>
      <c r="F347" s="25"/>
      <c r="G347" s="26" t="str">
        <f aca="false">IF(AND(E347="",H347=""),"",N(E347)*N(F347)+N(H347))</f>
        <v/>
      </c>
      <c r="H347" s="25"/>
      <c r="I347" s="23"/>
      <c r="J347" s="28" t="str">
        <f aca="false">IF(AND(A347="",B347="",C347="",E347="",H347=""),"",IF(B347="","Pick a job",IF(ISNA(MATCH(B347,Jobs!$A$2:$A$301,0)),"Job # not on Jobs tab",IF(C347="","Pick a category",IF(AND(E347&lt;&gt;"",F347=""),"Add a rate",IF(AND(E347="",H347=""),"Add hours or an amount",IF(AND(E347&lt;&gt;"",H347&lt;&gt;""),"Use hours x rate OR an amount","")))))))</f>
        <v/>
      </c>
    </row>
    <row r="348" customFormat="false" ht="15" hidden="false" customHeight="false" outlineLevel="0" collapsed="false">
      <c r="A348" s="24"/>
      <c r="B348" s="23"/>
      <c r="C348" s="23"/>
      <c r="D348" s="23"/>
      <c r="E348" s="23"/>
      <c r="F348" s="25"/>
      <c r="G348" s="26" t="str">
        <f aca="false">IF(AND(E348="",H348=""),"",N(E348)*N(F348)+N(H348))</f>
        <v/>
      </c>
      <c r="H348" s="25"/>
      <c r="I348" s="23"/>
      <c r="J348" s="28" t="str">
        <f aca="false">IF(AND(A348="",B348="",C348="",E348="",H348=""),"",IF(B348="","Pick a job",IF(ISNA(MATCH(B348,Jobs!$A$2:$A$301,0)),"Job # not on Jobs tab",IF(C348="","Pick a category",IF(AND(E348&lt;&gt;"",F348=""),"Add a rate",IF(AND(E348="",H348=""),"Add hours or an amount",IF(AND(E348&lt;&gt;"",H348&lt;&gt;""),"Use hours x rate OR an amount","")))))))</f>
        <v/>
      </c>
    </row>
    <row r="349" customFormat="false" ht="15" hidden="false" customHeight="false" outlineLevel="0" collapsed="false">
      <c r="A349" s="24"/>
      <c r="B349" s="23"/>
      <c r="C349" s="23"/>
      <c r="D349" s="23"/>
      <c r="E349" s="23"/>
      <c r="F349" s="25"/>
      <c r="G349" s="26" t="str">
        <f aca="false">IF(AND(E349="",H349=""),"",N(E349)*N(F349)+N(H349))</f>
        <v/>
      </c>
      <c r="H349" s="25"/>
      <c r="I349" s="23"/>
      <c r="J349" s="28" t="str">
        <f aca="false">IF(AND(A349="",B349="",C349="",E349="",H349=""),"",IF(B349="","Pick a job",IF(ISNA(MATCH(B349,Jobs!$A$2:$A$301,0)),"Job # not on Jobs tab",IF(C349="","Pick a category",IF(AND(E349&lt;&gt;"",F349=""),"Add a rate",IF(AND(E349="",H349=""),"Add hours or an amount",IF(AND(E349&lt;&gt;"",H349&lt;&gt;""),"Use hours x rate OR an amount","")))))))</f>
        <v/>
      </c>
    </row>
    <row r="350" customFormat="false" ht="15" hidden="false" customHeight="false" outlineLevel="0" collapsed="false">
      <c r="A350" s="24"/>
      <c r="B350" s="23"/>
      <c r="C350" s="23"/>
      <c r="D350" s="23"/>
      <c r="E350" s="23"/>
      <c r="F350" s="25"/>
      <c r="G350" s="26" t="str">
        <f aca="false">IF(AND(E350="",H350=""),"",N(E350)*N(F350)+N(H350))</f>
        <v/>
      </c>
      <c r="H350" s="25"/>
      <c r="I350" s="23"/>
      <c r="J350" s="28" t="str">
        <f aca="false">IF(AND(A350="",B350="",C350="",E350="",H350=""),"",IF(B350="","Pick a job",IF(ISNA(MATCH(B350,Jobs!$A$2:$A$301,0)),"Job # not on Jobs tab",IF(C350="","Pick a category",IF(AND(E350&lt;&gt;"",F350=""),"Add a rate",IF(AND(E350="",H350=""),"Add hours or an amount",IF(AND(E350&lt;&gt;"",H350&lt;&gt;""),"Use hours x rate OR an amount","")))))))</f>
        <v/>
      </c>
    </row>
    <row r="351" customFormat="false" ht="15" hidden="false" customHeight="false" outlineLevel="0" collapsed="false">
      <c r="A351" s="24"/>
      <c r="B351" s="23"/>
      <c r="C351" s="23"/>
      <c r="D351" s="23"/>
      <c r="E351" s="23"/>
      <c r="F351" s="25"/>
      <c r="G351" s="26" t="str">
        <f aca="false">IF(AND(E351="",H351=""),"",N(E351)*N(F351)+N(H351))</f>
        <v/>
      </c>
      <c r="H351" s="25"/>
      <c r="I351" s="23"/>
      <c r="J351" s="28" t="str">
        <f aca="false">IF(AND(A351="",B351="",C351="",E351="",H351=""),"",IF(B351="","Pick a job",IF(ISNA(MATCH(B351,Jobs!$A$2:$A$301,0)),"Job # not on Jobs tab",IF(C351="","Pick a category",IF(AND(E351&lt;&gt;"",F351=""),"Add a rate",IF(AND(E351="",H351=""),"Add hours or an amount",IF(AND(E351&lt;&gt;"",H351&lt;&gt;""),"Use hours x rate OR an amount","")))))))</f>
        <v/>
      </c>
    </row>
    <row r="352" customFormat="false" ht="15" hidden="false" customHeight="false" outlineLevel="0" collapsed="false">
      <c r="A352" s="24"/>
      <c r="B352" s="23"/>
      <c r="C352" s="23"/>
      <c r="D352" s="23"/>
      <c r="E352" s="23"/>
      <c r="F352" s="25"/>
      <c r="G352" s="26" t="str">
        <f aca="false">IF(AND(E352="",H352=""),"",N(E352)*N(F352)+N(H352))</f>
        <v/>
      </c>
      <c r="H352" s="25"/>
      <c r="I352" s="23"/>
      <c r="J352" s="28" t="str">
        <f aca="false">IF(AND(A352="",B352="",C352="",E352="",H352=""),"",IF(B352="","Pick a job",IF(ISNA(MATCH(B352,Jobs!$A$2:$A$301,0)),"Job # not on Jobs tab",IF(C352="","Pick a category",IF(AND(E352&lt;&gt;"",F352=""),"Add a rate",IF(AND(E352="",H352=""),"Add hours or an amount",IF(AND(E352&lt;&gt;"",H352&lt;&gt;""),"Use hours x rate OR an amount","")))))))</f>
        <v/>
      </c>
    </row>
    <row r="353" customFormat="false" ht="15" hidden="false" customHeight="false" outlineLevel="0" collapsed="false">
      <c r="A353" s="24"/>
      <c r="B353" s="23"/>
      <c r="C353" s="23"/>
      <c r="D353" s="23"/>
      <c r="E353" s="23"/>
      <c r="F353" s="25"/>
      <c r="G353" s="26" t="str">
        <f aca="false">IF(AND(E353="",H353=""),"",N(E353)*N(F353)+N(H353))</f>
        <v/>
      </c>
      <c r="H353" s="25"/>
      <c r="I353" s="23"/>
      <c r="J353" s="28" t="str">
        <f aca="false">IF(AND(A353="",B353="",C353="",E353="",H353=""),"",IF(B353="","Pick a job",IF(ISNA(MATCH(B353,Jobs!$A$2:$A$301,0)),"Job # not on Jobs tab",IF(C353="","Pick a category",IF(AND(E353&lt;&gt;"",F353=""),"Add a rate",IF(AND(E353="",H353=""),"Add hours or an amount",IF(AND(E353&lt;&gt;"",H353&lt;&gt;""),"Use hours x rate OR an amount","")))))))</f>
        <v/>
      </c>
    </row>
    <row r="354" customFormat="false" ht="15" hidden="false" customHeight="false" outlineLevel="0" collapsed="false">
      <c r="A354" s="24"/>
      <c r="B354" s="23"/>
      <c r="C354" s="23"/>
      <c r="D354" s="23"/>
      <c r="E354" s="23"/>
      <c r="F354" s="25"/>
      <c r="G354" s="26" t="str">
        <f aca="false">IF(AND(E354="",H354=""),"",N(E354)*N(F354)+N(H354))</f>
        <v/>
      </c>
      <c r="H354" s="25"/>
      <c r="I354" s="23"/>
      <c r="J354" s="28" t="str">
        <f aca="false">IF(AND(A354="",B354="",C354="",E354="",H354=""),"",IF(B354="","Pick a job",IF(ISNA(MATCH(B354,Jobs!$A$2:$A$301,0)),"Job # not on Jobs tab",IF(C354="","Pick a category",IF(AND(E354&lt;&gt;"",F354=""),"Add a rate",IF(AND(E354="",H354=""),"Add hours or an amount",IF(AND(E354&lt;&gt;"",H354&lt;&gt;""),"Use hours x rate OR an amount","")))))))</f>
        <v/>
      </c>
    </row>
    <row r="355" customFormat="false" ht="15" hidden="false" customHeight="false" outlineLevel="0" collapsed="false">
      <c r="A355" s="24"/>
      <c r="B355" s="23"/>
      <c r="C355" s="23"/>
      <c r="D355" s="23"/>
      <c r="E355" s="23"/>
      <c r="F355" s="25"/>
      <c r="G355" s="26" t="str">
        <f aca="false">IF(AND(E355="",H355=""),"",N(E355)*N(F355)+N(H355))</f>
        <v/>
      </c>
      <c r="H355" s="25"/>
      <c r="I355" s="23"/>
      <c r="J355" s="28" t="str">
        <f aca="false">IF(AND(A355="",B355="",C355="",E355="",H355=""),"",IF(B355="","Pick a job",IF(ISNA(MATCH(B355,Jobs!$A$2:$A$301,0)),"Job # not on Jobs tab",IF(C355="","Pick a category",IF(AND(E355&lt;&gt;"",F355=""),"Add a rate",IF(AND(E355="",H355=""),"Add hours or an amount",IF(AND(E355&lt;&gt;"",H355&lt;&gt;""),"Use hours x rate OR an amount","")))))))</f>
        <v/>
      </c>
    </row>
    <row r="356" customFormat="false" ht="15" hidden="false" customHeight="false" outlineLevel="0" collapsed="false">
      <c r="A356" s="24"/>
      <c r="B356" s="23"/>
      <c r="C356" s="23"/>
      <c r="D356" s="23"/>
      <c r="E356" s="23"/>
      <c r="F356" s="25"/>
      <c r="G356" s="26" t="str">
        <f aca="false">IF(AND(E356="",H356=""),"",N(E356)*N(F356)+N(H356))</f>
        <v/>
      </c>
      <c r="H356" s="25"/>
      <c r="I356" s="23"/>
      <c r="J356" s="28" t="str">
        <f aca="false">IF(AND(A356="",B356="",C356="",E356="",H356=""),"",IF(B356="","Pick a job",IF(ISNA(MATCH(B356,Jobs!$A$2:$A$301,0)),"Job # not on Jobs tab",IF(C356="","Pick a category",IF(AND(E356&lt;&gt;"",F356=""),"Add a rate",IF(AND(E356="",H356=""),"Add hours or an amount",IF(AND(E356&lt;&gt;"",H356&lt;&gt;""),"Use hours x rate OR an amount","")))))))</f>
        <v/>
      </c>
    </row>
    <row r="357" customFormat="false" ht="15" hidden="false" customHeight="false" outlineLevel="0" collapsed="false">
      <c r="A357" s="24"/>
      <c r="B357" s="23"/>
      <c r="C357" s="23"/>
      <c r="D357" s="23"/>
      <c r="E357" s="23"/>
      <c r="F357" s="25"/>
      <c r="G357" s="26" t="str">
        <f aca="false">IF(AND(E357="",H357=""),"",N(E357)*N(F357)+N(H357))</f>
        <v/>
      </c>
      <c r="H357" s="25"/>
      <c r="I357" s="23"/>
      <c r="J357" s="28" t="str">
        <f aca="false">IF(AND(A357="",B357="",C357="",E357="",H357=""),"",IF(B357="","Pick a job",IF(ISNA(MATCH(B357,Jobs!$A$2:$A$301,0)),"Job # not on Jobs tab",IF(C357="","Pick a category",IF(AND(E357&lt;&gt;"",F357=""),"Add a rate",IF(AND(E357="",H357=""),"Add hours or an amount",IF(AND(E357&lt;&gt;"",H357&lt;&gt;""),"Use hours x rate OR an amount","")))))))</f>
        <v/>
      </c>
    </row>
    <row r="358" customFormat="false" ht="15" hidden="false" customHeight="false" outlineLevel="0" collapsed="false">
      <c r="A358" s="24"/>
      <c r="B358" s="23"/>
      <c r="C358" s="23"/>
      <c r="D358" s="23"/>
      <c r="E358" s="23"/>
      <c r="F358" s="25"/>
      <c r="G358" s="26" t="str">
        <f aca="false">IF(AND(E358="",H358=""),"",N(E358)*N(F358)+N(H358))</f>
        <v/>
      </c>
      <c r="H358" s="25"/>
      <c r="I358" s="23"/>
      <c r="J358" s="28" t="str">
        <f aca="false">IF(AND(A358="",B358="",C358="",E358="",H358=""),"",IF(B358="","Pick a job",IF(ISNA(MATCH(B358,Jobs!$A$2:$A$301,0)),"Job # not on Jobs tab",IF(C358="","Pick a category",IF(AND(E358&lt;&gt;"",F358=""),"Add a rate",IF(AND(E358="",H358=""),"Add hours or an amount",IF(AND(E358&lt;&gt;"",H358&lt;&gt;""),"Use hours x rate OR an amount","")))))))</f>
        <v/>
      </c>
    </row>
    <row r="359" customFormat="false" ht="15" hidden="false" customHeight="false" outlineLevel="0" collapsed="false">
      <c r="A359" s="24"/>
      <c r="B359" s="23"/>
      <c r="C359" s="23"/>
      <c r="D359" s="23"/>
      <c r="E359" s="23"/>
      <c r="F359" s="25"/>
      <c r="G359" s="26" t="str">
        <f aca="false">IF(AND(E359="",H359=""),"",N(E359)*N(F359)+N(H359))</f>
        <v/>
      </c>
      <c r="H359" s="25"/>
      <c r="I359" s="23"/>
      <c r="J359" s="28" t="str">
        <f aca="false">IF(AND(A359="",B359="",C359="",E359="",H359=""),"",IF(B359="","Pick a job",IF(ISNA(MATCH(B359,Jobs!$A$2:$A$301,0)),"Job # not on Jobs tab",IF(C359="","Pick a category",IF(AND(E359&lt;&gt;"",F359=""),"Add a rate",IF(AND(E359="",H359=""),"Add hours or an amount",IF(AND(E359&lt;&gt;"",H359&lt;&gt;""),"Use hours x rate OR an amount","")))))))</f>
        <v/>
      </c>
    </row>
    <row r="360" customFormat="false" ht="15" hidden="false" customHeight="false" outlineLevel="0" collapsed="false">
      <c r="A360" s="24"/>
      <c r="B360" s="23"/>
      <c r="C360" s="23"/>
      <c r="D360" s="23"/>
      <c r="E360" s="23"/>
      <c r="F360" s="25"/>
      <c r="G360" s="26" t="str">
        <f aca="false">IF(AND(E360="",H360=""),"",N(E360)*N(F360)+N(H360))</f>
        <v/>
      </c>
      <c r="H360" s="25"/>
      <c r="I360" s="23"/>
      <c r="J360" s="28" t="str">
        <f aca="false">IF(AND(A360="",B360="",C360="",E360="",H360=""),"",IF(B360="","Pick a job",IF(ISNA(MATCH(B360,Jobs!$A$2:$A$301,0)),"Job # not on Jobs tab",IF(C360="","Pick a category",IF(AND(E360&lt;&gt;"",F360=""),"Add a rate",IF(AND(E360="",H360=""),"Add hours or an amount",IF(AND(E360&lt;&gt;"",H360&lt;&gt;""),"Use hours x rate OR an amount","")))))))</f>
        <v/>
      </c>
    </row>
    <row r="361" customFormat="false" ht="15" hidden="false" customHeight="false" outlineLevel="0" collapsed="false">
      <c r="A361" s="24"/>
      <c r="B361" s="23"/>
      <c r="C361" s="23"/>
      <c r="D361" s="23"/>
      <c r="E361" s="23"/>
      <c r="F361" s="25"/>
      <c r="G361" s="26" t="str">
        <f aca="false">IF(AND(E361="",H361=""),"",N(E361)*N(F361)+N(H361))</f>
        <v/>
      </c>
      <c r="H361" s="25"/>
      <c r="I361" s="23"/>
      <c r="J361" s="28" t="str">
        <f aca="false">IF(AND(A361="",B361="",C361="",E361="",H361=""),"",IF(B361="","Pick a job",IF(ISNA(MATCH(B361,Jobs!$A$2:$A$301,0)),"Job # not on Jobs tab",IF(C361="","Pick a category",IF(AND(E361&lt;&gt;"",F361=""),"Add a rate",IF(AND(E361="",H361=""),"Add hours or an amount",IF(AND(E361&lt;&gt;"",H361&lt;&gt;""),"Use hours x rate OR an amount","")))))))</f>
        <v/>
      </c>
    </row>
    <row r="362" customFormat="false" ht="15" hidden="false" customHeight="false" outlineLevel="0" collapsed="false">
      <c r="A362" s="24"/>
      <c r="B362" s="23"/>
      <c r="C362" s="23"/>
      <c r="D362" s="23"/>
      <c r="E362" s="23"/>
      <c r="F362" s="25"/>
      <c r="G362" s="26" t="str">
        <f aca="false">IF(AND(E362="",H362=""),"",N(E362)*N(F362)+N(H362))</f>
        <v/>
      </c>
      <c r="H362" s="25"/>
      <c r="I362" s="23"/>
      <c r="J362" s="28" t="str">
        <f aca="false">IF(AND(A362="",B362="",C362="",E362="",H362=""),"",IF(B362="","Pick a job",IF(ISNA(MATCH(B362,Jobs!$A$2:$A$301,0)),"Job # not on Jobs tab",IF(C362="","Pick a category",IF(AND(E362&lt;&gt;"",F362=""),"Add a rate",IF(AND(E362="",H362=""),"Add hours or an amount",IF(AND(E362&lt;&gt;"",H362&lt;&gt;""),"Use hours x rate OR an amount","")))))))</f>
        <v/>
      </c>
    </row>
    <row r="363" customFormat="false" ht="15" hidden="false" customHeight="false" outlineLevel="0" collapsed="false">
      <c r="A363" s="24"/>
      <c r="B363" s="23"/>
      <c r="C363" s="23"/>
      <c r="D363" s="23"/>
      <c r="E363" s="23"/>
      <c r="F363" s="25"/>
      <c r="G363" s="26" t="str">
        <f aca="false">IF(AND(E363="",H363=""),"",N(E363)*N(F363)+N(H363))</f>
        <v/>
      </c>
      <c r="H363" s="25"/>
      <c r="I363" s="23"/>
      <c r="J363" s="28" t="str">
        <f aca="false">IF(AND(A363="",B363="",C363="",E363="",H363=""),"",IF(B363="","Pick a job",IF(ISNA(MATCH(B363,Jobs!$A$2:$A$301,0)),"Job # not on Jobs tab",IF(C363="","Pick a category",IF(AND(E363&lt;&gt;"",F363=""),"Add a rate",IF(AND(E363="",H363=""),"Add hours or an amount",IF(AND(E363&lt;&gt;"",H363&lt;&gt;""),"Use hours x rate OR an amount","")))))))</f>
        <v/>
      </c>
    </row>
    <row r="364" customFormat="false" ht="15" hidden="false" customHeight="false" outlineLevel="0" collapsed="false">
      <c r="A364" s="24"/>
      <c r="B364" s="23"/>
      <c r="C364" s="23"/>
      <c r="D364" s="23"/>
      <c r="E364" s="23"/>
      <c r="F364" s="25"/>
      <c r="G364" s="26" t="str">
        <f aca="false">IF(AND(E364="",H364=""),"",N(E364)*N(F364)+N(H364))</f>
        <v/>
      </c>
      <c r="H364" s="25"/>
      <c r="I364" s="23"/>
      <c r="J364" s="28" t="str">
        <f aca="false">IF(AND(A364="",B364="",C364="",E364="",H364=""),"",IF(B364="","Pick a job",IF(ISNA(MATCH(B364,Jobs!$A$2:$A$301,0)),"Job # not on Jobs tab",IF(C364="","Pick a category",IF(AND(E364&lt;&gt;"",F364=""),"Add a rate",IF(AND(E364="",H364=""),"Add hours or an amount",IF(AND(E364&lt;&gt;"",H364&lt;&gt;""),"Use hours x rate OR an amount","")))))))</f>
        <v/>
      </c>
    </row>
    <row r="365" customFormat="false" ht="15" hidden="false" customHeight="false" outlineLevel="0" collapsed="false">
      <c r="A365" s="24"/>
      <c r="B365" s="23"/>
      <c r="C365" s="23"/>
      <c r="D365" s="23"/>
      <c r="E365" s="23"/>
      <c r="F365" s="25"/>
      <c r="G365" s="26" t="str">
        <f aca="false">IF(AND(E365="",H365=""),"",N(E365)*N(F365)+N(H365))</f>
        <v/>
      </c>
      <c r="H365" s="25"/>
      <c r="I365" s="23"/>
      <c r="J365" s="28" t="str">
        <f aca="false">IF(AND(A365="",B365="",C365="",E365="",H365=""),"",IF(B365="","Pick a job",IF(ISNA(MATCH(B365,Jobs!$A$2:$A$301,0)),"Job # not on Jobs tab",IF(C365="","Pick a category",IF(AND(E365&lt;&gt;"",F365=""),"Add a rate",IF(AND(E365="",H365=""),"Add hours or an amount",IF(AND(E365&lt;&gt;"",H365&lt;&gt;""),"Use hours x rate OR an amount","")))))))</f>
        <v/>
      </c>
    </row>
    <row r="366" customFormat="false" ht="15" hidden="false" customHeight="false" outlineLevel="0" collapsed="false">
      <c r="A366" s="24"/>
      <c r="B366" s="23"/>
      <c r="C366" s="23"/>
      <c r="D366" s="23"/>
      <c r="E366" s="23"/>
      <c r="F366" s="25"/>
      <c r="G366" s="26" t="str">
        <f aca="false">IF(AND(E366="",H366=""),"",N(E366)*N(F366)+N(H366))</f>
        <v/>
      </c>
      <c r="H366" s="25"/>
      <c r="I366" s="23"/>
      <c r="J366" s="28" t="str">
        <f aca="false">IF(AND(A366="",B366="",C366="",E366="",H366=""),"",IF(B366="","Pick a job",IF(ISNA(MATCH(B366,Jobs!$A$2:$A$301,0)),"Job # not on Jobs tab",IF(C366="","Pick a category",IF(AND(E366&lt;&gt;"",F366=""),"Add a rate",IF(AND(E366="",H366=""),"Add hours or an amount",IF(AND(E366&lt;&gt;"",H366&lt;&gt;""),"Use hours x rate OR an amount","")))))))</f>
        <v/>
      </c>
    </row>
    <row r="367" customFormat="false" ht="15" hidden="false" customHeight="false" outlineLevel="0" collapsed="false">
      <c r="A367" s="24"/>
      <c r="B367" s="23"/>
      <c r="C367" s="23"/>
      <c r="D367" s="23"/>
      <c r="E367" s="23"/>
      <c r="F367" s="25"/>
      <c r="G367" s="26" t="str">
        <f aca="false">IF(AND(E367="",H367=""),"",N(E367)*N(F367)+N(H367))</f>
        <v/>
      </c>
      <c r="H367" s="25"/>
      <c r="I367" s="23"/>
      <c r="J367" s="28" t="str">
        <f aca="false">IF(AND(A367="",B367="",C367="",E367="",H367=""),"",IF(B367="","Pick a job",IF(ISNA(MATCH(B367,Jobs!$A$2:$A$301,0)),"Job # not on Jobs tab",IF(C367="","Pick a category",IF(AND(E367&lt;&gt;"",F367=""),"Add a rate",IF(AND(E367="",H367=""),"Add hours or an amount",IF(AND(E367&lt;&gt;"",H367&lt;&gt;""),"Use hours x rate OR an amount","")))))))</f>
        <v/>
      </c>
    </row>
    <row r="368" customFormat="false" ht="15" hidden="false" customHeight="false" outlineLevel="0" collapsed="false">
      <c r="A368" s="24"/>
      <c r="B368" s="23"/>
      <c r="C368" s="23"/>
      <c r="D368" s="23"/>
      <c r="E368" s="23"/>
      <c r="F368" s="25"/>
      <c r="G368" s="26" t="str">
        <f aca="false">IF(AND(E368="",H368=""),"",N(E368)*N(F368)+N(H368))</f>
        <v/>
      </c>
      <c r="H368" s="25"/>
      <c r="I368" s="23"/>
      <c r="J368" s="28" t="str">
        <f aca="false">IF(AND(A368="",B368="",C368="",E368="",H368=""),"",IF(B368="","Pick a job",IF(ISNA(MATCH(B368,Jobs!$A$2:$A$301,0)),"Job # not on Jobs tab",IF(C368="","Pick a category",IF(AND(E368&lt;&gt;"",F368=""),"Add a rate",IF(AND(E368="",H368=""),"Add hours or an amount",IF(AND(E368&lt;&gt;"",H368&lt;&gt;""),"Use hours x rate OR an amount","")))))))</f>
        <v/>
      </c>
    </row>
    <row r="369" customFormat="false" ht="15" hidden="false" customHeight="false" outlineLevel="0" collapsed="false">
      <c r="A369" s="24"/>
      <c r="B369" s="23"/>
      <c r="C369" s="23"/>
      <c r="D369" s="23"/>
      <c r="E369" s="23"/>
      <c r="F369" s="25"/>
      <c r="G369" s="26" t="str">
        <f aca="false">IF(AND(E369="",H369=""),"",N(E369)*N(F369)+N(H369))</f>
        <v/>
      </c>
      <c r="H369" s="25"/>
      <c r="I369" s="23"/>
      <c r="J369" s="28" t="str">
        <f aca="false">IF(AND(A369="",B369="",C369="",E369="",H369=""),"",IF(B369="","Pick a job",IF(ISNA(MATCH(B369,Jobs!$A$2:$A$301,0)),"Job # not on Jobs tab",IF(C369="","Pick a category",IF(AND(E369&lt;&gt;"",F369=""),"Add a rate",IF(AND(E369="",H369=""),"Add hours or an amount",IF(AND(E369&lt;&gt;"",H369&lt;&gt;""),"Use hours x rate OR an amount","")))))))</f>
        <v/>
      </c>
    </row>
    <row r="370" customFormat="false" ht="15" hidden="false" customHeight="false" outlineLevel="0" collapsed="false">
      <c r="A370" s="24"/>
      <c r="B370" s="23"/>
      <c r="C370" s="23"/>
      <c r="D370" s="23"/>
      <c r="E370" s="23"/>
      <c r="F370" s="25"/>
      <c r="G370" s="26" t="str">
        <f aca="false">IF(AND(E370="",H370=""),"",N(E370)*N(F370)+N(H370))</f>
        <v/>
      </c>
      <c r="H370" s="25"/>
      <c r="I370" s="23"/>
      <c r="J370" s="28" t="str">
        <f aca="false">IF(AND(A370="",B370="",C370="",E370="",H370=""),"",IF(B370="","Pick a job",IF(ISNA(MATCH(B370,Jobs!$A$2:$A$301,0)),"Job # not on Jobs tab",IF(C370="","Pick a category",IF(AND(E370&lt;&gt;"",F370=""),"Add a rate",IF(AND(E370="",H370=""),"Add hours or an amount",IF(AND(E370&lt;&gt;"",H370&lt;&gt;""),"Use hours x rate OR an amount","")))))))</f>
        <v/>
      </c>
    </row>
    <row r="371" customFormat="false" ht="15" hidden="false" customHeight="false" outlineLevel="0" collapsed="false">
      <c r="A371" s="24"/>
      <c r="B371" s="23"/>
      <c r="C371" s="23"/>
      <c r="D371" s="23"/>
      <c r="E371" s="23"/>
      <c r="F371" s="25"/>
      <c r="G371" s="26" t="str">
        <f aca="false">IF(AND(E371="",H371=""),"",N(E371)*N(F371)+N(H371))</f>
        <v/>
      </c>
      <c r="H371" s="25"/>
      <c r="I371" s="23"/>
      <c r="J371" s="28" t="str">
        <f aca="false">IF(AND(A371="",B371="",C371="",E371="",H371=""),"",IF(B371="","Pick a job",IF(ISNA(MATCH(B371,Jobs!$A$2:$A$301,0)),"Job # not on Jobs tab",IF(C371="","Pick a category",IF(AND(E371&lt;&gt;"",F371=""),"Add a rate",IF(AND(E371="",H371=""),"Add hours or an amount",IF(AND(E371&lt;&gt;"",H371&lt;&gt;""),"Use hours x rate OR an amount","")))))))</f>
        <v/>
      </c>
    </row>
    <row r="372" customFormat="false" ht="15" hidden="false" customHeight="false" outlineLevel="0" collapsed="false">
      <c r="A372" s="24"/>
      <c r="B372" s="23"/>
      <c r="C372" s="23"/>
      <c r="D372" s="23"/>
      <c r="E372" s="23"/>
      <c r="F372" s="25"/>
      <c r="G372" s="26" t="str">
        <f aca="false">IF(AND(E372="",H372=""),"",N(E372)*N(F372)+N(H372))</f>
        <v/>
      </c>
      <c r="H372" s="25"/>
      <c r="I372" s="23"/>
      <c r="J372" s="28" t="str">
        <f aca="false">IF(AND(A372="",B372="",C372="",E372="",H372=""),"",IF(B372="","Pick a job",IF(ISNA(MATCH(B372,Jobs!$A$2:$A$301,0)),"Job # not on Jobs tab",IF(C372="","Pick a category",IF(AND(E372&lt;&gt;"",F372=""),"Add a rate",IF(AND(E372="",H372=""),"Add hours or an amount",IF(AND(E372&lt;&gt;"",H372&lt;&gt;""),"Use hours x rate OR an amount","")))))))</f>
        <v/>
      </c>
    </row>
    <row r="373" customFormat="false" ht="15" hidden="false" customHeight="false" outlineLevel="0" collapsed="false">
      <c r="A373" s="24"/>
      <c r="B373" s="23"/>
      <c r="C373" s="23"/>
      <c r="D373" s="23"/>
      <c r="E373" s="23"/>
      <c r="F373" s="25"/>
      <c r="G373" s="26" t="str">
        <f aca="false">IF(AND(E373="",H373=""),"",N(E373)*N(F373)+N(H373))</f>
        <v/>
      </c>
      <c r="H373" s="25"/>
      <c r="I373" s="23"/>
      <c r="J373" s="28" t="str">
        <f aca="false">IF(AND(A373="",B373="",C373="",E373="",H373=""),"",IF(B373="","Pick a job",IF(ISNA(MATCH(B373,Jobs!$A$2:$A$301,0)),"Job # not on Jobs tab",IF(C373="","Pick a category",IF(AND(E373&lt;&gt;"",F373=""),"Add a rate",IF(AND(E373="",H373=""),"Add hours or an amount",IF(AND(E373&lt;&gt;"",H373&lt;&gt;""),"Use hours x rate OR an amount","")))))))</f>
        <v/>
      </c>
    </row>
    <row r="374" customFormat="false" ht="15" hidden="false" customHeight="false" outlineLevel="0" collapsed="false">
      <c r="A374" s="24"/>
      <c r="B374" s="23"/>
      <c r="C374" s="23"/>
      <c r="D374" s="23"/>
      <c r="E374" s="23"/>
      <c r="F374" s="25"/>
      <c r="G374" s="26" t="str">
        <f aca="false">IF(AND(E374="",H374=""),"",N(E374)*N(F374)+N(H374))</f>
        <v/>
      </c>
      <c r="H374" s="25"/>
      <c r="I374" s="23"/>
      <c r="J374" s="28" t="str">
        <f aca="false">IF(AND(A374="",B374="",C374="",E374="",H374=""),"",IF(B374="","Pick a job",IF(ISNA(MATCH(B374,Jobs!$A$2:$A$301,0)),"Job # not on Jobs tab",IF(C374="","Pick a category",IF(AND(E374&lt;&gt;"",F374=""),"Add a rate",IF(AND(E374="",H374=""),"Add hours or an amount",IF(AND(E374&lt;&gt;"",H374&lt;&gt;""),"Use hours x rate OR an amount","")))))))</f>
        <v/>
      </c>
    </row>
    <row r="375" customFormat="false" ht="15" hidden="false" customHeight="false" outlineLevel="0" collapsed="false">
      <c r="A375" s="24"/>
      <c r="B375" s="23"/>
      <c r="C375" s="23"/>
      <c r="D375" s="23"/>
      <c r="E375" s="23"/>
      <c r="F375" s="25"/>
      <c r="G375" s="26" t="str">
        <f aca="false">IF(AND(E375="",H375=""),"",N(E375)*N(F375)+N(H375))</f>
        <v/>
      </c>
      <c r="H375" s="25"/>
      <c r="I375" s="23"/>
      <c r="J375" s="28" t="str">
        <f aca="false">IF(AND(A375="",B375="",C375="",E375="",H375=""),"",IF(B375="","Pick a job",IF(ISNA(MATCH(B375,Jobs!$A$2:$A$301,0)),"Job # not on Jobs tab",IF(C375="","Pick a category",IF(AND(E375&lt;&gt;"",F375=""),"Add a rate",IF(AND(E375="",H375=""),"Add hours or an amount",IF(AND(E375&lt;&gt;"",H375&lt;&gt;""),"Use hours x rate OR an amount","")))))))</f>
        <v/>
      </c>
    </row>
    <row r="376" customFormat="false" ht="15" hidden="false" customHeight="false" outlineLevel="0" collapsed="false">
      <c r="A376" s="24"/>
      <c r="B376" s="23"/>
      <c r="C376" s="23"/>
      <c r="D376" s="23"/>
      <c r="E376" s="23"/>
      <c r="F376" s="25"/>
      <c r="G376" s="26" t="str">
        <f aca="false">IF(AND(E376="",H376=""),"",N(E376)*N(F376)+N(H376))</f>
        <v/>
      </c>
      <c r="H376" s="25"/>
      <c r="I376" s="23"/>
      <c r="J376" s="28" t="str">
        <f aca="false">IF(AND(A376="",B376="",C376="",E376="",H376=""),"",IF(B376="","Pick a job",IF(ISNA(MATCH(B376,Jobs!$A$2:$A$301,0)),"Job # not on Jobs tab",IF(C376="","Pick a category",IF(AND(E376&lt;&gt;"",F376=""),"Add a rate",IF(AND(E376="",H376=""),"Add hours or an amount",IF(AND(E376&lt;&gt;"",H376&lt;&gt;""),"Use hours x rate OR an amount","")))))))</f>
        <v/>
      </c>
    </row>
    <row r="377" customFormat="false" ht="15" hidden="false" customHeight="false" outlineLevel="0" collapsed="false">
      <c r="A377" s="24"/>
      <c r="B377" s="23"/>
      <c r="C377" s="23"/>
      <c r="D377" s="23"/>
      <c r="E377" s="23"/>
      <c r="F377" s="25"/>
      <c r="G377" s="26" t="str">
        <f aca="false">IF(AND(E377="",H377=""),"",N(E377)*N(F377)+N(H377))</f>
        <v/>
      </c>
      <c r="H377" s="25"/>
      <c r="I377" s="23"/>
      <c r="J377" s="28" t="str">
        <f aca="false">IF(AND(A377="",B377="",C377="",E377="",H377=""),"",IF(B377="","Pick a job",IF(ISNA(MATCH(B377,Jobs!$A$2:$A$301,0)),"Job # not on Jobs tab",IF(C377="","Pick a category",IF(AND(E377&lt;&gt;"",F377=""),"Add a rate",IF(AND(E377="",H377=""),"Add hours or an amount",IF(AND(E377&lt;&gt;"",H377&lt;&gt;""),"Use hours x rate OR an amount","")))))))</f>
        <v/>
      </c>
    </row>
    <row r="378" customFormat="false" ht="15" hidden="false" customHeight="false" outlineLevel="0" collapsed="false">
      <c r="A378" s="24"/>
      <c r="B378" s="23"/>
      <c r="C378" s="23"/>
      <c r="D378" s="23"/>
      <c r="E378" s="23"/>
      <c r="F378" s="25"/>
      <c r="G378" s="26" t="str">
        <f aca="false">IF(AND(E378="",H378=""),"",N(E378)*N(F378)+N(H378))</f>
        <v/>
      </c>
      <c r="H378" s="25"/>
      <c r="I378" s="23"/>
      <c r="J378" s="28" t="str">
        <f aca="false">IF(AND(A378="",B378="",C378="",E378="",H378=""),"",IF(B378="","Pick a job",IF(ISNA(MATCH(B378,Jobs!$A$2:$A$301,0)),"Job # not on Jobs tab",IF(C378="","Pick a category",IF(AND(E378&lt;&gt;"",F378=""),"Add a rate",IF(AND(E378="",H378=""),"Add hours or an amount",IF(AND(E378&lt;&gt;"",H378&lt;&gt;""),"Use hours x rate OR an amount","")))))))</f>
        <v/>
      </c>
    </row>
    <row r="379" customFormat="false" ht="15" hidden="false" customHeight="false" outlineLevel="0" collapsed="false">
      <c r="A379" s="24"/>
      <c r="B379" s="23"/>
      <c r="C379" s="23"/>
      <c r="D379" s="23"/>
      <c r="E379" s="23"/>
      <c r="F379" s="25"/>
      <c r="G379" s="26" t="str">
        <f aca="false">IF(AND(E379="",H379=""),"",N(E379)*N(F379)+N(H379))</f>
        <v/>
      </c>
      <c r="H379" s="25"/>
      <c r="I379" s="23"/>
      <c r="J379" s="28" t="str">
        <f aca="false">IF(AND(A379="",B379="",C379="",E379="",H379=""),"",IF(B379="","Pick a job",IF(ISNA(MATCH(B379,Jobs!$A$2:$A$301,0)),"Job # not on Jobs tab",IF(C379="","Pick a category",IF(AND(E379&lt;&gt;"",F379=""),"Add a rate",IF(AND(E379="",H379=""),"Add hours or an amount",IF(AND(E379&lt;&gt;"",H379&lt;&gt;""),"Use hours x rate OR an amount","")))))))</f>
        <v/>
      </c>
    </row>
    <row r="380" customFormat="false" ht="15" hidden="false" customHeight="false" outlineLevel="0" collapsed="false">
      <c r="A380" s="24"/>
      <c r="B380" s="23"/>
      <c r="C380" s="23"/>
      <c r="D380" s="23"/>
      <c r="E380" s="23"/>
      <c r="F380" s="25"/>
      <c r="G380" s="26" t="str">
        <f aca="false">IF(AND(E380="",H380=""),"",N(E380)*N(F380)+N(H380))</f>
        <v/>
      </c>
      <c r="H380" s="25"/>
      <c r="I380" s="23"/>
      <c r="J380" s="28" t="str">
        <f aca="false">IF(AND(A380="",B380="",C380="",E380="",H380=""),"",IF(B380="","Pick a job",IF(ISNA(MATCH(B380,Jobs!$A$2:$A$301,0)),"Job # not on Jobs tab",IF(C380="","Pick a category",IF(AND(E380&lt;&gt;"",F380=""),"Add a rate",IF(AND(E380="",H380=""),"Add hours or an amount",IF(AND(E380&lt;&gt;"",H380&lt;&gt;""),"Use hours x rate OR an amount","")))))))</f>
        <v/>
      </c>
    </row>
    <row r="381" customFormat="false" ht="15" hidden="false" customHeight="false" outlineLevel="0" collapsed="false">
      <c r="A381" s="24"/>
      <c r="B381" s="23"/>
      <c r="C381" s="23"/>
      <c r="D381" s="23"/>
      <c r="E381" s="23"/>
      <c r="F381" s="25"/>
      <c r="G381" s="26" t="str">
        <f aca="false">IF(AND(E381="",H381=""),"",N(E381)*N(F381)+N(H381))</f>
        <v/>
      </c>
      <c r="H381" s="25"/>
      <c r="I381" s="23"/>
      <c r="J381" s="28" t="str">
        <f aca="false">IF(AND(A381="",B381="",C381="",E381="",H381=""),"",IF(B381="","Pick a job",IF(ISNA(MATCH(B381,Jobs!$A$2:$A$301,0)),"Job # not on Jobs tab",IF(C381="","Pick a category",IF(AND(E381&lt;&gt;"",F381=""),"Add a rate",IF(AND(E381="",H381=""),"Add hours or an amount",IF(AND(E381&lt;&gt;"",H381&lt;&gt;""),"Use hours x rate OR an amount","")))))))</f>
        <v/>
      </c>
    </row>
    <row r="382" customFormat="false" ht="15" hidden="false" customHeight="false" outlineLevel="0" collapsed="false">
      <c r="A382" s="24"/>
      <c r="B382" s="23"/>
      <c r="C382" s="23"/>
      <c r="D382" s="23"/>
      <c r="E382" s="23"/>
      <c r="F382" s="25"/>
      <c r="G382" s="26" t="str">
        <f aca="false">IF(AND(E382="",H382=""),"",N(E382)*N(F382)+N(H382))</f>
        <v/>
      </c>
      <c r="H382" s="25"/>
      <c r="I382" s="23"/>
      <c r="J382" s="28" t="str">
        <f aca="false">IF(AND(A382="",B382="",C382="",E382="",H382=""),"",IF(B382="","Pick a job",IF(ISNA(MATCH(B382,Jobs!$A$2:$A$301,0)),"Job # not on Jobs tab",IF(C382="","Pick a category",IF(AND(E382&lt;&gt;"",F382=""),"Add a rate",IF(AND(E382="",H382=""),"Add hours or an amount",IF(AND(E382&lt;&gt;"",H382&lt;&gt;""),"Use hours x rate OR an amount","")))))))</f>
        <v/>
      </c>
    </row>
    <row r="383" customFormat="false" ht="15" hidden="false" customHeight="false" outlineLevel="0" collapsed="false">
      <c r="A383" s="24"/>
      <c r="B383" s="23"/>
      <c r="C383" s="23"/>
      <c r="D383" s="23"/>
      <c r="E383" s="23"/>
      <c r="F383" s="25"/>
      <c r="G383" s="26" t="str">
        <f aca="false">IF(AND(E383="",H383=""),"",N(E383)*N(F383)+N(H383))</f>
        <v/>
      </c>
      <c r="H383" s="25"/>
      <c r="I383" s="23"/>
      <c r="J383" s="28" t="str">
        <f aca="false">IF(AND(A383="",B383="",C383="",E383="",H383=""),"",IF(B383="","Pick a job",IF(ISNA(MATCH(B383,Jobs!$A$2:$A$301,0)),"Job # not on Jobs tab",IF(C383="","Pick a category",IF(AND(E383&lt;&gt;"",F383=""),"Add a rate",IF(AND(E383="",H383=""),"Add hours or an amount",IF(AND(E383&lt;&gt;"",H383&lt;&gt;""),"Use hours x rate OR an amount","")))))))</f>
        <v/>
      </c>
    </row>
    <row r="384" customFormat="false" ht="15" hidden="false" customHeight="false" outlineLevel="0" collapsed="false">
      <c r="A384" s="24"/>
      <c r="B384" s="23"/>
      <c r="C384" s="23"/>
      <c r="D384" s="23"/>
      <c r="E384" s="23"/>
      <c r="F384" s="25"/>
      <c r="G384" s="26" t="str">
        <f aca="false">IF(AND(E384="",H384=""),"",N(E384)*N(F384)+N(H384))</f>
        <v/>
      </c>
      <c r="H384" s="25"/>
      <c r="I384" s="23"/>
      <c r="J384" s="28" t="str">
        <f aca="false">IF(AND(A384="",B384="",C384="",E384="",H384=""),"",IF(B384="","Pick a job",IF(ISNA(MATCH(B384,Jobs!$A$2:$A$301,0)),"Job # not on Jobs tab",IF(C384="","Pick a category",IF(AND(E384&lt;&gt;"",F384=""),"Add a rate",IF(AND(E384="",H384=""),"Add hours or an amount",IF(AND(E384&lt;&gt;"",H384&lt;&gt;""),"Use hours x rate OR an amount","")))))))</f>
        <v/>
      </c>
    </row>
    <row r="385" customFormat="false" ht="15" hidden="false" customHeight="false" outlineLevel="0" collapsed="false">
      <c r="A385" s="24"/>
      <c r="B385" s="23"/>
      <c r="C385" s="23"/>
      <c r="D385" s="23"/>
      <c r="E385" s="23"/>
      <c r="F385" s="25"/>
      <c r="G385" s="26" t="str">
        <f aca="false">IF(AND(E385="",H385=""),"",N(E385)*N(F385)+N(H385))</f>
        <v/>
      </c>
      <c r="H385" s="25"/>
      <c r="I385" s="23"/>
      <c r="J385" s="28" t="str">
        <f aca="false">IF(AND(A385="",B385="",C385="",E385="",H385=""),"",IF(B385="","Pick a job",IF(ISNA(MATCH(B385,Jobs!$A$2:$A$301,0)),"Job # not on Jobs tab",IF(C385="","Pick a category",IF(AND(E385&lt;&gt;"",F385=""),"Add a rate",IF(AND(E385="",H385=""),"Add hours or an amount",IF(AND(E385&lt;&gt;"",H385&lt;&gt;""),"Use hours x rate OR an amount","")))))))</f>
        <v/>
      </c>
    </row>
    <row r="386" customFormat="false" ht="15" hidden="false" customHeight="false" outlineLevel="0" collapsed="false">
      <c r="A386" s="24"/>
      <c r="B386" s="23"/>
      <c r="C386" s="23"/>
      <c r="D386" s="23"/>
      <c r="E386" s="23"/>
      <c r="F386" s="25"/>
      <c r="G386" s="26" t="str">
        <f aca="false">IF(AND(E386="",H386=""),"",N(E386)*N(F386)+N(H386))</f>
        <v/>
      </c>
      <c r="H386" s="25"/>
      <c r="I386" s="23"/>
      <c r="J386" s="28" t="str">
        <f aca="false">IF(AND(A386="",B386="",C386="",E386="",H386=""),"",IF(B386="","Pick a job",IF(ISNA(MATCH(B386,Jobs!$A$2:$A$301,0)),"Job # not on Jobs tab",IF(C386="","Pick a category",IF(AND(E386&lt;&gt;"",F386=""),"Add a rate",IF(AND(E386="",H386=""),"Add hours or an amount",IF(AND(E386&lt;&gt;"",H386&lt;&gt;""),"Use hours x rate OR an amount","")))))))</f>
        <v/>
      </c>
    </row>
    <row r="387" customFormat="false" ht="15" hidden="false" customHeight="false" outlineLevel="0" collapsed="false">
      <c r="A387" s="24"/>
      <c r="B387" s="23"/>
      <c r="C387" s="23"/>
      <c r="D387" s="23"/>
      <c r="E387" s="23"/>
      <c r="F387" s="25"/>
      <c r="G387" s="26" t="str">
        <f aca="false">IF(AND(E387="",H387=""),"",N(E387)*N(F387)+N(H387))</f>
        <v/>
      </c>
      <c r="H387" s="25"/>
      <c r="I387" s="23"/>
      <c r="J387" s="28" t="str">
        <f aca="false">IF(AND(A387="",B387="",C387="",E387="",H387=""),"",IF(B387="","Pick a job",IF(ISNA(MATCH(B387,Jobs!$A$2:$A$301,0)),"Job # not on Jobs tab",IF(C387="","Pick a category",IF(AND(E387&lt;&gt;"",F387=""),"Add a rate",IF(AND(E387="",H387=""),"Add hours or an amount",IF(AND(E387&lt;&gt;"",H387&lt;&gt;""),"Use hours x rate OR an amount","")))))))</f>
        <v/>
      </c>
    </row>
    <row r="388" customFormat="false" ht="15" hidden="false" customHeight="false" outlineLevel="0" collapsed="false">
      <c r="A388" s="24"/>
      <c r="B388" s="23"/>
      <c r="C388" s="23"/>
      <c r="D388" s="23"/>
      <c r="E388" s="23"/>
      <c r="F388" s="25"/>
      <c r="G388" s="26" t="str">
        <f aca="false">IF(AND(E388="",H388=""),"",N(E388)*N(F388)+N(H388))</f>
        <v/>
      </c>
      <c r="H388" s="25"/>
      <c r="I388" s="23"/>
      <c r="J388" s="28" t="str">
        <f aca="false">IF(AND(A388="",B388="",C388="",E388="",H388=""),"",IF(B388="","Pick a job",IF(ISNA(MATCH(B388,Jobs!$A$2:$A$301,0)),"Job # not on Jobs tab",IF(C388="","Pick a category",IF(AND(E388&lt;&gt;"",F388=""),"Add a rate",IF(AND(E388="",H388=""),"Add hours or an amount",IF(AND(E388&lt;&gt;"",H388&lt;&gt;""),"Use hours x rate OR an amount","")))))))</f>
        <v/>
      </c>
    </row>
    <row r="389" customFormat="false" ht="15" hidden="false" customHeight="false" outlineLevel="0" collapsed="false">
      <c r="A389" s="24"/>
      <c r="B389" s="23"/>
      <c r="C389" s="23"/>
      <c r="D389" s="23"/>
      <c r="E389" s="23"/>
      <c r="F389" s="25"/>
      <c r="G389" s="26" t="str">
        <f aca="false">IF(AND(E389="",H389=""),"",N(E389)*N(F389)+N(H389))</f>
        <v/>
      </c>
      <c r="H389" s="25"/>
      <c r="I389" s="23"/>
      <c r="J389" s="28" t="str">
        <f aca="false">IF(AND(A389="",B389="",C389="",E389="",H389=""),"",IF(B389="","Pick a job",IF(ISNA(MATCH(B389,Jobs!$A$2:$A$301,0)),"Job # not on Jobs tab",IF(C389="","Pick a category",IF(AND(E389&lt;&gt;"",F389=""),"Add a rate",IF(AND(E389="",H389=""),"Add hours or an amount",IF(AND(E389&lt;&gt;"",H389&lt;&gt;""),"Use hours x rate OR an amount","")))))))</f>
        <v/>
      </c>
    </row>
    <row r="390" customFormat="false" ht="15" hidden="false" customHeight="false" outlineLevel="0" collapsed="false">
      <c r="A390" s="24"/>
      <c r="B390" s="23"/>
      <c r="C390" s="23"/>
      <c r="D390" s="23"/>
      <c r="E390" s="23"/>
      <c r="F390" s="25"/>
      <c r="G390" s="26" t="str">
        <f aca="false">IF(AND(E390="",H390=""),"",N(E390)*N(F390)+N(H390))</f>
        <v/>
      </c>
      <c r="H390" s="25"/>
      <c r="I390" s="23"/>
      <c r="J390" s="28" t="str">
        <f aca="false">IF(AND(A390="",B390="",C390="",E390="",H390=""),"",IF(B390="","Pick a job",IF(ISNA(MATCH(B390,Jobs!$A$2:$A$301,0)),"Job # not on Jobs tab",IF(C390="","Pick a category",IF(AND(E390&lt;&gt;"",F390=""),"Add a rate",IF(AND(E390="",H390=""),"Add hours or an amount",IF(AND(E390&lt;&gt;"",H390&lt;&gt;""),"Use hours x rate OR an amount","")))))))</f>
        <v/>
      </c>
    </row>
    <row r="391" customFormat="false" ht="15" hidden="false" customHeight="false" outlineLevel="0" collapsed="false">
      <c r="A391" s="24"/>
      <c r="B391" s="23"/>
      <c r="C391" s="23"/>
      <c r="D391" s="23"/>
      <c r="E391" s="23"/>
      <c r="F391" s="25"/>
      <c r="G391" s="26" t="str">
        <f aca="false">IF(AND(E391="",H391=""),"",N(E391)*N(F391)+N(H391))</f>
        <v/>
      </c>
      <c r="H391" s="25"/>
      <c r="I391" s="23"/>
      <c r="J391" s="28" t="str">
        <f aca="false">IF(AND(A391="",B391="",C391="",E391="",H391=""),"",IF(B391="","Pick a job",IF(ISNA(MATCH(B391,Jobs!$A$2:$A$301,0)),"Job # not on Jobs tab",IF(C391="","Pick a category",IF(AND(E391&lt;&gt;"",F391=""),"Add a rate",IF(AND(E391="",H391=""),"Add hours or an amount",IF(AND(E391&lt;&gt;"",H391&lt;&gt;""),"Use hours x rate OR an amount","")))))))</f>
        <v/>
      </c>
    </row>
    <row r="392" customFormat="false" ht="15" hidden="false" customHeight="false" outlineLevel="0" collapsed="false">
      <c r="A392" s="24"/>
      <c r="B392" s="23"/>
      <c r="C392" s="23"/>
      <c r="D392" s="23"/>
      <c r="E392" s="23"/>
      <c r="F392" s="25"/>
      <c r="G392" s="26" t="str">
        <f aca="false">IF(AND(E392="",H392=""),"",N(E392)*N(F392)+N(H392))</f>
        <v/>
      </c>
      <c r="H392" s="25"/>
      <c r="I392" s="23"/>
      <c r="J392" s="28" t="str">
        <f aca="false">IF(AND(A392="",B392="",C392="",E392="",H392=""),"",IF(B392="","Pick a job",IF(ISNA(MATCH(B392,Jobs!$A$2:$A$301,0)),"Job # not on Jobs tab",IF(C392="","Pick a category",IF(AND(E392&lt;&gt;"",F392=""),"Add a rate",IF(AND(E392="",H392=""),"Add hours or an amount",IF(AND(E392&lt;&gt;"",H392&lt;&gt;""),"Use hours x rate OR an amount","")))))))</f>
        <v/>
      </c>
    </row>
    <row r="393" customFormat="false" ht="15" hidden="false" customHeight="false" outlineLevel="0" collapsed="false">
      <c r="A393" s="24"/>
      <c r="B393" s="23"/>
      <c r="C393" s="23"/>
      <c r="D393" s="23"/>
      <c r="E393" s="23"/>
      <c r="F393" s="25"/>
      <c r="G393" s="26" t="str">
        <f aca="false">IF(AND(E393="",H393=""),"",N(E393)*N(F393)+N(H393))</f>
        <v/>
      </c>
      <c r="H393" s="25"/>
      <c r="I393" s="23"/>
      <c r="J393" s="28" t="str">
        <f aca="false">IF(AND(A393="",B393="",C393="",E393="",H393=""),"",IF(B393="","Pick a job",IF(ISNA(MATCH(B393,Jobs!$A$2:$A$301,0)),"Job # not on Jobs tab",IF(C393="","Pick a category",IF(AND(E393&lt;&gt;"",F393=""),"Add a rate",IF(AND(E393="",H393=""),"Add hours or an amount",IF(AND(E393&lt;&gt;"",H393&lt;&gt;""),"Use hours x rate OR an amount","")))))))</f>
        <v/>
      </c>
    </row>
    <row r="394" customFormat="false" ht="15" hidden="false" customHeight="false" outlineLevel="0" collapsed="false">
      <c r="A394" s="24"/>
      <c r="B394" s="23"/>
      <c r="C394" s="23"/>
      <c r="D394" s="23"/>
      <c r="E394" s="23"/>
      <c r="F394" s="25"/>
      <c r="G394" s="26" t="str">
        <f aca="false">IF(AND(E394="",H394=""),"",N(E394)*N(F394)+N(H394))</f>
        <v/>
      </c>
      <c r="H394" s="25"/>
      <c r="I394" s="23"/>
      <c r="J394" s="28" t="str">
        <f aca="false">IF(AND(A394="",B394="",C394="",E394="",H394=""),"",IF(B394="","Pick a job",IF(ISNA(MATCH(B394,Jobs!$A$2:$A$301,0)),"Job # not on Jobs tab",IF(C394="","Pick a category",IF(AND(E394&lt;&gt;"",F394=""),"Add a rate",IF(AND(E394="",H394=""),"Add hours or an amount",IF(AND(E394&lt;&gt;"",H394&lt;&gt;""),"Use hours x rate OR an amount","")))))))</f>
        <v/>
      </c>
    </row>
    <row r="395" customFormat="false" ht="15" hidden="false" customHeight="false" outlineLevel="0" collapsed="false">
      <c r="A395" s="24"/>
      <c r="B395" s="23"/>
      <c r="C395" s="23"/>
      <c r="D395" s="23"/>
      <c r="E395" s="23"/>
      <c r="F395" s="25"/>
      <c r="G395" s="26" t="str">
        <f aca="false">IF(AND(E395="",H395=""),"",N(E395)*N(F395)+N(H395))</f>
        <v/>
      </c>
      <c r="H395" s="25"/>
      <c r="I395" s="23"/>
      <c r="J395" s="28" t="str">
        <f aca="false">IF(AND(A395="",B395="",C395="",E395="",H395=""),"",IF(B395="","Pick a job",IF(ISNA(MATCH(B395,Jobs!$A$2:$A$301,0)),"Job # not on Jobs tab",IF(C395="","Pick a category",IF(AND(E395&lt;&gt;"",F395=""),"Add a rate",IF(AND(E395="",H395=""),"Add hours or an amount",IF(AND(E395&lt;&gt;"",H395&lt;&gt;""),"Use hours x rate OR an amount","")))))))</f>
        <v/>
      </c>
    </row>
    <row r="396" customFormat="false" ht="15" hidden="false" customHeight="false" outlineLevel="0" collapsed="false">
      <c r="A396" s="24"/>
      <c r="B396" s="23"/>
      <c r="C396" s="23"/>
      <c r="D396" s="23"/>
      <c r="E396" s="23"/>
      <c r="F396" s="25"/>
      <c r="G396" s="26" t="str">
        <f aca="false">IF(AND(E396="",H396=""),"",N(E396)*N(F396)+N(H396))</f>
        <v/>
      </c>
      <c r="H396" s="25"/>
      <c r="I396" s="23"/>
      <c r="J396" s="28" t="str">
        <f aca="false">IF(AND(A396="",B396="",C396="",E396="",H396=""),"",IF(B396="","Pick a job",IF(ISNA(MATCH(B396,Jobs!$A$2:$A$301,0)),"Job # not on Jobs tab",IF(C396="","Pick a category",IF(AND(E396&lt;&gt;"",F396=""),"Add a rate",IF(AND(E396="",H396=""),"Add hours or an amount",IF(AND(E396&lt;&gt;"",H396&lt;&gt;""),"Use hours x rate OR an amount","")))))))</f>
        <v/>
      </c>
    </row>
    <row r="397" customFormat="false" ht="15" hidden="false" customHeight="false" outlineLevel="0" collapsed="false">
      <c r="A397" s="24"/>
      <c r="B397" s="23"/>
      <c r="C397" s="23"/>
      <c r="D397" s="23"/>
      <c r="E397" s="23"/>
      <c r="F397" s="25"/>
      <c r="G397" s="26" t="str">
        <f aca="false">IF(AND(E397="",H397=""),"",N(E397)*N(F397)+N(H397))</f>
        <v/>
      </c>
      <c r="H397" s="25"/>
      <c r="I397" s="23"/>
      <c r="J397" s="28" t="str">
        <f aca="false">IF(AND(A397="",B397="",C397="",E397="",H397=""),"",IF(B397="","Pick a job",IF(ISNA(MATCH(B397,Jobs!$A$2:$A$301,0)),"Job # not on Jobs tab",IF(C397="","Pick a category",IF(AND(E397&lt;&gt;"",F397=""),"Add a rate",IF(AND(E397="",H397=""),"Add hours or an amount",IF(AND(E397&lt;&gt;"",H397&lt;&gt;""),"Use hours x rate OR an amount","")))))))</f>
        <v/>
      </c>
    </row>
    <row r="398" customFormat="false" ht="15" hidden="false" customHeight="false" outlineLevel="0" collapsed="false">
      <c r="A398" s="24"/>
      <c r="B398" s="23"/>
      <c r="C398" s="23"/>
      <c r="D398" s="23"/>
      <c r="E398" s="23"/>
      <c r="F398" s="25"/>
      <c r="G398" s="26" t="str">
        <f aca="false">IF(AND(E398="",H398=""),"",N(E398)*N(F398)+N(H398))</f>
        <v/>
      </c>
      <c r="H398" s="25"/>
      <c r="I398" s="23"/>
      <c r="J398" s="28" t="str">
        <f aca="false">IF(AND(A398="",B398="",C398="",E398="",H398=""),"",IF(B398="","Pick a job",IF(ISNA(MATCH(B398,Jobs!$A$2:$A$301,0)),"Job # not on Jobs tab",IF(C398="","Pick a category",IF(AND(E398&lt;&gt;"",F398=""),"Add a rate",IF(AND(E398="",H398=""),"Add hours or an amount",IF(AND(E398&lt;&gt;"",H398&lt;&gt;""),"Use hours x rate OR an amount","")))))))</f>
        <v/>
      </c>
    </row>
    <row r="399" customFormat="false" ht="15" hidden="false" customHeight="false" outlineLevel="0" collapsed="false">
      <c r="A399" s="24"/>
      <c r="B399" s="23"/>
      <c r="C399" s="23"/>
      <c r="D399" s="23"/>
      <c r="E399" s="23"/>
      <c r="F399" s="25"/>
      <c r="G399" s="26" t="str">
        <f aca="false">IF(AND(E399="",H399=""),"",N(E399)*N(F399)+N(H399))</f>
        <v/>
      </c>
      <c r="H399" s="25"/>
      <c r="I399" s="23"/>
      <c r="J399" s="28" t="str">
        <f aca="false">IF(AND(A399="",B399="",C399="",E399="",H399=""),"",IF(B399="","Pick a job",IF(ISNA(MATCH(B399,Jobs!$A$2:$A$301,0)),"Job # not on Jobs tab",IF(C399="","Pick a category",IF(AND(E399&lt;&gt;"",F399=""),"Add a rate",IF(AND(E399="",H399=""),"Add hours or an amount",IF(AND(E399&lt;&gt;"",H399&lt;&gt;""),"Use hours x rate OR an amount","")))))))</f>
        <v/>
      </c>
    </row>
    <row r="400" customFormat="false" ht="15" hidden="false" customHeight="false" outlineLevel="0" collapsed="false">
      <c r="A400" s="24"/>
      <c r="B400" s="23"/>
      <c r="C400" s="23"/>
      <c r="D400" s="23"/>
      <c r="E400" s="23"/>
      <c r="F400" s="25"/>
      <c r="G400" s="26" t="str">
        <f aca="false">IF(AND(E400="",H400=""),"",N(E400)*N(F400)+N(H400))</f>
        <v/>
      </c>
      <c r="H400" s="25"/>
      <c r="I400" s="23"/>
      <c r="J400" s="28" t="str">
        <f aca="false">IF(AND(A400="",B400="",C400="",E400="",H400=""),"",IF(B400="","Pick a job",IF(ISNA(MATCH(B400,Jobs!$A$2:$A$301,0)),"Job # not on Jobs tab",IF(C400="","Pick a category",IF(AND(E400&lt;&gt;"",F400=""),"Add a rate",IF(AND(E400="",H400=""),"Add hours or an amount",IF(AND(E400&lt;&gt;"",H400&lt;&gt;""),"Use hours x rate OR an amount","")))))))</f>
        <v/>
      </c>
    </row>
    <row r="401" customFormat="false" ht="15" hidden="false" customHeight="false" outlineLevel="0" collapsed="false">
      <c r="A401" s="24"/>
      <c r="B401" s="23"/>
      <c r="C401" s="23"/>
      <c r="D401" s="23"/>
      <c r="E401" s="23"/>
      <c r="F401" s="25"/>
      <c r="G401" s="26" t="str">
        <f aca="false">IF(AND(E401="",H401=""),"",N(E401)*N(F401)+N(H401))</f>
        <v/>
      </c>
      <c r="H401" s="25"/>
      <c r="I401" s="23"/>
      <c r="J401" s="28" t="str">
        <f aca="false">IF(AND(A401="",B401="",C401="",E401="",H401=""),"",IF(B401="","Pick a job",IF(ISNA(MATCH(B401,Jobs!$A$2:$A$301,0)),"Job # not on Jobs tab",IF(C401="","Pick a category",IF(AND(E401&lt;&gt;"",F401=""),"Add a rate",IF(AND(E401="",H401=""),"Add hours or an amount",IF(AND(E401&lt;&gt;"",H401&lt;&gt;""),"Use hours x rate OR an amount","")))))))</f>
        <v/>
      </c>
    </row>
    <row r="402" customFormat="false" ht="15" hidden="false" customHeight="false" outlineLevel="0" collapsed="false">
      <c r="A402" s="24"/>
      <c r="B402" s="23"/>
      <c r="C402" s="23"/>
      <c r="D402" s="23"/>
      <c r="E402" s="23"/>
      <c r="F402" s="25"/>
      <c r="G402" s="26" t="str">
        <f aca="false">IF(AND(E402="",H402=""),"",N(E402)*N(F402)+N(H402))</f>
        <v/>
      </c>
      <c r="H402" s="25"/>
      <c r="I402" s="23"/>
      <c r="J402" s="28" t="str">
        <f aca="false">IF(AND(A402="",B402="",C402="",E402="",H402=""),"",IF(B402="","Pick a job",IF(ISNA(MATCH(B402,Jobs!$A$2:$A$301,0)),"Job # not on Jobs tab",IF(C402="","Pick a category",IF(AND(E402&lt;&gt;"",F402=""),"Add a rate",IF(AND(E402="",H402=""),"Add hours or an amount",IF(AND(E402&lt;&gt;"",H402&lt;&gt;""),"Use hours x rate OR an amount","")))))))</f>
        <v/>
      </c>
    </row>
    <row r="403" customFormat="false" ht="15" hidden="false" customHeight="false" outlineLevel="0" collapsed="false">
      <c r="A403" s="24"/>
      <c r="B403" s="23"/>
      <c r="C403" s="23"/>
      <c r="D403" s="23"/>
      <c r="E403" s="23"/>
      <c r="F403" s="25"/>
      <c r="G403" s="26" t="str">
        <f aca="false">IF(AND(E403="",H403=""),"",N(E403)*N(F403)+N(H403))</f>
        <v/>
      </c>
      <c r="H403" s="25"/>
      <c r="I403" s="23"/>
      <c r="J403" s="28" t="str">
        <f aca="false">IF(AND(A403="",B403="",C403="",E403="",H403=""),"",IF(B403="","Pick a job",IF(ISNA(MATCH(B403,Jobs!$A$2:$A$301,0)),"Job # not on Jobs tab",IF(C403="","Pick a category",IF(AND(E403&lt;&gt;"",F403=""),"Add a rate",IF(AND(E403="",H403=""),"Add hours or an amount",IF(AND(E403&lt;&gt;"",H403&lt;&gt;""),"Use hours x rate OR an amount","")))))))</f>
        <v/>
      </c>
    </row>
    <row r="404" customFormat="false" ht="15" hidden="false" customHeight="false" outlineLevel="0" collapsed="false">
      <c r="A404" s="24"/>
      <c r="B404" s="23"/>
      <c r="C404" s="23"/>
      <c r="D404" s="23"/>
      <c r="E404" s="23"/>
      <c r="F404" s="25"/>
      <c r="G404" s="26" t="str">
        <f aca="false">IF(AND(E404="",H404=""),"",N(E404)*N(F404)+N(H404))</f>
        <v/>
      </c>
      <c r="H404" s="25"/>
      <c r="I404" s="23"/>
      <c r="J404" s="28" t="str">
        <f aca="false">IF(AND(A404="",B404="",C404="",E404="",H404=""),"",IF(B404="","Pick a job",IF(ISNA(MATCH(B404,Jobs!$A$2:$A$301,0)),"Job # not on Jobs tab",IF(C404="","Pick a category",IF(AND(E404&lt;&gt;"",F404=""),"Add a rate",IF(AND(E404="",H404=""),"Add hours or an amount",IF(AND(E404&lt;&gt;"",H404&lt;&gt;""),"Use hours x rate OR an amount","")))))))</f>
        <v/>
      </c>
    </row>
    <row r="405" customFormat="false" ht="15" hidden="false" customHeight="false" outlineLevel="0" collapsed="false">
      <c r="A405" s="24"/>
      <c r="B405" s="23"/>
      <c r="C405" s="23"/>
      <c r="D405" s="23"/>
      <c r="E405" s="23"/>
      <c r="F405" s="25"/>
      <c r="G405" s="26" t="str">
        <f aca="false">IF(AND(E405="",H405=""),"",N(E405)*N(F405)+N(H405))</f>
        <v/>
      </c>
      <c r="H405" s="25"/>
      <c r="I405" s="23"/>
      <c r="J405" s="28" t="str">
        <f aca="false">IF(AND(A405="",B405="",C405="",E405="",H405=""),"",IF(B405="","Pick a job",IF(ISNA(MATCH(B405,Jobs!$A$2:$A$301,0)),"Job # not on Jobs tab",IF(C405="","Pick a category",IF(AND(E405&lt;&gt;"",F405=""),"Add a rate",IF(AND(E405="",H405=""),"Add hours or an amount",IF(AND(E405&lt;&gt;"",H405&lt;&gt;""),"Use hours x rate OR an amount","")))))))</f>
        <v/>
      </c>
    </row>
    <row r="406" customFormat="false" ht="15" hidden="false" customHeight="false" outlineLevel="0" collapsed="false">
      <c r="A406" s="24"/>
      <c r="B406" s="23"/>
      <c r="C406" s="23"/>
      <c r="D406" s="23"/>
      <c r="E406" s="23"/>
      <c r="F406" s="25"/>
      <c r="G406" s="26" t="str">
        <f aca="false">IF(AND(E406="",H406=""),"",N(E406)*N(F406)+N(H406))</f>
        <v/>
      </c>
      <c r="H406" s="25"/>
      <c r="I406" s="23"/>
      <c r="J406" s="28" t="str">
        <f aca="false">IF(AND(A406="",B406="",C406="",E406="",H406=""),"",IF(B406="","Pick a job",IF(ISNA(MATCH(B406,Jobs!$A$2:$A$301,0)),"Job # not on Jobs tab",IF(C406="","Pick a category",IF(AND(E406&lt;&gt;"",F406=""),"Add a rate",IF(AND(E406="",H406=""),"Add hours or an amount",IF(AND(E406&lt;&gt;"",H406&lt;&gt;""),"Use hours x rate OR an amount","")))))))</f>
        <v/>
      </c>
    </row>
    <row r="407" customFormat="false" ht="15" hidden="false" customHeight="false" outlineLevel="0" collapsed="false">
      <c r="A407" s="24"/>
      <c r="B407" s="23"/>
      <c r="C407" s="23"/>
      <c r="D407" s="23"/>
      <c r="E407" s="23"/>
      <c r="F407" s="25"/>
      <c r="G407" s="26" t="str">
        <f aca="false">IF(AND(E407="",H407=""),"",N(E407)*N(F407)+N(H407))</f>
        <v/>
      </c>
      <c r="H407" s="25"/>
      <c r="I407" s="23"/>
      <c r="J407" s="28" t="str">
        <f aca="false">IF(AND(A407="",B407="",C407="",E407="",H407=""),"",IF(B407="","Pick a job",IF(ISNA(MATCH(B407,Jobs!$A$2:$A$301,0)),"Job # not on Jobs tab",IF(C407="","Pick a category",IF(AND(E407&lt;&gt;"",F407=""),"Add a rate",IF(AND(E407="",H407=""),"Add hours or an amount",IF(AND(E407&lt;&gt;"",H407&lt;&gt;""),"Use hours x rate OR an amount","")))))))</f>
        <v/>
      </c>
    </row>
    <row r="408" customFormat="false" ht="15" hidden="false" customHeight="false" outlineLevel="0" collapsed="false">
      <c r="A408" s="24"/>
      <c r="B408" s="23"/>
      <c r="C408" s="23"/>
      <c r="D408" s="23"/>
      <c r="E408" s="23"/>
      <c r="F408" s="25"/>
      <c r="G408" s="26" t="str">
        <f aca="false">IF(AND(E408="",H408=""),"",N(E408)*N(F408)+N(H408))</f>
        <v/>
      </c>
      <c r="H408" s="25"/>
      <c r="I408" s="23"/>
      <c r="J408" s="28" t="str">
        <f aca="false">IF(AND(A408="",B408="",C408="",E408="",H408=""),"",IF(B408="","Pick a job",IF(ISNA(MATCH(B408,Jobs!$A$2:$A$301,0)),"Job # not on Jobs tab",IF(C408="","Pick a category",IF(AND(E408&lt;&gt;"",F408=""),"Add a rate",IF(AND(E408="",H408=""),"Add hours or an amount",IF(AND(E408&lt;&gt;"",H408&lt;&gt;""),"Use hours x rate OR an amount","")))))))</f>
        <v/>
      </c>
    </row>
    <row r="409" customFormat="false" ht="15" hidden="false" customHeight="false" outlineLevel="0" collapsed="false">
      <c r="A409" s="24"/>
      <c r="B409" s="23"/>
      <c r="C409" s="23"/>
      <c r="D409" s="23"/>
      <c r="E409" s="23"/>
      <c r="F409" s="25"/>
      <c r="G409" s="26" t="str">
        <f aca="false">IF(AND(E409="",H409=""),"",N(E409)*N(F409)+N(H409))</f>
        <v/>
      </c>
      <c r="H409" s="25"/>
      <c r="I409" s="23"/>
      <c r="J409" s="28" t="str">
        <f aca="false">IF(AND(A409="",B409="",C409="",E409="",H409=""),"",IF(B409="","Pick a job",IF(ISNA(MATCH(B409,Jobs!$A$2:$A$301,0)),"Job # not on Jobs tab",IF(C409="","Pick a category",IF(AND(E409&lt;&gt;"",F409=""),"Add a rate",IF(AND(E409="",H409=""),"Add hours or an amount",IF(AND(E409&lt;&gt;"",H409&lt;&gt;""),"Use hours x rate OR an amount","")))))))</f>
        <v/>
      </c>
    </row>
    <row r="410" customFormat="false" ht="15" hidden="false" customHeight="false" outlineLevel="0" collapsed="false">
      <c r="A410" s="24"/>
      <c r="B410" s="23"/>
      <c r="C410" s="23"/>
      <c r="D410" s="23"/>
      <c r="E410" s="23"/>
      <c r="F410" s="25"/>
      <c r="G410" s="26" t="str">
        <f aca="false">IF(AND(E410="",H410=""),"",N(E410)*N(F410)+N(H410))</f>
        <v/>
      </c>
      <c r="H410" s="25"/>
      <c r="I410" s="23"/>
      <c r="J410" s="28" t="str">
        <f aca="false">IF(AND(A410="",B410="",C410="",E410="",H410=""),"",IF(B410="","Pick a job",IF(ISNA(MATCH(B410,Jobs!$A$2:$A$301,0)),"Job # not on Jobs tab",IF(C410="","Pick a category",IF(AND(E410&lt;&gt;"",F410=""),"Add a rate",IF(AND(E410="",H410=""),"Add hours or an amount",IF(AND(E410&lt;&gt;"",H410&lt;&gt;""),"Use hours x rate OR an amount","")))))))</f>
        <v/>
      </c>
    </row>
    <row r="411" customFormat="false" ht="15" hidden="false" customHeight="false" outlineLevel="0" collapsed="false">
      <c r="A411" s="24"/>
      <c r="B411" s="23"/>
      <c r="C411" s="23"/>
      <c r="D411" s="23"/>
      <c r="E411" s="23"/>
      <c r="F411" s="25"/>
      <c r="G411" s="26" t="str">
        <f aca="false">IF(AND(E411="",H411=""),"",N(E411)*N(F411)+N(H411))</f>
        <v/>
      </c>
      <c r="H411" s="25"/>
      <c r="I411" s="23"/>
      <c r="J411" s="28" t="str">
        <f aca="false">IF(AND(A411="",B411="",C411="",E411="",H411=""),"",IF(B411="","Pick a job",IF(ISNA(MATCH(B411,Jobs!$A$2:$A$301,0)),"Job # not on Jobs tab",IF(C411="","Pick a category",IF(AND(E411&lt;&gt;"",F411=""),"Add a rate",IF(AND(E411="",H411=""),"Add hours or an amount",IF(AND(E411&lt;&gt;"",H411&lt;&gt;""),"Use hours x rate OR an amount","")))))))</f>
        <v/>
      </c>
    </row>
    <row r="412" customFormat="false" ht="15" hidden="false" customHeight="false" outlineLevel="0" collapsed="false">
      <c r="A412" s="24"/>
      <c r="B412" s="23"/>
      <c r="C412" s="23"/>
      <c r="D412" s="23"/>
      <c r="E412" s="23"/>
      <c r="F412" s="25"/>
      <c r="G412" s="26" t="str">
        <f aca="false">IF(AND(E412="",H412=""),"",N(E412)*N(F412)+N(H412))</f>
        <v/>
      </c>
      <c r="H412" s="25"/>
      <c r="I412" s="23"/>
      <c r="J412" s="28" t="str">
        <f aca="false">IF(AND(A412="",B412="",C412="",E412="",H412=""),"",IF(B412="","Pick a job",IF(ISNA(MATCH(B412,Jobs!$A$2:$A$301,0)),"Job # not on Jobs tab",IF(C412="","Pick a category",IF(AND(E412&lt;&gt;"",F412=""),"Add a rate",IF(AND(E412="",H412=""),"Add hours or an amount",IF(AND(E412&lt;&gt;"",H412&lt;&gt;""),"Use hours x rate OR an amount","")))))))</f>
        <v/>
      </c>
    </row>
    <row r="413" customFormat="false" ht="15" hidden="false" customHeight="false" outlineLevel="0" collapsed="false">
      <c r="A413" s="24"/>
      <c r="B413" s="23"/>
      <c r="C413" s="23"/>
      <c r="D413" s="23"/>
      <c r="E413" s="23"/>
      <c r="F413" s="25"/>
      <c r="G413" s="26" t="str">
        <f aca="false">IF(AND(E413="",H413=""),"",N(E413)*N(F413)+N(H413))</f>
        <v/>
      </c>
      <c r="H413" s="25"/>
      <c r="I413" s="23"/>
      <c r="J413" s="28" t="str">
        <f aca="false">IF(AND(A413="",B413="",C413="",E413="",H413=""),"",IF(B413="","Pick a job",IF(ISNA(MATCH(B413,Jobs!$A$2:$A$301,0)),"Job # not on Jobs tab",IF(C413="","Pick a category",IF(AND(E413&lt;&gt;"",F413=""),"Add a rate",IF(AND(E413="",H413=""),"Add hours or an amount",IF(AND(E413&lt;&gt;"",H413&lt;&gt;""),"Use hours x rate OR an amount","")))))))</f>
        <v/>
      </c>
    </row>
    <row r="414" customFormat="false" ht="15" hidden="false" customHeight="false" outlineLevel="0" collapsed="false">
      <c r="A414" s="24"/>
      <c r="B414" s="23"/>
      <c r="C414" s="23"/>
      <c r="D414" s="23"/>
      <c r="E414" s="23"/>
      <c r="F414" s="25"/>
      <c r="G414" s="26" t="str">
        <f aca="false">IF(AND(E414="",H414=""),"",N(E414)*N(F414)+N(H414))</f>
        <v/>
      </c>
      <c r="H414" s="25"/>
      <c r="I414" s="23"/>
      <c r="J414" s="28" t="str">
        <f aca="false">IF(AND(A414="",B414="",C414="",E414="",H414=""),"",IF(B414="","Pick a job",IF(ISNA(MATCH(B414,Jobs!$A$2:$A$301,0)),"Job # not on Jobs tab",IF(C414="","Pick a category",IF(AND(E414&lt;&gt;"",F414=""),"Add a rate",IF(AND(E414="",H414=""),"Add hours or an amount",IF(AND(E414&lt;&gt;"",H414&lt;&gt;""),"Use hours x rate OR an amount","")))))))</f>
        <v/>
      </c>
    </row>
    <row r="415" customFormat="false" ht="15" hidden="false" customHeight="false" outlineLevel="0" collapsed="false">
      <c r="A415" s="24"/>
      <c r="B415" s="23"/>
      <c r="C415" s="23"/>
      <c r="D415" s="23"/>
      <c r="E415" s="23"/>
      <c r="F415" s="25"/>
      <c r="G415" s="26" t="str">
        <f aca="false">IF(AND(E415="",H415=""),"",N(E415)*N(F415)+N(H415))</f>
        <v/>
      </c>
      <c r="H415" s="25"/>
      <c r="I415" s="23"/>
      <c r="J415" s="28" t="str">
        <f aca="false">IF(AND(A415="",B415="",C415="",E415="",H415=""),"",IF(B415="","Pick a job",IF(ISNA(MATCH(B415,Jobs!$A$2:$A$301,0)),"Job # not on Jobs tab",IF(C415="","Pick a category",IF(AND(E415&lt;&gt;"",F415=""),"Add a rate",IF(AND(E415="",H415=""),"Add hours or an amount",IF(AND(E415&lt;&gt;"",H415&lt;&gt;""),"Use hours x rate OR an amount","")))))))</f>
        <v/>
      </c>
    </row>
    <row r="416" customFormat="false" ht="15" hidden="false" customHeight="false" outlineLevel="0" collapsed="false">
      <c r="A416" s="24"/>
      <c r="B416" s="23"/>
      <c r="C416" s="23"/>
      <c r="D416" s="23"/>
      <c r="E416" s="23"/>
      <c r="F416" s="25"/>
      <c r="G416" s="26" t="str">
        <f aca="false">IF(AND(E416="",H416=""),"",N(E416)*N(F416)+N(H416))</f>
        <v/>
      </c>
      <c r="H416" s="25"/>
      <c r="I416" s="23"/>
      <c r="J416" s="28" t="str">
        <f aca="false">IF(AND(A416="",B416="",C416="",E416="",H416=""),"",IF(B416="","Pick a job",IF(ISNA(MATCH(B416,Jobs!$A$2:$A$301,0)),"Job # not on Jobs tab",IF(C416="","Pick a category",IF(AND(E416&lt;&gt;"",F416=""),"Add a rate",IF(AND(E416="",H416=""),"Add hours or an amount",IF(AND(E416&lt;&gt;"",H416&lt;&gt;""),"Use hours x rate OR an amount","")))))))</f>
        <v/>
      </c>
    </row>
    <row r="417" customFormat="false" ht="15" hidden="false" customHeight="false" outlineLevel="0" collapsed="false">
      <c r="A417" s="24"/>
      <c r="B417" s="23"/>
      <c r="C417" s="23"/>
      <c r="D417" s="23"/>
      <c r="E417" s="23"/>
      <c r="F417" s="25"/>
      <c r="G417" s="26" t="str">
        <f aca="false">IF(AND(E417="",H417=""),"",N(E417)*N(F417)+N(H417))</f>
        <v/>
      </c>
      <c r="H417" s="25"/>
      <c r="I417" s="23"/>
      <c r="J417" s="28" t="str">
        <f aca="false">IF(AND(A417="",B417="",C417="",E417="",H417=""),"",IF(B417="","Pick a job",IF(ISNA(MATCH(B417,Jobs!$A$2:$A$301,0)),"Job # not on Jobs tab",IF(C417="","Pick a category",IF(AND(E417&lt;&gt;"",F417=""),"Add a rate",IF(AND(E417="",H417=""),"Add hours or an amount",IF(AND(E417&lt;&gt;"",H417&lt;&gt;""),"Use hours x rate OR an amount","")))))))</f>
        <v/>
      </c>
    </row>
    <row r="418" customFormat="false" ht="15" hidden="false" customHeight="false" outlineLevel="0" collapsed="false">
      <c r="A418" s="24"/>
      <c r="B418" s="23"/>
      <c r="C418" s="23"/>
      <c r="D418" s="23"/>
      <c r="E418" s="23"/>
      <c r="F418" s="25"/>
      <c r="G418" s="26" t="str">
        <f aca="false">IF(AND(E418="",H418=""),"",N(E418)*N(F418)+N(H418))</f>
        <v/>
      </c>
      <c r="H418" s="25"/>
      <c r="I418" s="23"/>
      <c r="J418" s="28" t="str">
        <f aca="false">IF(AND(A418="",B418="",C418="",E418="",H418=""),"",IF(B418="","Pick a job",IF(ISNA(MATCH(B418,Jobs!$A$2:$A$301,0)),"Job # not on Jobs tab",IF(C418="","Pick a category",IF(AND(E418&lt;&gt;"",F418=""),"Add a rate",IF(AND(E418="",H418=""),"Add hours or an amount",IF(AND(E418&lt;&gt;"",H418&lt;&gt;""),"Use hours x rate OR an amount","")))))))</f>
        <v/>
      </c>
    </row>
    <row r="419" customFormat="false" ht="15" hidden="false" customHeight="false" outlineLevel="0" collapsed="false">
      <c r="A419" s="24"/>
      <c r="B419" s="23"/>
      <c r="C419" s="23"/>
      <c r="D419" s="23"/>
      <c r="E419" s="23"/>
      <c r="F419" s="25"/>
      <c r="G419" s="26" t="str">
        <f aca="false">IF(AND(E419="",H419=""),"",N(E419)*N(F419)+N(H419))</f>
        <v/>
      </c>
      <c r="H419" s="25"/>
      <c r="I419" s="23"/>
      <c r="J419" s="28" t="str">
        <f aca="false">IF(AND(A419="",B419="",C419="",E419="",H419=""),"",IF(B419="","Pick a job",IF(ISNA(MATCH(B419,Jobs!$A$2:$A$301,0)),"Job # not on Jobs tab",IF(C419="","Pick a category",IF(AND(E419&lt;&gt;"",F419=""),"Add a rate",IF(AND(E419="",H419=""),"Add hours or an amount",IF(AND(E419&lt;&gt;"",H419&lt;&gt;""),"Use hours x rate OR an amount","")))))))</f>
        <v/>
      </c>
    </row>
    <row r="420" customFormat="false" ht="15" hidden="false" customHeight="false" outlineLevel="0" collapsed="false">
      <c r="A420" s="24"/>
      <c r="B420" s="23"/>
      <c r="C420" s="23"/>
      <c r="D420" s="23"/>
      <c r="E420" s="23"/>
      <c r="F420" s="25"/>
      <c r="G420" s="26" t="str">
        <f aca="false">IF(AND(E420="",H420=""),"",N(E420)*N(F420)+N(H420))</f>
        <v/>
      </c>
      <c r="H420" s="25"/>
      <c r="I420" s="23"/>
      <c r="J420" s="28" t="str">
        <f aca="false">IF(AND(A420="",B420="",C420="",E420="",H420=""),"",IF(B420="","Pick a job",IF(ISNA(MATCH(B420,Jobs!$A$2:$A$301,0)),"Job # not on Jobs tab",IF(C420="","Pick a category",IF(AND(E420&lt;&gt;"",F420=""),"Add a rate",IF(AND(E420="",H420=""),"Add hours or an amount",IF(AND(E420&lt;&gt;"",H420&lt;&gt;""),"Use hours x rate OR an amount","")))))))</f>
        <v/>
      </c>
    </row>
    <row r="421" customFormat="false" ht="15" hidden="false" customHeight="false" outlineLevel="0" collapsed="false">
      <c r="A421" s="24"/>
      <c r="B421" s="23"/>
      <c r="C421" s="23"/>
      <c r="D421" s="23"/>
      <c r="E421" s="23"/>
      <c r="F421" s="25"/>
      <c r="G421" s="26" t="str">
        <f aca="false">IF(AND(E421="",H421=""),"",N(E421)*N(F421)+N(H421))</f>
        <v/>
      </c>
      <c r="H421" s="25"/>
      <c r="I421" s="23"/>
      <c r="J421" s="28" t="str">
        <f aca="false">IF(AND(A421="",B421="",C421="",E421="",H421=""),"",IF(B421="","Pick a job",IF(ISNA(MATCH(B421,Jobs!$A$2:$A$301,0)),"Job # not on Jobs tab",IF(C421="","Pick a category",IF(AND(E421&lt;&gt;"",F421=""),"Add a rate",IF(AND(E421="",H421=""),"Add hours or an amount",IF(AND(E421&lt;&gt;"",H421&lt;&gt;""),"Use hours x rate OR an amount","")))))))</f>
        <v/>
      </c>
    </row>
    <row r="422" customFormat="false" ht="15" hidden="false" customHeight="false" outlineLevel="0" collapsed="false">
      <c r="A422" s="24"/>
      <c r="B422" s="23"/>
      <c r="C422" s="23"/>
      <c r="D422" s="23"/>
      <c r="E422" s="23"/>
      <c r="F422" s="25"/>
      <c r="G422" s="26" t="str">
        <f aca="false">IF(AND(E422="",H422=""),"",N(E422)*N(F422)+N(H422))</f>
        <v/>
      </c>
      <c r="H422" s="25"/>
      <c r="I422" s="23"/>
      <c r="J422" s="28" t="str">
        <f aca="false">IF(AND(A422="",B422="",C422="",E422="",H422=""),"",IF(B422="","Pick a job",IF(ISNA(MATCH(B422,Jobs!$A$2:$A$301,0)),"Job # not on Jobs tab",IF(C422="","Pick a category",IF(AND(E422&lt;&gt;"",F422=""),"Add a rate",IF(AND(E422="",H422=""),"Add hours or an amount",IF(AND(E422&lt;&gt;"",H422&lt;&gt;""),"Use hours x rate OR an amount","")))))))</f>
        <v/>
      </c>
    </row>
    <row r="423" customFormat="false" ht="15" hidden="false" customHeight="false" outlineLevel="0" collapsed="false">
      <c r="A423" s="24"/>
      <c r="B423" s="23"/>
      <c r="C423" s="23"/>
      <c r="D423" s="23"/>
      <c r="E423" s="23"/>
      <c r="F423" s="25"/>
      <c r="G423" s="26" t="str">
        <f aca="false">IF(AND(E423="",H423=""),"",N(E423)*N(F423)+N(H423))</f>
        <v/>
      </c>
      <c r="H423" s="25"/>
      <c r="I423" s="23"/>
      <c r="J423" s="28" t="str">
        <f aca="false">IF(AND(A423="",B423="",C423="",E423="",H423=""),"",IF(B423="","Pick a job",IF(ISNA(MATCH(B423,Jobs!$A$2:$A$301,0)),"Job # not on Jobs tab",IF(C423="","Pick a category",IF(AND(E423&lt;&gt;"",F423=""),"Add a rate",IF(AND(E423="",H423=""),"Add hours or an amount",IF(AND(E423&lt;&gt;"",H423&lt;&gt;""),"Use hours x rate OR an amount","")))))))</f>
        <v/>
      </c>
    </row>
    <row r="424" customFormat="false" ht="15" hidden="false" customHeight="false" outlineLevel="0" collapsed="false">
      <c r="A424" s="24"/>
      <c r="B424" s="23"/>
      <c r="C424" s="23"/>
      <c r="D424" s="23"/>
      <c r="E424" s="23"/>
      <c r="F424" s="25"/>
      <c r="G424" s="26" t="str">
        <f aca="false">IF(AND(E424="",H424=""),"",N(E424)*N(F424)+N(H424))</f>
        <v/>
      </c>
      <c r="H424" s="25"/>
      <c r="I424" s="23"/>
      <c r="J424" s="28" t="str">
        <f aca="false">IF(AND(A424="",B424="",C424="",E424="",H424=""),"",IF(B424="","Pick a job",IF(ISNA(MATCH(B424,Jobs!$A$2:$A$301,0)),"Job # not on Jobs tab",IF(C424="","Pick a category",IF(AND(E424&lt;&gt;"",F424=""),"Add a rate",IF(AND(E424="",H424=""),"Add hours or an amount",IF(AND(E424&lt;&gt;"",H424&lt;&gt;""),"Use hours x rate OR an amount","")))))))</f>
        <v/>
      </c>
    </row>
    <row r="425" customFormat="false" ht="15" hidden="false" customHeight="false" outlineLevel="0" collapsed="false">
      <c r="A425" s="24"/>
      <c r="B425" s="23"/>
      <c r="C425" s="23"/>
      <c r="D425" s="23"/>
      <c r="E425" s="23"/>
      <c r="F425" s="25"/>
      <c r="G425" s="26" t="str">
        <f aca="false">IF(AND(E425="",H425=""),"",N(E425)*N(F425)+N(H425))</f>
        <v/>
      </c>
      <c r="H425" s="25"/>
      <c r="I425" s="23"/>
      <c r="J425" s="28" t="str">
        <f aca="false">IF(AND(A425="",B425="",C425="",E425="",H425=""),"",IF(B425="","Pick a job",IF(ISNA(MATCH(B425,Jobs!$A$2:$A$301,0)),"Job # not on Jobs tab",IF(C425="","Pick a category",IF(AND(E425&lt;&gt;"",F425=""),"Add a rate",IF(AND(E425="",H425=""),"Add hours or an amount",IF(AND(E425&lt;&gt;"",H425&lt;&gt;""),"Use hours x rate OR an amount","")))))))</f>
        <v/>
      </c>
    </row>
    <row r="426" customFormat="false" ht="15" hidden="false" customHeight="false" outlineLevel="0" collapsed="false">
      <c r="A426" s="24"/>
      <c r="B426" s="23"/>
      <c r="C426" s="23"/>
      <c r="D426" s="23"/>
      <c r="E426" s="23"/>
      <c r="F426" s="25"/>
      <c r="G426" s="26" t="str">
        <f aca="false">IF(AND(E426="",H426=""),"",N(E426)*N(F426)+N(H426))</f>
        <v/>
      </c>
      <c r="H426" s="25"/>
      <c r="I426" s="23"/>
      <c r="J426" s="28" t="str">
        <f aca="false">IF(AND(A426="",B426="",C426="",E426="",H426=""),"",IF(B426="","Pick a job",IF(ISNA(MATCH(B426,Jobs!$A$2:$A$301,0)),"Job # not on Jobs tab",IF(C426="","Pick a category",IF(AND(E426&lt;&gt;"",F426=""),"Add a rate",IF(AND(E426="",H426=""),"Add hours or an amount",IF(AND(E426&lt;&gt;"",H426&lt;&gt;""),"Use hours x rate OR an amount","")))))))</f>
        <v/>
      </c>
    </row>
    <row r="427" customFormat="false" ht="15" hidden="false" customHeight="false" outlineLevel="0" collapsed="false">
      <c r="A427" s="24"/>
      <c r="B427" s="23"/>
      <c r="C427" s="23"/>
      <c r="D427" s="23"/>
      <c r="E427" s="23"/>
      <c r="F427" s="25"/>
      <c r="G427" s="26" t="str">
        <f aca="false">IF(AND(E427="",H427=""),"",N(E427)*N(F427)+N(H427))</f>
        <v/>
      </c>
      <c r="H427" s="25"/>
      <c r="I427" s="23"/>
      <c r="J427" s="28" t="str">
        <f aca="false">IF(AND(A427="",B427="",C427="",E427="",H427=""),"",IF(B427="","Pick a job",IF(ISNA(MATCH(B427,Jobs!$A$2:$A$301,0)),"Job # not on Jobs tab",IF(C427="","Pick a category",IF(AND(E427&lt;&gt;"",F427=""),"Add a rate",IF(AND(E427="",H427=""),"Add hours or an amount",IF(AND(E427&lt;&gt;"",H427&lt;&gt;""),"Use hours x rate OR an amount","")))))))</f>
        <v/>
      </c>
    </row>
    <row r="428" customFormat="false" ht="15" hidden="false" customHeight="false" outlineLevel="0" collapsed="false">
      <c r="A428" s="24"/>
      <c r="B428" s="23"/>
      <c r="C428" s="23"/>
      <c r="D428" s="23"/>
      <c r="E428" s="23"/>
      <c r="F428" s="25"/>
      <c r="G428" s="26" t="str">
        <f aca="false">IF(AND(E428="",H428=""),"",N(E428)*N(F428)+N(H428))</f>
        <v/>
      </c>
      <c r="H428" s="25"/>
      <c r="I428" s="23"/>
      <c r="J428" s="28" t="str">
        <f aca="false">IF(AND(A428="",B428="",C428="",E428="",H428=""),"",IF(B428="","Pick a job",IF(ISNA(MATCH(B428,Jobs!$A$2:$A$301,0)),"Job # not on Jobs tab",IF(C428="","Pick a category",IF(AND(E428&lt;&gt;"",F428=""),"Add a rate",IF(AND(E428="",H428=""),"Add hours or an amount",IF(AND(E428&lt;&gt;"",H428&lt;&gt;""),"Use hours x rate OR an amount","")))))))</f>
        <v/>
      </c>
    </row>
    <row r="429" customFormat="false" ht="15" hidden="false" customHeight="false" outlineLevel="0" collapsed="false">
      <c r="A429" s="24"/>
      <c r="B429" s="23"/>
      <c r="C429" s="23"/>
      <c r="D429" s="23"/>
      <c r="E429" s="23"/>
      <c r="F429" s="25"/>
      <c r="G429" s="26" t="str">
        <f aca="false">IF(AND(E429="",H429=""),"",N(E429)*N(F429)+N(H429))</f>
        <v/>
      </c>
      <c r="H429" s="25"/>
      <c r="I429" s="23"/>
      <c r="J429" s="28" t="str">
        <f aca="false">IF(AND(A429="",B429="",C429="",E429="",H429=""),"",IF(B429="","Pick a job",IF(ISNA(MATCH(B429,Jobs!$A$2:$A$301,0)),"Job # not on Jobs tab",IF(C429="","Pick a category",IF(AND(E429&lt;&gt;"",F429=""),"Add a rate",IF(AND(E429="",H429=""),"Add hours or an amount",IF(AND(E429&lt;&gt;"",H429&lt;&gt;""),"Use hours x rate OR an amount","")))))))</f>
        <v/>
      </c>
    </row>
    <row r="430" customFormat="false" ht="15" hidden="false" customHeight="false" outlineLevel="0" collapsed="false">
      <c r="A430" s="24"/>
      <c r="B430" s="23"/>
      <c r="C430" s="23"/>
      <c r="D430" s="23"/>
      <c r="E430" s="23"/>
      <c r="F430" s="25"/>
      <c r="G430" s="26" t="str">
        <f aca="false">IF(AND(E430="",H430=""),"",N(E430)*N(F430)+N(H430))</f>
        <v/>
      </c>
      <c r="H430" s="25"/>
      <c r="I430" s="23"/>
      <c r="J430" s="28" t="str">
        <f aca="false">IF(AND(A430="",B430="",C430="",E430="",H430=""),"",IF(B430="","Pick a job",IF(ISNA(MATCH(B430,Jobs!$A$2:$A$301,0)),"Job # not on Jobs tab",IF(C430="","Pick a category",IF(AND(E430&lt;&gt;"",F430=""),"Add a rate",IF(AND(E430="",H430=""),"Add hours or an amount",IF(AND(E430&lt;&gt;"",H430&lt;&gt;""),"Use hours x rate OR an amount","")))))))</f>
        <v/>
      </c>
    </row>
    <row r="431" customFormat="false" ht="15" hidden="false" customHeight="false" outlineLevel="0" collapsed="false">
      <c r="A431" s="24"/>
      <c r="B431" s="23"/>
      <c r="C431" s="23"/>
      <c r="D431" s="23"/>
      <c r="E431" s="23"/>
      <c r="F431" s="25"/>
      <c r="G431" s="26" t="str">
        <f aca="false">IF(AND(E431="",H431=""),"",N(E431)*N(F431)+N(H431))</f>
        <v/>
      </c>
      <c r="H431" s="25"/>
      <c r="I431" s="23"/>
      <c r="J431" s="28" t="str">
        <f aca="false">IF(AND(A431="",B431="",C431="",E431="",H431=""),"",IF(B431="","Pick a job",IF(ISNA(MATCH(B431,Jobs!$A$2:$A$301,0)),"Job # not on Jobs tab",IF(C431="","Pick a category",IF(AND(E431&lt;&gt;"",F431=""),"Add a rate",IF(AND(E431="",H431=""),"Add hours or an amount",IF(AND(E431&lt;&gt;"",H431&lt;&gt;""),"Use hours x rate OR an amount","")))))))</f>
        <v/>
      </c>
    </row>
    <row r="432" customFormat="false" ht="15" hidden="false" customHeight="false" outlineLevel="0" collapsed="false">
      <c r="A432" s="24"/>
      <c r="B432" s="23"/>
      <c r="C432" s="23"/>
      <c r="D432" s="23"/>
      <c r="E432" s="23"/>
      <c r="F432" s="25"/>
      <c r="G432" s="26" t="str">
        <f aca="false">IF(AND(E432="",H432=""),"",N(E432)*N(F432)+N(H432))</f>
        <v/>
      </c>
      <c r="H432" s="25"/>
      <c r="I432" s="23"/>
      <c r="J432" s="28" t="str">
        <f aca="false">IF(AND(A432="",B432="",C432="",E432="",H432=""),"",IF(B432="","Pick a job",IF(ISNA(MATCH(B432,Jobs!$A$2:$A$301,0)),"Job # not on Jobs tab",IF(C432="","Pick a category",IF(AND(E432&lt;&gt;"",F432=""),"Add a rate",IF(AND(E432="",H432=""),"Add hours or an amount",IF(AND(E432&lt;&gt;"",H432&lt;&gt;""),"Use hours x rate OR an amount","")))))))</f>
        <v/>
      </c>
    </row>
    <row r="433" customFormat="false" ht="15" hidden="false" customHeight="false" outlineLevel="0" collapsed="false">
      <c r="A433" s="24"/>
      <c r="B433" s="23"/>
      <c r="C433" s="23"/>
      <c r="D433" s="23"/>
      <c r="E433" s="23"/>
      <c r="F433" s="25"/>
      <c r="G433" s="26" t="str">
        <f aca="false">IF(AND(E433="",H433=""),"",N(E433)*N(F433)+N(H433))</f>
        <v/>
      </c>
      <c r="H433" s="25"/>
      <c r="I433" s="23"/>
      <c r="J433" s="28" t="str">
        <f aca="false">IF(AND(A433="",B433="",C433="",E433="",H433=""),"",IF(B433="","Pick a job",IF(ISNA(MATCH(B433,Jobs!$A$2:$A$301,0)),"Job # not on Jobs tab",IF(C433="","Pick a category",IF(AND(E433&lt;&gt;"",F433=""),"Add a rate",IF(AND(E433="",H433=""),"Add hours or an amount",IF(AND(E433&lt;&gt;"",H433&lt;&gt;""),"Use hours x rate OR an amount","")))))))</f>
        <v/>
      </c>
    </row>
    <row r="434" customFormat="false" ht="15" hidden="false" customHeight="false" outlineLevel="0" collapsed="false">
      <c r="A434" s="24"/>
      <c r="B434" s="23"/>
      <c r="C434" s="23"/>
      <c r="D434" s="23"/>
      <c r="E434" s="23"/>
      <c r="F434" s="25"/>
      <c r="G434" s="26" t="str">
        <f aca="false">IF(AND(E434="",H434=""),"",N(E434)*N(F434)+N(H434))</f>
        <v/>
      </c>
      <c r="H434" s="25"/>
      <c r="I434" s="23"/>
      <c r="J434" s="28" t="str">
        <f aca="false">IF(AND(A434="",B434="",C434="",E434="",H434=""),"",IF(B434="","Pick a job",IF(ISNA(MATCH(B434,Jobs!$A$2:$A$301,0)),"Job # not on Jobs tab",IF(C434="","Pick a category",IF(AND(E434&lt;&gt;"",F434=""),"Add a rate",IF(AND(E434="",H434=""),"Add hours or an amount",IF(AND(E434&lt;&gt;"",H434&lt;&gt;""),"Use hours x rate OR an amount","")))))))</f>
        <v/>
      </c>
    </row>
    <row r="435" customFormat="false" ht="15" hidden="false" customHeight="false" outlineLevel="0" collapsed="false">
      <c r="A435" s="24"/>
      <c r="B435" s="23"/>
      <c r="C435" s="23"/>
      <c r="D435" s="23"/>
      <c r="E435" s="23"/>
      <c r="F435" s="25"/>
      <c r="G435" s="26" t="str">
        <f aca="false">IF(AND(E435="",H435=""),"",N(E435)*N(F435)+N(H435))</f>
        <v/>
      </c>
      <c r="H435" s="25"/>
      <c r="I435" s="23"/>
      <c r="J435" s="28" t="str">
        <f aca="false">IF(AND(A435="",B435="",C435="",E435="",H435=""),"",IF(B435="","Pick a job",IF(ISNA(MATCH(B435,Jobs!$A$2:$A$301,0)),"Job # not on Jobs tab",IF(C435="","Pick a category",IF(AND(E435&lt;&gt;"",F435=""),"Add a rate",IF(AND(E435="",H435=""),"Add hours or an amount",IF(AND(E435&lt;&gt;"",H435&lt;&gt;""),"Use hours x rate OR an amount","")))))))</f>
        <v/>
      </c>
    </row>
    <row r="436" customFormat="false" ht="15" hidden="false" customHeight="false" outlineLevel="0" collapsed="false">
      <c r="A436" s="24"/>
      <c r="B436" s="23"/>
      <c r="C436" s="23"/>
      <c r="D436" s="23"/>
      <c r="E436" s="23"/>
      <c r="F436" s="25"/>
      <c r="G436" s="26" t="str">
        <f aca="false">IF(AND(E436="",H436=""),"",N(E436)*N(F436)+N(H436))</f>
        <v/>
      </c>
      <c r="H436" s="25"/>
      <c r="I436" s="23"/>
      <c r="J436" s="28" t="str">
        <f aca="false">IF(AND(A436="",B436="",C436="",E436="",H436=""),"",IF(B436="","Pick a job",IF(ISNA(MATCH(B436,Jobs!$A$2:$A$301,0)),"Job # not on Jobs tab",IF(C436="","Pick a category",IF(AND(E436&lt;&gt;"",F436=""),"Add a rate",IF(AND(E436="",H436=""),"Add hours or an amount",IF(AND(E436&lt;&gt;"",H436&lt;&gt;""),"Use hours x rate OR an amount","")))))))</f>
        <v/>
      </c>
    </row>
    <row r="437" customFormat="false" ht="15" hidden="false" customHeight="false" outlineLevel="0" collapsed="false">
      <c r="A437" s="24"/>
      <c r="B437" s="23"/>
      <c r="C437" s="23"/>
      <c r="D437" s="23"/>
      <c r="E437" s="23"/>
      <c r="F437" s="25"/>
      <c r="G437" s="26" t="str">
        <f aca="false">IF(AND(E437="",H437=""),"",N(E437)*N(F437)+N(H437))</f>
        <v/>
      </c>
      <c r="H437" s="25"/>
      <c r="I437" s="23"/>
      <c r="J437" s="28" t="str">
        <f aca="false">IF(AND(A437="",B437="",C437="",E437="",H437=""),"",IF(B437="","Pick a job",IF(ISNA(MATCH(B437,Jobs!$A$2:$A$301,0)),"Job # not on Jobs tab",IF(C437="","Pick a category",IF(AND(E437&lt;&gt;"",F437=""),"Add a rate",IF(AND(E437="",H437=""),"Add hours or an amount",IF(AND(E437&lt;&gt;"",H437&lt;&gt;""),"Use hours x rate OR an amount","")))))))</f>
        <v/>
      </c>
    </row>
    <row r="438" customFormat="false" ht="15" hidden="false" customHeight="false" outlineLevel="0" collapsed="false">
      <c r="A438" s="24"/>
      <c r="B438" s="23"/>
      <c r="C438" s="23"/>
      <c r="D438" s="23"/>
      <c r="E438" s="23"/>
      <c r="F438" s="25"/>
      <c r="G438" s="26" t="str">
        <f aca="false">IF(AND(E438="",H438=""),"",N(E438)*N(F438)+N(H438))</f>
        <v/>
      </c>
      <c r="H438" s="25"/>
      <c r="I438" s="23"/>
      <c r="J438" s="28" t="str">
        <f aca="false">IF(AND(A438="",B438="",C438="",E438="",H438=""),"",IF(B438="","Pick a job",IF(ISNA(MATCH(B438,Jobs!$A$2:$A$301,0)),"Job # not on Jobs tab",IF(C438="","Pick a category",IF(AND(E438&lt;&gt;"",F438=""),"Add a rate",IF(AND(E438="",H438=""),"Add hours or an amount",IF(AND(E438&lt;&gt;"",H438&lt;&gt;""),"Use hours x rate OR an amount","")))))))</f>
        <v/>
      </c>
    </row>
    <row r="439" customFormat="false" ht="15" hidden="false" customHeight="false" outlineLevel="0" collapsed="false">
      <c r="A439" s="24"/>
      <c r="B439" s="23"/>
      <c r="C439" s="23"/>
      <c r="D439" s="23"/>
      <c r="E439" s="23"/>
      <c r="F439" s="25"/>
      <c r="G439" s="26" t="str">
        <f aca="false">IF(AND(E439="",H439=""),"",N(E439)*N(F439)+N(H439))</f>
        <v/>
      </c>
      <c r="H439" s="25"/>
      <c r="I439" s="23"/>
      <c r="J439" s="28" t="str">
        <f aca="false">IF(AND(A439="",B439="",C439="",E439="",H439=""),"",IF(B439="","Pick a job",IF(ISNA(MATCH(B439,Jobs!$A$2:$A$301,0)),"Job # not on Jobs tab",IF(C439="","Pick a category",IF(AND(E439&lt;&gt;"",F439=""),"Add a rate",IF(AND(E439="",H439=""),"Add hours or an amount",IF(AND(E439&lt;&gt;"",H439&lt;&gt;""),"Use hours x rate OR an amount","")))))))</f>
        <v/>
      </c>
    </row>
    <row r="440" customFormat="false" ht="15" hidden="false" customHeight="false" outlineLevel="0" collapsed="false">
      <c r="A440" s="24"/>
      <c r="B440" s="23"/>
      <c r="C440" s="23"/>
      <c r="D440" s="23"/>
      <c r="E440" s="23"/>
      <c r="F440" s="25"/>
      <c r="G440" s="26" t="str">
        <f aca="false">IF(AND(E440="",H440=""),"",N(E440)*N(F440)+N(H440))</f>
        <v/>
      </c>
      <c r="H440" s="25"/>
      <c r="I440" s="23"/>
      <c r="J440" s="28" t="str">
        <f aca="false">IF(AND(A440="",B440="",C440="",E440="",H440=""),"",IF(B440="","Pick a job",IF(ISNA(MATCH(B440,Jobs!$A$2:$A$301,0)),"Job # not on Jobs tab",IF(C440="","Pick a category",IF(AND(E440&lt;&gt;"",F440=""),"Add a rate",IF(AND(E440="",H440=""),"Add hours or an amount",IF(AND(E440&lt;&gt;"",H440&lt;&gt;""),"Use hours x rate OR an amount","")))))))</f>
        <v/>
      </c>
    </row>
    <row r="441" customFormat="false" ht="15" hidden="false" customHeight="false" outlineLevel="0" collapsed="false">
      <c r="A441" s="24"/>
      <c r="B441" s="23"/>
      <c r="C441" s="23"/>
      <c r="D441" s="23"/>
      <c r="E441" s="23"/>
      <c r="F441" s="25"/>
      <c r="G441" s="26" t="str">
        <f aca="false">IF(AND(E441="",H441=""),"",N(E441)*N(F441)+N(H441))</f>
        <v/>
      </c>
      <c r="H441" s="25"/>
      <c r="I441" s="23"/>
      <c r="J441" s="28" t="str">
        <f aca="false">IF(AND(A441="",B441="",C441="",E441="",H441=""),"",IF(B441="","Pick a job",IF(ISNA(MATCH(B441,Jobs!$A$2:$A$301,0)),"Job # not on Jobs tab",IF(C441="","Pick a category",IF(AND(E441&lt;&gt;"",F441=""),"Add a rate",IF(AND(E441="",H441=""),"Add hours or an amount",IF(AND(E441&lt;&gt;"",H441&lt;&gt;""),"Use hours x rate OR an amount","")))))))</f>
        <v/>
      </c>
    </row>
    <row r="442" customFormat="false" ht="15" hidden="false" customHeight="false" outlineLevel="0" collapsed="false">
      <c r="A442" s="24"/>
      <c r="B442" s="23"/>
      <c r="C442" s="23"/>
      <c r="D442" s="23"/>
      <c r="E442" s="23"/>
      <c r="F442" s="25"/>
      <c r="G442" s="26" t="str">
        <f aca="false">IF(AND(E442="",H442=""),"",N(E442)*N(F442)+N(H442))</f>
        <v/>
      </c>
      <c r="H442" s="25"/>
      <c r="I442" s="23"/>
      <c r="J442" s="28" t="str">
        <f aca="false">IF(AND(A442="",B442="",C442="",E442="",H442=""),"",IF(B442="","Pick a job",IF(ISNA(MATCH(B442,Jobs!$A$2:$A$301,0)),"Job # not on Jobs tab",IF(C442="","Pick a category",IF(AND(E442&lt;&gt;"",F442=""),"Add a rate",IF(AND(E442="",H442=""),"Add hours or an amount",IF(AND(E442&lt;&gt;"",H442&lt;&gt;""),"Use hours x rate OR an amount","")))))))</f>
        <v/>
      </c>
    </row>
    <row r="443" customFormat="false" ht="15" hidden="false" customHeight="false" outlineLevel="0" collapsed="false">
      <c r="A443" s="24"/>
      <c r="B443" s="23"/>
      <c r="C443" s="23"/>
      <c r="D443" s="23"/>
      <c r="E443" s="23"/>
      <c r="F443" s="25"/>
      <c r="G443" s="26" t="str">
        <f aca="false">IF(AND(E443="",H443=""),"",N(E443)*N(F443)+N(H443))</f>
        <v/>
      </c>
      <c r="H443" s="25"/>
      <c r="I443" s="23"/>
      <c r="J443" s="28" t="str">
        <f aca="false">IF(AND(A443="",B443="",C443="",E443="",H443=""),"",IF(B443="","Pick a job",IF(ISNA(MATCH(B443,Jobs!$A$2:$A$301,0)),"Job # not on Jobs tab",IF(C443="","Pick a category",IF(AND(E443&lt;&gt;"",F443=""),"Add a rate",IF(AND(E443="",H443=""),"Add hours or an amount",IF(AND(E443&lt;&gt;"",H443&lt;&gt;""),"Use hours x rate OR an amount","")))))))</f>
        <v/>
      </c>
    </row>
    <row r="444" customFormat="false" ht="15" hidden="false" customHeight="false" outlineLevel="0" collapsed="false">
      <c r="A444" s="24"/>
      <c r="B444" s="23"/>
      <c r="C444" s="23"/>
      <c r="D444" s="23"/>
      <c r="E444" s="23"/>
      <c r="F444" s="25"/>
      <c r="G444" s="26" t="str">
        <f aca="false">IF(AND(E444="",H444=""),"",N(E444)*N(F444)+N(H444))</f>
        <v/>
      </c>
      <c r="H444" s="25"/>
      <c r="I444" s="23"/>
      <c r="J444" s="28" t="str">
        <f aca="false">IF(AND(A444="",B444="",C444="",E444="",H444=""),"",IF(B444="","Pick a job",IF(ISNA(MATCH(B444,Jobs!$A$2:$A$301,0)),"Job # not on Jobs tab",IF(C444="","Pick a category",IF(AND(E444&lt;&gt;"",F444=""),"Add a rate",IF(AND(E444="",H444=""),"Add hours or an amount",IF(AND(E444&lt;&gt;"",H444&lt;&gt;""),"Use hours x rate OR an amount","")))))))</f>
        <v/>
      </c>
    </row>
    <row r="445" customFormat="false" ht="15" hidden="false" customHeight="false" outlineLevel="0" collapsed="false">
      <c r="A445" s="24"/>
      <c r="B445" s="23"/>
      <c r="C445" s="23"/>
      <c r="D445" s="23"/>
      <c r="E445" s="23"/>
      <c r="F445" s="25"/>
      <c r="G445" s="26" t="str">
        <f aca="false">IF(AND(E445="",H445=""),"",N(E445)*N(F445)+N(H445))</f>
        <v/>
      </c>
      <c r="H445" s="25"/>
      <c r="I445" s="23"/>
      <c r="J445" s="28" t="str">
        <f aca="false">IF(AND(A445="",B445="",C445="",E445="",H445=""),"",IF(B445="","Pick a job",IF(ISNA(MATCH(B445,Jobs!$A$2:$A$301,0)),"Job # not on Jobs tab",IF(C445="","Pick a category",IF(AND(E445&lt;&gt;"",F445=""),"Add a rate",IF(AND(E445="",H445=""),"Add hours or an amount",IF(AND(E445&lt;&gt;"",H445&lt;&gt;""),"Use hours x rate OR an amount","")))))))</f>
        <v/>
      </c>
    </row>
    <row r="446" customFormat="false" ht="15" hidden="false" customHeight="false" outlineLevel="0" collapsed="false">
      <c r="A446" s="24"/>
      <c r="B446" s="23"/>
      <c r="C446" s="23"/>
      <c r="D446" s="23"/>
      <c r="E446" s="23"/>
      <c r="F446" s="25"/>
      <c r="G446" s="26" t="str">
        <f aca="false">IF(AND(E446="",H446=""),"",N(E446)*N(F446)+N(H446))</f>
        <v/>
      </c>
      <c r="H446" s="25"/>
      <c r="I446" s="23"/>
      <c r="J446" s="28" t="str">
        <f aca="false">IF(AND(A446="",B446="",C446="",E446="",H446=""),"",IF(B446="","Pick a job",IF(ISNA(MATCH(B446,Jobs!$A$2:$A$301,0)),"Job # not on Jobs tab",IF(C446="","Pick a category",IF(AND(E446&lt;&gt;"",F446=""),"Add a rate",IF(AND(E446="",H446=""),"Add hours or an amount",IF(AND(E446&lt;&gt;"",H446&lt;&gt;""),"Use hours x rate OR an amount","")))))))</f>
        <v/>
      </c>
    </row>
    <row r="447" customFormat="false" ht="15" hidden="false" customHeight="false" outlineLevel="0" collapsed="false">
      <c r="A447" s="24"/>
      <c r="B447" s="23"/>
      <c r="C447" s="23"/>
      <c r="D447" s="23"/>
      <c r="E447" s="23"/>
      <c r="F447" s="25"/>
      <c r="G447" s="26" t="str">
        <f aca="false">IF(AND(E447="",H447=""),"",N(E447)*N(F447)+N(H447))</f>
        <v/>
      </c>
      <c r="H447" s="25"/>
      <c r="I447" s="23"/>
      <c r="J447" s="28" t="str">
        <f aca="false">IF(AND(A447="",B447="",C447="",E447="",H447=""),"",IF(B447="","Pick a job",IF(ISNA(MATCH(B447,Jobs!$A$2:$A$301,0)),"Job # not on Jobs tab",IF(C447="","Pick a category",IF(AND(E447&lt;&gt;"",F447=""),"Add a rate",IF(AND(E447="",H447=""),"Add hours or an amount",IF(AND(E447&lt;&gt;"",H447&lt;&gt;""),"Use hours x rate OR an amount","")))))))</f>
        <v/>
      </c>
    </row>
    <row r="448" customFormat="false" ht="15" hidden="false" customHeight="false" outlineLevel="0" collapsed="false">
      <c r="A448" s="24"/>
      <c r="B448" s="23"/>
      <c r="C448" s="23"/>
      <c r="D448" s="23"/>
      <c r="E448" s="23"/>
      <c r="F448" s="25"/>
      <c r="G448" s="26" t="str">
        <f aca="false">IF(AND(E448="",H448=""),"",N(E448)*N(F448)+N(H448))</f>
        <v/>
      </c>
      <c r="H448" s="25"/>
      <c r="I448" s="23"/>
      <c r="J448" s="28" t="str">
        <f aca="false">IF(AND(A448="",B448="",C448="",E448="",H448=""),"",IF(B448="","Pick a job",IF(ISNA(MATCH(B448,Jobs!$A$2:$A$301,0)),"Job # not on Jobs tab",IF(C448="","Pick a category",IF(AND(E448&lt;&gt;"",F448=""),"Add a rate",IF(AND(E448="",H448=""),"Add hours or an amount",IF(AND(E448&lt;&gt;"",H448&lt;&gt;""),"Use hours x rate OR an amount","")))))))</f>
        <v/>
      </c>
    </row>
    <row r="449" customFormat="false" ht="15" hidden="false" customHeight="false" outlineLevel="0" collapsed="false">
      <c r="A449" s="24"/>
      <c r="B449" s="23"/>
      <c r="C449" s="23"/>
      <c r="D449" s="23"/>
      <c r="E449" s="23"/>
      <c r="F449" s="25"/>
      <c r="G449" s="26" t="str">
        <f aca="false">IF(AND(E449="",H449=""),"",N(E449)*N(F449)+N(H449))</f>
        <v/>
      </c>
      <c r="H449" s="25"/>
      <c r="I449" s="23"/>
      <c r="J449" s="28" t="str">
        <f aca="false">IF(AND(A449="",B449="",C449="",E449="",H449=""),"",IF(B449="","Pick a job",IF(ISNA(MATCH(B449,Jobs!$A$2:$A$301,0)),"Job # not on Jobs tab",IF(C449="","Pick a category",IF(AND(E449&lt;&gt;"",F449=""),"Add a rate",IF(AND(E449="",H449=""),"Add hours or an amount",IF(AND(E449&lt;&gt;"",H449&lt;&gt;""),"Use hours x rate OR an amount","")))))))</f>
        <v/>
      </c>
    </row>
    <row r="450" customFormat="false" ht="15" hidden="false" customHeight="false" outlineLevel="0" collapsed="false">
      <c r="A450" s="24"/>
      <c r="B450" s="23"/>
      <c r="C450" s="23"/>
      <c r="D450" s="23"/>
      <c r="E450" s="23"/>
      <c r="F450" s="25"/>
      <c r="G450" s="26" t="str">
        <f aca="false">IF(AND(E450="",H450=""),"",N(E450)*N(F450)+N(H450))</f>
        <v/>
      </c>
      <c r="H450" s="25"/>
      <c r="I450" s="23"/>
      <c r="J450" s="28" t="str">
        <f aca="false">IF(AND(A450="",B450="",C450="",E450="",H450=""),"",IF(B450="","Pick a job",IF(ISNA(MATCH(B450,Jobs!$A$2:$A$301,0)),"Job # not on Jobs tab",IF(C450="","Pick a category",IF(AND(E450&lt;&gt;"",F450=""),"Add a rate",IF(AND(E450="",H450=""),"Add hours or an amount",IF(AND(E450&lt;&gt;"",H450&lt;&gt;""),"Use hours x rate OR an amount","")))))))</f>
        <v/>
      </c>
    </row>
    <row r="451" customFormat="false" ht="15" hidden="false" customHeight="false" outlineLevel="0" collapsed="false">
      <c r="A451" s="24"/>
      <c r="B451" s="23"/>
      <c r="C451" s="23"/>
      <c r="D451" s="23"/>
      <c r="E451" s="23"/>
      <c r="F451" s="25"/>
      <c r="G451" s="26" t="str">
        <f aca="false">IF(AND(E451="",H451=""),"",N(E451)*N(F451)+N(H451))</f>
        <v/>
      </c>
      <c r="H451" s="25"/>
      <c r="I451" s="23"/>
      <c r="J451" s="28" t="str">
        <f aca="false">IF(AND(A451="",B451="",C451="",E451="",H451=""),"",IF(B451="","Pick a job",IF(ISNA(MATCH(B451,Jobs!$A$2:$A$301,0)),"Job # not on Jobs tab",IF(C451="","Pick a category",IF(AND(E451&lt;&gt;"",F451=""),"Add a rate",IF(AND(E451="",H451=""),"Add hours or an amount",IF(AND(E451&lt;&gt;"",H451&lt;&gt;""),"Use hours x rate OR an amount","")))))))</f>
        <v/>
      </c>
    </row>
    <row r="452" customFormat="false" ht="15" hidden="false" customHeight="false" outlineLevel="0" collapsed="false">
      <c r="A452" s="24"/>
      <c r="B452" s="23"/>
      <c r="C452" s="23"/>
      <c r="D452" s="23"/>
      <c r="E452" s="23"/>
      <c r="F452" s="25"/>
      <c r="G452" s="26" t="str">
        <f aca="false">IF(AND(E452="",H452=""),"",N(E452)*N(F452)+N(H452))</f>
        <v/>
      </c>
      <c r="H452" s="25"/>
      <c r="I452" s="23"/>
      <c r="J452" s="28" t="str">
        <f aca="false">IF(AND(A452="",B452="",C452="",E452="",H452=""),"",IF(B452="","Pick a job",IF(ISNA(MATCH(B452,Jobs!$A$2:$A$301,0)),"Job # not on Jobs tab",IF(C452="","Pick a category",IF(AND(E452&lt;&gt;"",F452=""),"Add a rate",IF(AND(E452="",H452=""),"Add hours or an amount",IF(AND(E452&lt;&gt;"",H452&lt;&gt;""),"Use hours x rate OR an amount","")))))))</f>
        <v/>
      </c>
    </row>
    <row r="453" customFormat="false" ht="15" hidden="false" customHeight="false" outlineLevel="0" collapsed="false">
      <c r="A453" s="24"/>
      <c r="B453" s="23"/>
      <c r="C453" s="23"/>
      <c r="D453" s="23"/>
      <c r="E453" s="23"/>
      <c r="F453" s="25"/>
      <c r="G453" s="26" t="str">
        <f aca="false">IF(AND(E453="",H453=""),"",N(E453)*N(F453)+N(H453))</f>
        <v/>
      </c>
      <c r="H453" s="25"/>
      <c r="I453" s="23"/>
      <c r="J453" s="28" t="str">
        <f aca="false">IF(AND(A453="",B453="",C453="",E453="",H453=""),"",IF(B453="","Pick a job",IF(ISNA(MATCH(B453,Jobs!$A$2:$A$301,0)),"Job # not on Jobs tab",IF(C453="","Pick a category",IF(AND(E453&lt;&gt;"",F453=""),"Add a rate",IF(AND(E453="",H453=""),"Add hours or an amount",IF(AND(E453&lt;&gt;"",H453&lt;&gt;""),"Use hours x rate OR an amount","")))))))</f>
        <v/>
      </c>
    </row>
    <row r="454" customFormat="false" ht="15" hidden="false" customHeight="false" outlineLevel="0" collapsed="false">
      <c r="A454" s="24"/>
      <c r="B454" s="23"/>
      <c r="C454" s="23"/>
      <c r="D454" s="23"/>
      <c r="E454" s="23"/>
      <c r="F454" s="25"/>
      <c r="G454" s="26" t="str">
        <f aca="false">IF(AND(E454="",H454=""),"",N(E454)*N(F454)+N(H454))</f>
        <v/>
      </c>
      <c r="H454" s="25"/>
      <c r="I454" s="23"/>
      <c r="J454" s="28" t="str">
        <f aca="false">IF(AND(A454="",B454="",C454="",E454="",H454=""),"",IF(B454="","Pick a job",IF(ISNA(MATCH(B454,Jobs!$A$2:$A$301,0)),"Job # not on Jobs tab",IF(C454="","Pick a category",IF(AND(E454&lt;&gt;"",F454=""),"Add a rate",IF(AND(E454="",H454=""),"Add hours or an amount",IF(AND(E454&lt;&gt;"",H454&lt;&gt;""),"Use hours x rate OR an amount","")))))))</f>
        <v/>
      </c>
    </row>
    <row r="455" customFormat="false" ht="15" hidden="false" customHeight="false" outlineLevel="0" collapsed="false">
      <c r="A455" s="24"/>
      <c r="B455" s="23"/>
      <c r="C455" s="23"/>
      <c r="D455" s="23"/>
      <c r="E455" s="23"/>
      <c r="F455" s="25"/>
      <c r="G455" s="26" t="str">
        <f aca="false">IF(AND(E455="",H455=""),"",N(E455)*N(F455)+N(H455))</f>
        <v/>
      </c>
      <c r="H455" s="25"/>
      <c r="I455" s="23"/>
      <c r="J455" s="28" t="str">
        <f aca="false">IF(AND(A455="",B455="",C455="",E455="",H455=""),"",IF(B455="","Pick a job",IF(ISNA(MATCH(B455,Jobs!$A$2:$A$301,0)),"Job # not on Jobs tab",IF(C455="","Pick a category",IF(AND(E455&lt;&gt;"",F455=""),"Add a rate",IF(AND(E455="",H455=""),"Add hours or an amount",IF(AND(E455&lt;&gt;"",H455&lt;&gt;""),"Use hours x rate OR an amount","")))))))</f>
        <v/>
      </c>
    </row>
    <row r="456" customFormat="false" ht="15" hidden="false" customHeight="false" outlineLevel="0" collapsed="false">
      <c r="A456" s="24"/>
      <c r="B456" s="23"/>
      <c r="C456" s="23"/>
      <c r="D456" s="23"/>
      <c r="E456" s="23"/>
      <c r="F456" s="25"/>
      <c r="G456" s="26" t="str">
        <f aca="false">IF(AND(E456="",H456=""),"",N(E456)*N(F456)+N(H456))</f>
        <v/>
      </c>
      <c r="H456" s="25"/>
      <c r="I456" s="23"/>
      <c r="J456" s="28" t="str">
        <f aca="false">IF(AND(A456="",B456="",C456="",E456="",H456=""),"",IF(B456="","Pick a job",IF(ISNA(MATCH(B456,Jobs!$A$2:$A$301,0)),"Job # not on Jobs tab",IF(C456="","Pick a category",IF(AND(E456&lt;&gt;"",F456=""),"Add a rate",IF(AND(E456="",H456=""),"Add hours or an amount",IF(AND(E456&lt;&gt;"",H456&lt;&gt;""),"Use hours x rate OR an amount","")))))))</f>
        <v/>
      </c>
    </row>
    <row r="457" customFormat="false" ht="15" hidden="false" customHeight="false" outlineLevel="0" collapsed="false">
      <c r="A457" s="24"/>
      <c r="B457" s="23"/>
      <c r="C457" s="23"/>
      <c r="D457" s="23"/>
      <c r="E457" s="23"/>
      <c r="F457" s="25"/>
      <c r="G457" s="26" t="str">
        <f aca="false">IF(AND(E457="",H457=""),"",N(E457)*N(F457)+N(H457))</f>
        <v/>
      </c>
      <c r="H457" s="25"/>
      <c r="I457" s="23"/>
      <c r="J457" s="28" t="str">
        <f aca="false">IF(AND(A457="",B457="",C457="",E457="",H457=""),"",IF(B457="","Pick a job",IF(ISNA(MATCH(B457,Jobs!$A$2:$A$301,0)),"Job # not on Jobs tab",IF(C457="","Pick a category",IF(AND(E457&lt;&gt;"",F457=""),"Add a rate",IF(AND(E457="",H457=""),"Add hours or an amount",IF(AND(E457&lt;&gt;"",H457&lt;&gt;""),"Use hours x rate OR an amount","")))))))</f>
        <v/>
      </c>
    </row>
    <row r="458" customFormat="false" ht="15" hidden="false" customHeight="false" outlineLevel="0" collapsed="false">
      <c r="A458" s="24"/>
      <c r="B458" s="23"/>
      <c r="C458" s="23"/>
      <c r="D458" s="23"/>
      <c r="E458" s="23"/>
      <c r="F458" s="25"/>
      <c r="G458" s="26" t="str">
        <f aca="false">IF(AND(E458="",H458=""),"",N(E458)*N(F458)+N(H458))</f>
        <v/>
      </c>
      <c r="H458" s="25"/>
      <c r="I458" s="23"/>
      <c r="J458" s="28" t="str">
        <f aca="false">IF(AND(A458="",B458="",C458="",E458="",H458=""),"",IF(B458="","Pick a job",IF(ISNA(MATCH(B458,Jobs!$A$2:$A$301,0)),"Job # not on Jobs tab",IF(C458="","Pick a category",IF(AND(E458&lt;&gt;"",F458=""),"Add a rate",IF(AND(E458="",H458=""),"Add hours or an amount",IF(AND(E458&lt;&gt;"",H458&lt;&gt;""),"Use hours x rate OR an amount","")))))))</f>
        <v/>
      </c>
    </row>
    <row r="459" customFormat="false" ht="15" hidden="false" customHeight="false" outlineLevel="0" collapsed="false">
      <c r="A459" s="24"/>
      <c r="B459" s="23"/>
      <c r="C459" s="23"/>
      <c r="D459" s="23"/>
      <c r="E459" s="23"/>
      <c r="F459" s="25"/>
      <c r="G459" s="26" t="str">
        <f aca="false">IF(AND(E459="",H459=""),"",N(E459)*N(F459)+N(H459))</f>
        <v/>
      </c>
      <c r="H459" s="25"/>
      <c r="I459" s="23"/>
      <c r="J459" s="28" t="str">
        <f aca="false">IF(AND(A459="",B459="",C459="",E459="",H459=""),"",IF(B459="","Pick a job",IF(ISNA(MATCH(B459,Jobs!$A$2:$A$301,0)),"Job # not on Jobs tab",IF(C459="","Pick a category",IF(AND(E459&lt;&gt;"",F459=""),"Add a rate",IF(AND(E459="",H459=""),"Add hours or an amount",IF(AND(E459&lt;&gt;"",H459&lt;&gt;""),"Use hours x rate OR an amount","")))))))</f>
        <v/>
      </c>
    </row>
    <row r="460" customFormat="false" ht="15" hidden="false" customHeight="false" outlineLevel="0" collapsed="false">
      <c r="A460" s="24"/>
      <c r="B460" s="23"/>
      <c r="C460" s="23"/>
      <c r="D460" s="23"/>
      <c r="E460" s="23"/>
      <c r="F460" s="25"/>
      <c r="G460" s="26" t="str">
        <f aca="false">IF(AND(E460="",H460=""),"",N(E460)*N(F460)+N(H460))</f>
        <v/>
      </c>
      <c r="H460" s="25"/>
      <c r="I460" s="23"/>
      <c r="J460" s="28" t="str">
        <f aca="false">IF(AND(A460="",B460="",C460="",E460="",H460=""),"",IF(B460="","Pick a job",IF(ISNA(MATCH(B460,Jobs!$A$2:$A$301,0)),"Job # not on Jobs tab",IF(C460="","Pick a category",IF(AND(E460&lt;&gt;"",F460=""),"Add a rate",IF(AND(E460="",H460=""),"Add hours or an amount",IF(AND(E460&lt;&gt;"",H460&lt;&gt;""),"Use hours x rate OR an amount","")))))))</f>
        <v/>
      </c>
    </row>
    <row r="461" customFormat="false" ht="15" hidden="false" customHeight="false" outlineLevel="0" collapsed="false">
      <c r="A461" s="24"/>
      <c r="B461" s="23"/>
      <c r="C461" s="23"/>
      <c r="D461" s="23"/>
      <c r="E461" s="23"/>
      <c r="F461" s="25"/>
      <c r="G461" s="26" t="str">
        <f aca="false">IF(AND(E461="",H461=""),"",N(E461)*N(F461)+N(H461))</f>
        <v/>
      </c>
      <c r="H461" s="25"/>
      <c r="I461" s="23"/>
      <c r="J461" s="28" t="str">
        <f aca="false">IF(AND(A461="",B461="",C461="",E461="",H461=""),"",IF(B461="","Pick a job",IF(ISNA(MATCH(B461,Jobs!$A$2:$A$301,0)),"Job # not on Jobs tab",IF(C461="","Pick a category",IF(AND(E461&lt;&gt;"",F461=""),"Add a rate",IF(AND(E461="",H461=""),"Add hours or an amount",IF(AND(E461&lt;&gt;"",H461&lt;&gt;""),"Use hours x rate OR an amount","")))))))</f>
        <v/>
      </c>
    </row>
    <row r="462" customFormat="false" ht="15" hidden="false" customHeight="false" outlineLevel="0" collapsed="false">
      <c r="A462" s="24"/>
      <c r="B462" s="23"/>
      <c r="C462" s="23"/>
      <c r="D462" s="23"/>
      <c r="E462" s="23"/>
      <c r="F462" s="25"/>
      <c r="G462" s="26" t="str">
        <f aca="false">IF(AND(E462="",H462=""),"",N(E462)*N(F462)+N(H462))</f>
        <v/>
      </c>
      <c r="H462" s="25"/>
      <c r="I462" s="23"/>
      <c r="J462" s="28" t="str">
        <f aca="false">IF(AND(A462="",B462="",C462="",E462="",H462=""),"",IF(B462="","Pick a job",IF(ISNA(MATCH(B462,Jobs!$A$2:$A$301,0)),"Job # not on Jobs tab",IF(C462="","Pick a category",IF(AND(E462&lt;&gt;"",F462=""),"Add a rate",IF(AND(E462="",H462=""),"Add hours or an amount",IF(AND(E462&lt;&gt;"",H462&lt;&gt;""),"Use hours x rate OR an amount","")))))))</f>
        <v/>
      </c>
    </row>
    <row r="463" customFormat="false" ht="15" hidden="false" customHeight="false" outlineLevel="0" collapsed="false">
      <c r="A463" s="24"/>
      <c r="B463" s="23"/>
      <c r="C463" s="23"/>
      <c r="D463" s="23"/>
      <c r="E463" s="23"/>
      <c r="F463" s="25"/>
      <c r="G463" s="26" t="str">
        <f aca="false">IF(AND(E463="",H463=""),"",N(E463)*N(F463)+N(H463))</f>
        <v/>
      </c>
      <c r="H463" s="25"/>
      <c r="I463" s="23"/>
      <c r="J463" s="28" t="str">
        <f aca="false">IF(AND(A463="",B463="",C463="",E463="",H463=""),"",IF(B463="","Pick a job",IF(ISNA(MATCH(B463,Jobs!$A$2:$A$301,0)),"Job # not on Jobs tab",IF(C463="","Pick a category",IF(AND(E463&lt;&gt;"",F463=""),"Add a rate",IF(AND(E463="",H463=""),"Add hours or an amount",IF(AND(E463&lt;&gt;"",H463&lt;&gt;""),"Use hours x rate OR an amount","")))))))</f>
        <v/>
      </c>
    </row>
    <row r="464" customFormat="false" ht="15" hidden="false" customHeight="false" outlineLevel="0" collapsed="false">
      <c r="A464" s="24"/>
      <c r="B464" s="23"/>
      <c r="C464" s="23"/>
      <c r="D464" s="23"/>
      <c r="E464" s="23"/>
      <c r="F464" s="25"/>
      <c r="G464" s="26" t="str">
        <f aca="false">IF(AND(E464="",H464=""),"",N(E464)*N(F464)+N(H464))</f>
        <v/>
      </c>
      <c r="H464" s="25"/>
      <c r="I464" s="23"/>
      <c r="J464" s="28" t="str">
        <f aca="false">IF(AND(A464="",B464="",C464="",E464="",H464=""),"",IF(B464="","Pick a job",IF(ISNA(MATCH(B464,Jobs!$A$2:$A$301,0)),"Job # not on Jobs tab",IF(C464="","Pick a category",IF(AND(E464&lt;&gt;"",F464=""),"Add a rate",IF(AND(E464="",H464=""),"Add hours or an amount",IF(AND(E464&lt;&gt;"",H464&lt;&gt;""),"Use hours x rate OR an amount","")))))))</f>
        <v/>
      </c>
    </row>
    <row r="465" customFormat="false" ht="15" hidden="false" customHeight="false" outlineLevel="0" collapsed="false">
      <c r="A465" s="24"/>
      <c r="B465" s="23"/>
      <c r="C465" s="23"/>
      <c r="D465" s="23"/>
      <c r="E465" s="23"/>
      <c r="F465" s="25"/>
      <c r="G465" s="26" t="str">
        <f aca="false">IF(AND(E465="",H465=""),"",N(E465)*N(F465)+N(H465))</f>
        <v/>
      </c>
      <c r="H465" s="25"/>
      <c r="I465" s="23"/>
      <c r="J465" s="28" t="str">
        <f aca="false">IF(AND(A465="",B465="",C465="",E465="",H465=""),"",IF(B465="","Pick a job",IF(ISNA(MATCH(B465,Jobs!$A$2:$A$301,0)),"Job # not on Jobs tab",IF(C465="","Pick a category",IF(AND(E465&lt;&gt;"",F465=""),"Add a rate",IF(AND(E465="",H465=""),"Add hours or an amount",IF(AND(E465&lt;&gt;"",H465&lt;&gt;""),"Use hours x rate OR an amount","")))))))</f>
        <v/>
      </c>
    </row>
    <row r="466" customFormat="false" ht="15" hidden="false" customHeight="false" outlineLevel="0" collapsed="false">
      <c r="A466" s="24"/>
      <c r="B466" s="23"/>
      <c r="C466" s="23"/>
      <c r="D466" s="23"/>
      <c r="E466" s="23"/>
      <c r="F466" s="25"/>
      <c r="G466" s="26" t="str">
        <f aca="false">IF(AND(E466="",H466=""),"",N(E466)*N(F466)+N(H466))</f>
        <v/>
      </c>
      <c r="H466" s="25"/>
      <c r="I466" s="23"/>
      <c r="J466" s="28" t="str">
        <f aca="false">IF(AND(A466="",B466="",C466="",E466="",H466=""),"",IF(B466="","Pick a job",IF(ISNA(MATCH(B466,Jobs!$A$2:$A$301,0)),"Job # not on Jobs tab",IF(C466="","Pick a category",IF(AND(E466&lt;&gt;"",F466=""),"Add a rate",IF(AND(E466="",H466=""),"Add hours or an amount",IF(AND(E466&lt;&gt;"",H466&lt;&gt;""),"Use hours x rate OR an amount","")))))))</f>
        <v/>
      </c>
    </row>
    <row r="467" customFormat="false" ht="15" hidden="false" customHeight="false" outlineLevel="0" collapsed="false">
      <c r="A467" s="24"/>
      <c r="B467" s="23"/>
      <c r="C467" s="23"/>
      <c r="D467" s="23"/>
      <c r="E467" s="23"/>
      <c r="F467" s="25"/>
      <c r="G467" s="26" t="str">
        <f aca="false">IF(AND(E467="",H467=""),"",N(E467)*N(F467)+N(H467))</f>
        <v/>
      </c>
      <c r="H467" s="25"/>
      <c r="I467" s="23"/>
      <c r="J467" s="28" t="str">
        <f aca="false">IF(AND(A467="",B467="",C467="",E467="",H467=""),"",IF(B467="","Pick a job",IF(ISNA(MATCH(B467,Jobs!$A$2:$A$301,0)),"Job # not on Jobs tab",IF(C467="","Pick a category",IF(AND(E467&lt;&gt;"",F467=""),"Add a rate",IF(AND(E467="",H467=""),"Add hours or an amount",IF(AND(E467&lt;&gt;"",H467&lt;&gt;""),"Use hours x rate OR an amount","")))))))</f>
        <v/>
      </c>
    </row>
    <row r="468" customFormat="false" ht="15" hidden="false" customHeight="false" outlineLevel="0" collapsed="false">
      <c r="A468" s="24"/>
      <c r="B468" s="23"/>
      <c r="C468" s="23"/>
      <c r="D468" s="23"/>
      <c r="E468" s="23"/>
      <c r="F468" s="25"/>
      <c r="G468" s="26" t="str">
        <f aca="false">IF(AND(E468="",H468=""),"",N(E468)*N(F468)+N(H468))</f>
        <v/>
      </c>
      <c r="H468" s="25"/>
      <c r="I468" s="23"/>
      <c r="J468" s="28" t="str">
        <f aca="false">IF(AND(A468="",B468="",C468="",E468="",H468=""),"",IF(B468="","Pick a job",IF(ISNA(MATCH(B468,Jobs!$A$2:$A$301,0)),"Job # not on Jobs tab",IF(C468="","Pick a category",IF(AND(E468&lt;&gt;"",F468=""),"Add a rate",IF(AND(E468="",H468=""),"Add hours or an amount",IF(AND(E468&lt;&gt;"",H468&lt;&gt;""),"Use hours x rate OR an amount","")))))))</f>
        <v/>
      </c>
    </row>
    <row r="469" customFormat="false" ht="15" hidden="false" customHeight="false" outlineLevel="0" collapsed="false">
      <c r="A469" s="24"/>
      <c r="B469" s="23"/>
      <c r="C469" s="23"/>
      <c r="D469" s="23"/>
      <c r="E469" s="23"/>
      <c r="F469" s="25"/>
      <c r="G469" s="26" t="str">
        <f aca="false">IF(AND(E469="",H469=""),"",N(E469)*N(F469)+N(H469))</f>
        <v/>
      </c>
      <c r="H469" s="25"/>
      <c r="I469" s="23"/>
      <c r="J469" s="28" t="str">
        <f aca="false">IF(AND(A469="",B469="",C469="",E469="",H469=""),"",IF(B469="","Pick a job",IF(ISNA(MATCH(B469,Jobs!$A$2:$A$301,0)),"Job # not on Jobs tab",IF(C469="","Pick a category",IF(AND(E469&lt;&gt;"",F469=""),"Add a rate",IF(AND(E469="",H469=""),"Add hours or an amount",IF(AND(E469&lt;&gt;"",H469&lt;&gt;""),"Use hours x rate OR an amount","")))))))</f>
        <v/>
      </c>
    </row>
    <row r="470" customFormat="false" ht="15" hidden="false" customHeight="false" outlineLevel="0" collapsed="false">
      <c r="A470" s="24"/>
      <c r="B470" s="23"/>
      <c r="C470" s="23"/>
      <c r="D470" s="23"/>
      <c r="E470" s="23"/>
      <c r="F470" s="25"/>
      <c r="G470" s="26" t="str">
        <f aca="false">IF(AND(E470="",H470=""),"",N(E470)*N(F470)+N(H470))</f>
        <v/>
      </c>
      <c r="H470" s="25"/>
      <c r="I470" s="23"/>
      <c r="J470" s="28" t="str">
        <f aca="false">IF(AND(A470="",B470="",C470="",E470="",H470=""),"",IF(B470="","Pick a job",IF(ISNA(MATCH(B470,Jobs!$A$2:$A$301,0)),"Job # not on Jobs tab",IF(C470="","Pick a category",IF(AND(E470&lt;&gt;"",F470=""),"Add a rate",IF(AND(E470="",H470=""),"Add hours or an amount",IF(AND(E470&lt;&gt;"",H470&lt;&gt;""),"Use hours x rate OR an amount","")))))))</f>
        <v/>
      </c>
    </row>
    <row r="471" customFormat="false" ht="15" hidden="false" customHeight="false" outlineLevel="0" collapsed="false">
      <c r="A471" s="24"/>
      <c r="B471" s="23"/>
      <c r="C471" s="23"/>
      <c r="D471" s="23"/>
      <c r="E471" s="23"/>
      <c r="F471" s="25"/>
      <c r="G471" s="26" t="str">
        <f aca="false">IF(AND(E471="",H471=""),"",N(E471)*N(F471)+N(H471))</f>
        <v/>
      </c>
      <c r="H471" s="25"/>
      <c r="I471" s="23"/>
      <c r="J471" s="28" t="str">
        <f aca="false">IF(AND(A471="",B471="",C471="",E471="",H471=""),"",IF(B471="","Pick a job",IF(ISNA(MATCH(B471,Jobs!$A$2:$A$301,0)),"Job # not on Jobs tab",IF(C471="","Pick a category",IF(AND(E471&lt;&gt;"",F471=""),"Add a rate",IF(AND(E471="",H471=""),"Add hours or an amount",IF(AND(E471&lt;&gt;"",H471&lt;&gt;""),"Use hours x rate OR an amount","")))))))</f>
        <v/>
      </c>
    </row>
    <row r="472" customFormat="false" ht="15" hidden="false" customHeight="false" outlineLevel="0" collapsed="false">
      <c r="A472" s="24"/>
      <c r="B472" s="23"/>
      <c r="C472" s="23"/>
      <c r="D472" s="23"/>
      <c r="E472" s="23"/>
      <c r="F472" s="25"/>
      <c r="G472" s="26" t="str">
        <f aca="false">IF(AND(E472="",H472=""),"",N(E472)*N(F472)+N(H472))</f>
        <v/>
      </c>
      <c r="H472" s="25"/>
      <c r="I472" s="23"/>
      <c r="J472" s="28" t="str">
        <f aca="false">IF(AND(A472="",B472="",C472="",E472="",H472=""),"",IF(B472="","Pick a job",IF(ISNA(MATCH(B472,Jobs!$A$2:$A$301,0)),"Job # not on Jobs tab",IF(C472="","Pick a category",IF(AND(E472&lt;&gt;"",F472=""),"Add a rate",IF(AND(E472="",H472=""),"Add hours or an amount",IF(AND(E472&lt;&gt;"",H472&lt;&gt;""),"Use hours x rate OR an amount","")))))))</f>
        <v/>
      </c>
    </row>
    <row r="473" customFormat="false" ht="15" hidden="false" customHeight="false" outlineLevel="0" collapsed="false">
      <c r="A473" s="24"/>
      <c r="B473" s="23"/>
      <c r="C473" s="23"/>
      <c r="D473" s="23"/>
      <c r="E473" s="23"/>
      <c r="F473" s="25"/>
      <c r="G473" s="26" t="str">
        <f aca="false">IF(AND(E473="",H473=""),"",N(E473)*N(F473)+N(H473))</f>
        <v/>
      </c>
      <c r="H473" s="25"/>
      <c r="I473" s="23"/>
      <c r="J473" s="28" t="str">
        <f aca="false">IF(AND(A473="",B473="",C473="",E473="",H473=""),"",IF(B473="","Pick a job",IF(ISNA(MATCH(B473,Jobs!$A$2:$A$301,0)),"Job # not on Jobs tab",IF(C473="","Pick a category",IF(AND(E473&lt;&gt;"",F473=""),"Add a rate",IF(AND(E473="",H473=""),"Add hours or an amount",IF(AND(E473&lt;&gt;"",H473&lt;&gt;""),"Use hours x rate OR an amount","")))))))</f>
        <v/>
      </c>
    </row>
    <row r="474" customFormat="false" ht="15" hidden="false" customHeight="false" outlineLevel="0" collapsed="false">
      <c r="A474" s="24"/>
      <c r="B474" s="23"/>
      <c r="C474" s="23"/>
      <c r="D474" s="23"/>
      <c r="E474" s="23"/>
      <c r="F474" s="25"/>
      <c r="G474" s="26" t="str">
        <f aca="false">IF(AND(E474="",H474=""),"",N(E474)*N(F474)+N(H474))</f>
        <v/>
      </c>
      <c r="H474" s="25"/>
      <c r="I474" s="23"/>
      <c r="J474" s="28" t="str">
        <f aca="false">IF(AND(A474="",B474="",C474="",E474="",H474=""),"",IF(B474="","Pick a job",IF(ISNA(MATCH(B474,Jobs!$A$2:$A$301,0)),"Job # not on Jobs tab",IF(C474="","Pick a category",IF(AND(E474&lt;&gt;"",F474=""),"Add a rate",IF(AND(E474="",H474=""),"Add hours or an amount",IF(AND(E474&lt;&gt;"",H474&lt;&gt;""),"Use hours x rate OR an amount","")))))))</f>
        <v/>
      </c>
    </row>
    <row r="475" customFormat="false" ht="15" hidden="false" customHeight="false" outlineLevel="0" collapsed="false">
      <c r="A475" s="24"/>
      <c r="B475" s="23"/>
      <c r="C475" s="23"/>
      <c r="D475" s="23"/>
      <c r="E475" s="23"/>
      <c r="F475" s="25"/>
      <c r="G475" s="26" t="str">
        <f aca="false">IF(AND(E475="",H475=""),"",N(E475)*N(F475)+N(H475))</f>
        <v/>
      </c>
      <c r="H475" s="25"/>
      <c r="I475" s="23"/>
      <c r="J475" s="28" t="str">
        <f aca="false">IF(AND(A475="",B475="",C475="",E475="",H475=""),"",IF(B475="","Pick a job",IF(ISNA(MATCH(B475,Jobs!$A$2:$A$301,0)),"Job # not on Jobs tab",IF(C475="","Pick a category",IF(AND(E475&lt;&gt;"",F475=""),"Add a rate",IF(AND(E475="",H475=""),"Add hours or an amount",IF(AND(E475&lt;&gt;"",H475&lt;&gt;""),"Use hours x rate OR an amount","")))))))</f>
        <v/>
      </c>
    </row>
    <row r="476" customFormat="false" ht="15" hidden="false" customHeight="false" outlineLevel="0" collapsed="false">
      <c r="A476" s="24"/>
      <c r="B476" s="23"/>
      <c r="C476" s="23"/>
      <c r="D476" s="23"/>
      <c r="E476" s="23"/>
      <c r="F476" s="25"/>
      <c r="G476" s="26" t="str">
        <f aca="false">IF(AND(E476="",H476=""),"",N(E476)*N(F476)+N(H476))</f>
        <v/>
      </c>
      <c r="H476" s="25"/>
      <c r="I476" s="23"/>
      <c r="J476" s="28" t="str">
        <f aca="false">IF(AND(A476="",B476="",C476="",E476="",H476=""),"",IF(B476="","Pick a job",IF(ISNA(MATCH(B476,Jobs!$A$2:$A$301,0)),"Job # not on Jobs tab",IF(C476="","Pick a category",IF(AND(E476&lt;&gt;"",F476=""),"Add a rate",IF(AND(E476="",H476=""),"Add hours or an amount",IF(AND(E476&lt;&gt;"",H476&lt;&gt;""),"Use hours x rate OR an amount","")))))))</f>
        <v/>
      </c>
    </row>
    <row r="477" customFormat="false" ht="15" hidden="false" customHeight="false" outlineLevel="0" collapsed="false">
      <c r="A477" s="24"/>
      <c r="B477" s="23"/>
      <c r="C477" s="23"/>
      <c r="D477" s="23"/>
      <c r="E477" s="23"/>
      <c r="F477" s="25"/>
      <c r="G477" s="26" t="str">
        <f aca="false">IF(AND(E477="",H477=""),"",N(E477)*N(F477)+N(H477))</f>
        <v/>
      </c>
      <c r="H477" s="25"/>
      <c r="I477" s="23"/>
      <c r="J477" s="28" t="str">
        <f aca="false">IF(AND(A477="",B477="",C477="",E477="",H477=""),"",IF(B477="","Pick a job",IF(ISNA(MATCH(B477,Jobs!$A$2:$A$301,0)),"Job # not on Jobs tab",IF(C477="","Pick a category",IF(AND(E477&lt;&gt;"",F477=""),"Add a rate",IF(AND(E477="",H477=""),"Add hours or an amount",IF(AND(E477&lt;&gt;"",H477&lt;&gt;""),"Use hours x rate OR an amount","")))))))</f>
        <v/>
      </c>
    </row>
    <row r="478" customFormat="false" ht="15" hidden="false" customHeight="false" outlineLevel="0" collapsed="false">
      <c r="A478" s="24"/>
      <c r="B478" s="23"/>
      <c r="C478" s="23"/>
      <c r="D478" s="23"/>
      <c r="E478" s="23"/>
      <c r="F478" s="25"/>
      <c r="G478" s="26" t="str">
        <f aca="false">IF(AND(E478="",H478=""),"",N(E478)*N(F478)+N(H478))</f>
        <v/>
      </c>
      <c r="H478" s="25"/>
      <c r="I478" s="23"/>
      <c r="J478" s="28" t="str">
        <f aca="false">IF(AND(A478="",B478="",C478="",E478="",H478=""),"",IF(B478="","Pick a job",IF(ISNA(MATCH(B478,Jobs!$A$2:$A$301,0)),"Job # not on Jobs tab",IF(C478="","Pick a category",IF(AND(E478&lt;&gt;"",F478=""),"Add a rate",IF(AND(E478="",H478=""),"Add hours or an amount",IF(AND(E478&lt;&gt;"",H478&lt;&gt;""),"Use hours x rate OR an amount","")))))))</f>
        <v/>
      </c>
    </row>
    <row r="479" customFormat="false" ht="15" hidden="false" customHeight="false" outlineLevel="0" collapsed="false">
      <c r="A479" s="24"/>
      <c r="B479" s="23"/>
      <c r="C479" s="23"/>
      <c r="D479" s="23"/>
      <c r="E479" s="23"/>
      <c r="F479" s="25"/>
      <c r="G479" s="26" t="str">
        <f aca="false">IF(AND(E479="",H479=""),"",N(E479)*N(F479)+N(H479))</f>
        <v/>
      </c>
      <c r="H479" s="25"/>
      <c r="I479" s="23"/>
      <c r="J479" s="28" t="str">
        <f aca="false">IF(AND(A479="",B479="",C479="",E479="",H479=""),"",IF(B479="","Pick a job",IF(ISNA(MATCH(B479,Jobs!$A$2:$A$301,0)),"Job # not on Jobs tab",IF(C479="","Pick a category",IF(AND(E479&lt;&gt;"",F479=""),"Add a rate",IF(AND(E479="",H479=""),"Add hours or an amount",IF(AND(E479&lt;&gt;"",H479&lt;&gt;""),"Use hours x rate OR an amount","")))))))</f>
        <v/>
      </c>
    </row>
    <row r="480" customFormat="false" ht="15" hidden="false" customHeight="false" outlineLevel="0" collapsed="false">
      <c r="A480" s="24"/>
      <c r="B480" s="23"/>
      <c r="C480" s="23"/>
      <c r="D480" s="23"/>
      <c r="E480" s="23"/>
      <c r="F480" s="25"/>
      <c r="G480" s="26" t="str">
        <f aca="false">IF(AND(E480="",H480=""),"",N(E480)*N(F480)+N(H480))</f>
        <v/>
      </c>
      <c r="H480" s="25"/>
      <c r="I480" s="23"/>
      <c r="J480" s="28" t="str">
        <f aca="false">IF(AND(A480="",B480="",C480="",E480="",H480=""),"",IF(B480="","Pick a job",IF(ISNA(MATCH(B480,Jobs!$A$2:$A$301,0)),"Job # not on Jobs tab",IF(C480="","Pick a category",IF(AND(E480&lt;&gt;"",F480=""),"Add a rate",IF(AND(E480="",H480=""),"Add hours or an amount",IF(AND(E480&lt;&gt;"",H480&lt;&gt;""),"Use hours x rate OR an amount","")))))))</f>
        <v/>
      </c>
    </row>
    <row r="481" customFormat="false" ht="15" hidden="false" customHeight="false" outlineLevel="0" collapsed="false">
      <c r="A481" s="24"/>
      <c r="B481" s="23"/>
      <c r="C481" s="23"/>
      <c r="D481" s="23"/>
      <c r="E481" s="23"/>
      <c r="F481" s="25"/>
      <c r="G481" s="26" t="str">
        <f aca="false">IF(AND(E481="",H481=""),"",N(E481)*N(F481)+N(H481))</f>
        <v/>
      </c>
      <c r="H481" s="25"/>
      <c r="I481" s="23"/>
      <c r="J481" s="28" t="str">
        <f aca="false">IF(AND(A481="",B481="",C481="",E481="",H481=""),"",IF(B481="","Pick a job",IF(ISNA(MATCH(B481,Jobs!$A$2:$A$301,0)),"Job # not on Jobs tab",IF(C481="","Pick a category",IF(AND(E481&lt;&gt;"",F481=""),"Add a rate",IF(AND(E481="",H481=""),"Add hours or an amount",IF(AND(E481&lt;&gt;"",H481&lt;&gt;""),"Use hours x rate OR an amount","")))))))</f>
        <v/>
      </c>
    </row>
    <row r="482" customFormat="false" ht="15" hidden="false" customHeight="false" outlineLevel="0" collapsed="false">
      <c r="A482" s="24"/>
      <c r="B482" s="23"/>
      <c r="C482" s="23"/>
      <c r="D482" s="23"/>
      <c r="E482" s="23"/>
      <c r="F482" s="25"/>
      <c r="G482" s="26" t="str">
        <f aca="false">IF(AND(E482="",H482=""),"",N(E482)*N(F482)+N(H482))</f>
        <v/>
      </c>
      <c r="H482" s="25"/>
      <c r="I482" s="23"/>
      <c r="J482" s="28" t="str">
        <f aca="false">IF(AND(A482="",B482="",C482="",E482="",H482=""),"",IF(B482="","Pick a job",IF(ISNA(MATCH(B482,Jobs!$A$2:$A$301,0)),"Job # not on Jobs tab",IF(C482="","Pick a category",IF(AND(E482&lt;&gt;"",F482=""),"Add a rate",IF(AND(E482="",H482=""),"Add hours or an amount",IF(AND(E482&lt;&gt;"",H482&lt;&gt;""),"Use hours x rate OR an amount","")))))))</f>
        <v/>
      </c>
    </row>
    <row r="483" customFormat="false" ht="15" hidden="false" customHeight="false" outlineLevel="0" collapsed="false">
      <c r="A483" s="24"/>
      <c r="B483" s="23"/>
      <c r="C483" s="23"/>
      <c r="D483" s="23"/>
      <c r="E483" s="23"/>
      <c r="F483" s="25"/>
      <c r="G483" s="26" t="str">
        <f aca="false">IF(AND(E483="",H483=""),"",N(E483)*N(F483)+N(H483))</f>
        <v/>
      </c>
      <c r="H483" s="25"/>
      <c r="I483" s="23"/>
      <c r="J483" s="28" t="str">
        <f aca="false">IF(AND(A483="",B483="",C483="",E483="",H483=""),"",IF(B483="","Pick a job",IF(ISNA(MATCH(B483,Jobs!$A$2:$A$301,0)),"Job # not on Jobs tab",IF(C483="","Pick a category",IF(AND(E483&lt;&gt;"",F483=""),"Add a rate",IF(AND(E483="",H483=""),"Add hours or an amount",IF(AND(E483&lt;&gt;"",H483&lt;&gt;""),"Use hours x rate OR an amount","")))))))</f>
        <v/>
      </c>
    </row>
    <row r="484" customFormat="false" ht="15" hidden="false" customHeight="false" outlineLevel="0" collapsed="false">
      <c r="A484" s="24"/>
      <c r="B484" s="23"/>
      <c r="C484" s="23"/>
      <c r="D484" s="23"/>
      <c r="E484" s="23"/>
      <c r="F484" s="25"/>
      <c r="G484" s="26" t="str">
        <f aca="false">IF(AND(E484="",H484=""),"",N(E484)*N(F484)+N(H484))</f>
        <v/>
      </c>
      <c r="H484" s="25"/>
      <c r="I484" s="23"/>
      <c r="J484" s="28" t="str">
        <f aca="false">IF(AND(A484="",B484="",C484="",E484="",H484=""),"",IF(B484="","Pick a job",IF(ISNA(MATCH(B484,Jobs!$A$2:$A$301,0)),"Job # not on Jobs tab",IF(C484="","Pick a category",IF(AND(E484&lt;&gt;"",F484=""),"Add a rate",IF(AND(E484="",H484=""),"Add hours or an amount",IF(AND(E484&lt;&gt;"",H484&lt;&gt;""),"Use hours x rate OR an amount","")))))))</f>
        <v/>
      </c>
    </row>
    <row r="485" customFormat="false" ht="15" hidden="false" customHeight="false" outlineLevel="0" collapsed="false">
      <c r="A485" s="24"/>
      <c r="B485" s="23"/>
      <c r="C485" s="23"/>
      <c r="D485" s="23"/>
      <c r="E485" s="23"/>
      <c r="F485" s="25"/>
      <c r="G485" s="26" t="str">
        <f aca="false">IF(AND(E485="",H485=""),"",N(E485)*N(F485)+N(H485))</f>
        <v/>
      </c>
      <c r="H485" s="25"/>
      <c r="I485" s="23"/>
      <c r="J485" s="28" t="str">
        <f aca="false">IF(AND(A485="",B485="",C485="",E485="",H485=""),"",IF(B485="","Pick a job",IF(ISNA(MATCH(B485,Jobs!$A$2:$A$301,0)),"Job # not on Jobs tab",IF(C485="","Pick a category",IF(AND(E485&lt;&gt;"",F485=""),"Add a rate",IF(AND(E485="",H485=""),"Add hours or an amount",IF(AND(E485&lt;&gt;"",H485&lt;&gt;""),"Use hours x rate OR an amount","")))))))</f>
        <v/>
      </c>
    </row>
    <row r="486" customFormat="false" ht="15" hidden="false" customHeight="false" outlineLevel="0" collapsed="false">
      <c r="A486" s="24"/>
      <c r="B486" s="23"/>
      <c r="C486" s="23"/>
      <c r="D486" s="23"/>
      <c r="E486" s="23"/>
      <c r="F486" s="25"/>
      <c r="G486" s="26" t="str">
        <f aca="false">IF(AND(E486="",H486=""),"",N(E486)*N(F486)+N(H486))</f>
        <v/>
      </c>
      <c r="H486" s="25"/>
      <c r="I486" s="23"/>
      <c r="J486" s="28" t="str">
        <f aca="false">IF(AND(A486="",B486="",C486="",E486="",H486=""),"",IF(B486="","Pick a job",IF(ISNA(MATCH(B486,Jobs!$A$2:$A$301,0)),"Job # not on Jobs tab",IF(C486="","Pick a category",IF(AND(E486&lt;&gt;"",F486=""),"Add a rate",IF(AND(E486="",H486=""),"Add hours or an amount",IF(AND(E486&lt;&gt;"",H486&lt;&gt;""),"Use hours x rate OR an amount","")))))))</f>
        <v/>
      </c>
    </row>
    <row r="487" customFormat="false" ht="15" hidden="false" customHeight="false" outlineLevel="0" collapsed="false">
      <c r="A487" s="24"/>
      <c r="B487" s="23"/>
      <c r="C487" s="23"/>
      <c r="D487" s="23"/>
      <c r="E487" s="23"/>
      <c r="F487" s="25"/>
      <c r="G487" s="26" t="str">
        <f aca="false">IF(AND(E487="",H487=""),"",N(E487)*N(F487)+N(H487))</f>
        <v/>
      </c>
      <c r="H487" s="25"/>
      <c r="I487" s="23"/>
      <c r="J487" s="28" t="str">
        <f aca="false">IF(AND(A487="",B487="",C487="",E487="",H487=""),"",IF(B487="","Pick a job",IF(ISNA(MATCH(B487,Jobs!$A$2:$A$301,0)),"Job # not on Jobs tab",IF(C487="","Pick a category",IF(AND(E487&lt;&gt;"",F487=""),"Add a rate",IF(AND(E487="",H487=""),"Add hours or an amount",IF(AND(E487&lt;&gt;"",H487&lt;&gt;""),"Use hours x rate OR an amount","")))))))</f>
        <v/>
      </c>
    </row>
    <row r="488" customFormat="false" ht="15" hidden="false" customHeight="false" outlineLevel="0" collapsed="false">
      <c r="A488" s="24"/>
      <c r="B488" s="23"/>
      <c r="C488" s="23"/>
      <c r="D488" s="23"/>
      <c r="E488" s="23"/>
      <c r="F488" s="25"/>
      <c r="G488" s="26" t="str">
        <f aca="false">IF(AND(E488="",H488=""),"",N(E488)*N(F488)+N(H488))</f>
        <v/>
      </c>
      <c r="H488" s="25"/>
      <c r="I488" s="23"/>
      <c r="J488" s="28" t="str">
        <f aca="false">IF(AND(A488="",B488="",C488="",E488="",H488=""),"",IF(B488="","Pick a job",IF(ISNA(MATCH(B488,Jobs!$A$2:$A$301,0)),"Job # not on Jobs tab",IF(C488="","Pick a category",IF(AND(E488&lt;&gt;"",F488=""),"Add a rate",IF(AND(E488="",H488=""),"Add hours or an amount",IF(AND(E488&lt;&gt;"",H488&lt;&gt;""),"Use hours x rate OR an amount","")))))))</f>
        <v/>
      </c>
    </row>
    <row r="489" customFormat="false" ht="15" hidden="false" customHeight="false" outlineLevel="0" collapsed="false">
      <c r="A489" s="24"/>
      <c r="B489" s="23"/>
      <c r="C489" s="23"/>
      <c r="D489" s="23"/>
      <c r="E489" s="23"/>
      <c r="F489" s="25"/>
      <c r="G489" s="26" t="str">
        <f aca="false">IF(AND(E489="",H489=""),"",N(E489)*N(F489)+N(H489))</f>
        <v/>
      </c>
      <c r="H489" s="25"/>
      <c r="I489" s="23"/>
      <c r="J489" s="28" t="str">
        <f aca="false">IF(AND(A489="",B489="",C489="",E489="",H489=""),"",IF(B489="","Pick a job",IF(ISNA(MATCH(B489,Jobs!$A$2:$A$301,0)),"Job # not on Jobs tab",IF(C489="","Pick a category",IF(AND(E489&lt;&gt;"",F489=""),"Add a rate",IF(AND(E489="",H489=""),"Add hours or an amount",IF(AND(E489&lt;&gt;"",H489&lt;&gt;""),"Use hours x rate OR an amount","")))))))</f>
        <v/>
      </c>
    </row>
    <row r="490" customFormat="false" ht="15" hidden="false" customHeight="false" outlineLevel="0" collapsed="false">
      <c r="A490" s="24"/>
      <c r="B490" s="23"/>
      <c r="C490" s="23"/>
      <c r="D490" s="23"/>
      <c r="E490" s="23"/>
      <c r="F490" s="25"/>
      <c r="G490" s="26" t="str">
        <f aca="false">IF(AND(E490="",H490=""),"",N(E490)*N(F490)+N(H490))</f>
        <v/>
      </c>
      <c r="H490" s="25"/>
      <c r="I490" s="23"/>
      <c r="J490" s="28" t="str">
        <f aca="false">IF(AND(A490="",B490="",C490="",E490="",H490=""),"",IF(B490="","Pick a job",IF(ISNA(MATCH(B490,Jobs!$A$2:$A$301,0)),"Job # not on Jobs tab",IF(C490="","Pick a category",IF(AND(E490&lt;&gt;"",F490=""),"Add a rate",IF(AND(E490="",H490=""),"Add hours or an amount",IF(AND(E490&lt;&gt;"",H490&lt;&gt;""),"Use hours x rate OR an amount","")))))))</f>
        <v/>
      </c>
    </row>
    <row r="491" customFormat="false" ht="15" hidden="false" customHeight="false" outlineLevel="0" collapsed="false">
      <c r="A491" s="24"/>
      <c r="B491" s="23"/>
      <c r="C491" s="23"/>
      <c r="D491" s="23"/>
      <c r="E491" s="23"/>
      <c r="F491" s="25"/>
      <c r="G491" s="26" t="str">
        <f aca="false">IF(AND(E491="",H491=""),"",N(E491)*N(F491)+N(H491))</f>
        <v/>
      </c>
      <c r="H491" s="25"/>
      <c r="I491" s="23"/>
      <c r="J491" s="28" t="str">
        <f aca="false">IF(AND(A491="",B491="",C491="",E491="",H491=""),"",IF(B491="","Pick a job",IF(ISNA(MATCH(B491,Jobs!$A$2:$A$301,0)),"Job # not on Jobs tab",IF(C491="","Pick a category",IF(AND(E491&lt;&gt;"",F491=""),"Add a rate",IF(AND(E491="",H491=""),"Add hours or an amount",IF(AND(E491&lt;&gt;"",H491&lt;&gt;""),"Use hours x rate OR an amount","")))))))</f>
        <v/>
      </c>
    </row>
    <row r="492" customFormat="false" ht="15" hidden="false" customHeight="false" outlineLevel="0" collapsed="false">
      <c r="A492" s="24"/>
      <c r="B492" s="23"/>
      <c r="C492" s="23"/>
      <c r="D492" s="23"/>
      <c r="E492" s="23"/>
      <c r="F492" s="25"/>
      <c r="G492" s="26" t="str">
        <f aca="false">IF(AND(E492="",H492=""),"",N(E492)*N(F492)+N(H492))</f>
        <v/>
      </c>
      <c r="H492" s="25"/>
      <c r="I492" s="23"/>
      <c r="J492" s="28" t="str">
        <f aca="false">IF(AND(A492="",B492="",C492="",E492="",H492=""),"",IF(B492="","Pick a job",IF(ISNA(MATCH(B492,Jobs!$A$2:$A$301,0)),"Job # not on Jobs tab",IF(C492="","Pick a category",IF(AND(E492&lt;&gt;"",F492=""),"Add a rate",IF(AND(E492="",H492=""),"Add hours or an amount",IF(AND(E492&lt;&gt;"",H492&lt;&gt;""),"Use hours x rate OR an amount","")))))))</f>
        <v/>
      </c>
    </row>
    <row r="493" customFormat="false" ht="15" hidden="false" customHeight="false" outlineLevel="0" collapsed="false">
      <c r="A493" s="24"/>
      <c r="B493" s="23"/>
      <c r="C493" s="23"/>
      <c r="D493" s="23"/>
      <c r="E493" s="23"/>
      <c r="F493" s="25"/>
      <c r="G493" s="26" t="str">
        <f aca="false">IF(AND(E493="",H493=""),"",N(E493)*N(F493)+N(H493))</f>
        <v/>
      </c>
      <c r="H493" s="25"/>
      <c r="I493" s="23"/>
      <c r="J493" s="28" t="str">
        <f aca="false">IF(AND(A493="",B493="",C493="",E493="",H493=""),"",IF(B493="","Pick a job",IF(ISNA(MATCH(B493,Jobs!$A$2:$A$301,0)),"Job # not on Jobs tab",IF(C493="","Pick a category",IF(AND(E493&lt;&gt;"",F493=""),"Add a rate",IF(AND(E493="",H493=""),"Add hours or an amount",IF(AND(E493&lt;&gt;"",H493&lt;&gt;""),"Use hours x rate OR an amount","")))))))</f>
        <v/>
      </c>
    </row>
    <row r="494" customFormat="false" ht="15" hidden="false" customHeight="false" outlineLevel="0" collapsed="false">
      <c r="A494" s="24"/>
      <c r="B494" s="23"/>
      <c r="C494" s="23"/>
      <c r="D494" s="23"/>
      <c r="E494" s="23"/>
      <c r="F494" s="25"/>
      <c r="G494" s="26" t="str">
        <f aca="false">IF(AND(E494="",H494=""),"",N(E494)*N(F494)+N(H494))</f>
        <v/>
      </c>
      <c r="H494" s="25"/>
      <c r="I494" s="23"/>
      <c r="J494" s="28" t="str">
        <f aca="false">IF(AND(A494="",B494="",C494="",E494="",H494=""),"",IF(B494="","Pick a job",IF(ISNA(MATCH(B494,Jobs!$A$2:$A$301,0)),"Job # not on Jobs tab",IF(C494="","Pick a category",IF(AND(E494&lt;&gt;"",F494=""),"Add a rate",IF(AND(E494="",H494=""),"Add hours or an amount",IF(AND(E494&lt;&gt;"",H494&lt;&gt;""),"Use hours x rate OR an amount","")))))))</f>
        <v/>
      </c>
    </row>
    <row r="495" customFormat="false" ht="15" hidden="false" customHeight="false" outlineLevel="0" collapsed="false">
      <c r="A495" s="24"/>
      <c r="B495" s="23"/>
      <c r="C495" s="23"/>
      <c r="D495" s="23"/>
      <c r="E495" s="23"/>
      <c r="F495" s="25"/>
      <c r="G495" s="26" t="str">
        <f aca="false">IF(AND(E495="",H495=""),"",N(E495)*N(F495)+N(H495))</f>
        <v/>
      </c>
      <c r="H495" s="25"/>
      <c r="I495" s="23"/>
      <c r="J495" s="28" t="str">
        <f aca="false">IF(AND(A495="",B495="",C495="",E495="",H495=""),"",IF(B495="","Pick a job",IF(ISNA(MATCH(B495,Jobs!$A$2:$A$301,0)),"Job # not on Jobs tab",IF(C495="","Pick a category",IF(AND(E495&lt;&gt;"",F495=""),"Add a rate",IF(AND(E495="",H495=""),"Add hours or an amount",IF(AND(E495&lt;&gt;"",H495&lt;&gt;""),"Use hours x rate OR an amount","")))))))</f>
        <v/>
      </c>
    </row>
    <row r="496" customFormat="false" ht="15" hidden="false" customHeight="false" outlineLevel="0" collapsed="false">
      <c r="A496" s="24"/>
      <c r="B496" s="23"/>
      <c r="C496" s="23"/>
      <c r="D496" s="23"/>
      <c r="E496" s="23"/>
      <c r="F496" s="25"/>
      <c r="G496" s="26" t="str">
        <f aca="false">IF(AND(E496="",H496=""),"",N(E496)*N(F496)+N(H496))</f>
        <v/>
      </c>
      <c r="H496" s="25"/>
      <c r="I496" s="23"/>
      <c r="J496" s="28" t="str">
        <f aca="false">IF(AND(A496="",B496="",C496="",E496="",H496=""),"",IF(B496="","Pick a job",IF(ISNA(MATCH(B496,Jobs!$A$2:$A$301,0)),"Job # not on Jobs tab",IF(C496="","Pick a category",IF(AND(E496&lt;&gt;"",F496=""),"Add a rate",IF(AND(E496="",H496=""),"Add hours or an amount",IF(AND(E496&lt;&gt;"",H496&lt;&gt;""),"Use hours x rate OR an amount","")))))))</f>
        <v/>
      </c>
    </row>
    <row r="497" customFormat="false" ht="15" hidden="false" customHeight="false" outlineLevel="0" collapsed="false">
      <c r="A497" s="24"/>
      <c r="B497" s="23"/>
      <c r="C497" s="23"/>
      <c r="D497" s="23"/>
      <c r="E497" s="23"/>
      <c r="F497" s="25"/>
      <c r="G497" s="26" t="str">
        <f aca="false">IF(AND(E497="",H497=""),"",N(E497)*N(F497)+N(H497))</f>
        <v/>
      </c>
      <c r="H497" s="25"/>
      <c r="I497" s="23"/>
      <c r="J497" s="28" t="str">
        <f aca="false">IF(AND(A497="",B497="",C497="",E497="",H497=""),"",IF(B497="","Pick a job",IF(ISNA(MATCH(B497,Jobs!$A$2:$A$301,0)),"Job # not on Jobs tab",IF(C497="","Pick a category",IF(AND(E497&lt;&gt;"",F497=""),"Add a rate",IF(AND(E497="",H497=""),"Add hours or an amount",IF(AND(E497&lt;&gt;"",H497&lt;&gt;""),"Use hours x rate OR an amount","")))))))</f>
        <v/>
      </c>
    </row>
    <row r="498" customFormat="false" ht="15" hidden="false" customHeight="false" outlineLevel="0" collapsed="false">
      <c r="A498" s="24"/>
      <c r="B498" s="23"/>
      <c r="C498" s="23"/>
      <c r="D498" s="23"/>
      <c r="E498" s="23"/>
      <c r="F498" s="25"/>
      <c r="G498" s="26" t="str">
        <f aca="false">IF(AND(E498="",H498=""),"",N(E498)*N(F498)+N(H498))</f>
        <v/>
      </c>
      <c r="H498" s="25"/>
      <c r="I498" s="23"/>
      <c r="J498" s="28" t="str">
        <f aca="false">IF(AND(A498="",B498="",C498="",E498="",H498=""),"",IF(B498="","Pick a job",IF(ISNA(MATCH(B498,Jobs!$A$2:$A$301,0)),"Job # not on Jobs tab",IF(C498="","Pick a category",IF(AND(E498&lt;&gt;"",F498=""),"Add a rate",IF(AND(E498="",H498=""),"Add hours or an amount",IF(AND(E498&lt;&gt;"",H498&lt;&gt;""),"Use hours x rate OR an amount","")))))))</f>
        <v/>
      </c>
    </row>
    <row r="499" customFormat="false" ht="15" hidden="false" customHeight="false" outlineLevel="0" collapsed="false">
      <c r="A499" s="24"/>
      <c r="B499" s="23"/>
      <c r="C499" s="23"/>
      <c r="D499" s="23"/>
      <c r="E499" s="23"/>
      <c r="F499" s="25"/>
      <c r="G499" s="26" t="str">
        <f aca="false">IF(AND(E499="",H499=""),"",N(E499)*N(F499)+N(H499))</f>
        <v/>
      </c>
      <c r="H499" s="25"/>
      <c r="I499" s="23"/>
      <c r="J499" s="28" t="str">
        <f aca="false">IF(AND(A499="",B499="",C499="",E499="",H499=""),"",IF(B499="","Pick a job",IF(ISNA(MATCH(B499,Jobs!$A$2:$A$301,0)),"Job # not on Jobs tab",IF(C499="","Pick a category",IF(AND(E499&lt;&gt;"",F499=""),"Add a rate",IF(AND(E499="",H499=""),"Add hours or an amount",IF(AND(E499&lt;&gt;"",H499&lt;&gt;""),"Use hours x rate OR an amount","")))))))</f>
        <v/>
      </c>
    </row>
    <row r="500" customFormat="false" ht="15" hidden="false" customHeight="false" outlineLevel="0" collapsed="false">
      <c r="A500" s="24"/>
      <c r="B500" s="23"/>
      <c r="C500" s="23"/>
      <c r="D500" s="23"/>
      <c r="E500" s="23"/>
      <c r="F500" s="25"/>
      <c r="G500" s="26" t="str">
        <f aca="false">IF(AND(E500="",H500=""),"",N(E500)*N(F500)+N(H500))</f>
        <v/>
      </c>
      <c r="H500" s="25"/>
      <c r="I500" s="23"/>
      <c r="J500" s="28" t="str">
        <f aca="false">IF(AND(A500="",B500="",C500="",E500="",H500=""),"",IF(B500="","Pick a job",IF(ISNA(MATCH(B500,Jobs!$A$2:$A$301,0)),"Job # not on Jobs tab",IF(C500="","Pick a category",IF(AND(E500&lt;&gt;"",F500=""),"Add a rate",IF(AND(E500="",H500=""),"Add hours or an amount",IF(AND(E500&lt;&gt;"",H500&lt;&gt;""),"Use hours x rate OR an amount","")))))))</f>
        <v/>
      </c>
    </row>
    <row r="501" customFormat="false" ht="15" hidden="false" customHeight="false" outlineLevel="0" collapsed="false">
      <c r="A501" s="24"/>
      <c r="B501" s="23"/>
      <c r="C501" s="23"/>
      <c r="D501" s="23"/>
      <c r="E501" s="23"/>
      <c r="F501" s="25"/>
      <c r="G501" s="26" t="str">
        <f aca="false">IF(AND(E501="",H501=""),"",N(E501)*N(F501)+N(H501))</f>
        <v/>
      </c>
      <c r="H501" s="25"/>
      <c r="I501" s="23"/>
      <c r="J501" s="28" t="str">
        <f aca="false">IF(AND(A501="",B501="",C501="",E501="",H501=""),"",IF(B501="","Pick a job",IF(ISNA(MATCH(B501,Jobs!$A$2:$A$301,0)),"Job # not on Jobs tab",IF(C501="","Pick a category",IF(AND(E501&lt;&gt;"",F501=""),"Add a rate",IF(AND(E501="",H501=""),"Add hours or an amount",IF(AND(E501&lt;&gt;"",H501&lt;&gt;""),"Use hours x rate OR an amount","")))))))</f>
        <v/>
      </c>
    </row>
    <row r="502" customFormat="false" ht="15" hidden="false" customHeight="false" outlineLevel="0" collapsed="false">
      <c r="A502" s="24"/>
      <c r="B502" s="23"/>
      <c r="C502" s="23"/>
      <c r="D502" s="23"/>
      <c r="E502" s="23"/>
      <c r="F502" s="25"/>
      <c r="G502" s="26" t="str">
        <f aca="false">IF(AND(E502="",H502=""),"",N(E502)*N(F502)+N(H502))</f>
        <v/>
      </c>
      <c r="H502" s="25"/>
      <c r="I502" s="23"/>
      <c r="J502" s="28" t="str">
        <f aca="false">IF(AND(A502="",B502="",C502="",E502="",H502=""),"",IF(B502="","Pick a job",IF(ISNA(MATCH(B502,Jobs!$A$2:$A$301,0)),"Job # not on Jobs tab",IF(C502="","Pick a category",IF(AND(E502&lt;&gt;"",F502=""),"Add a rate",IF(AND(E502="",H502=""),"Add hours or an amount",IF(AND(E502&lt;&gt;"",H502&lt;&gt;""),"Use hours x rate OR an amount","")))))))</f>
        <v/>
      </c>
    </row>
    <row r="503" customFormat="false" ht="15" hidden="false" customHeight="false" outlineLevel="0" collapsed="false">
      <c r="A503" s="24"/>
      <c r="B503" s="23"/>
      <c r="C503" s="23"/>
      <c r="D503" s="23"/>
      <c r="E503" s="23"/>
      <c r="F503" s="25"/>
      <c r="G503" s="26" t="str">
        <f aca="false">IF(AND(E503="",H503=""),"",N(E503)*N(F503)+N(H503))</f>
        <v/>
      </c>
      <c r="H503" s="25"/>
      <c r="I503" s="23"/>
      <c r="J503" s="28" t="str">
        <f aca="false">IF(AND(A503="",B503="",C503="",E503="",H503=""),"",IF(B503="","Pick a job",IF(ISNA(MATCH(B503,Jobs!$A$2:$A$301,0)),"Job # not on Jobs tab",IF(C503="","Pick a category",IF(AND(E503&lt;&gt;"",F503=""),"Add a rate",IF(AND(E503="",H503=""),"Add hours or an amount",IF(AND(E503&lt;&gt;"",H503&lt;&gt;""),"Use hours x rate OR an amount","")))))))</f>
        <v/>
      </c>
    </row>
    <row r="504" customFormat="false" ht="15" hidden="false" customHeight="false" outlineLevel="0" collapsed="false">
      <c r="A504" s="24"/>
      <c r="B504" s="23"/>
      <c r="C504" s="23"/>
      <c r="D504" s="23"/>
      <c r="E504" s="23"/>
      <c r="F504" s="25"/>
      <c r="G504" s="26" t="str">
        <f aca="false">IF(AND(E504="",H504=""),"",N(E504)*N(F504)+N(H504))</f>
        <v/>
      </c>
      <c r="H504" s="25"/>
      <c r="I504" s="23"/>
      <c r="J504" s="28" t="str">
        <f aca="false">IF(AND(A504="",B504="",C504="",E504="",H504=""),"",IF(B504="","Pick a job",IF(ISNA(MATCH(B504,Jobs!$A$2:$A$301,0)),"Job # not on Jobs tab",IF(C504="","Pick a category",IF(AND(E504&lt;&gt;"",F504=""),"Add a rate",IF(AND(E504="",H504=""),"Add hours or an amount",IF(AND(E504&lt;&gt;"",H504&lt;&gt;""),"Use hours x rate OR an amount","")))))))</f>
        <v/>
      </c>
    </row>
    <row r="505" customFormat="false" ht="15" hidden="false" customHeight="false" outlineLevel="0" collapsed="false">
      <c r="A505" s="24"/>
      <c r="B505" s="23"/>
      <c r="C505" s="23"/>
      <c r="D505" s="23"/>
      <c r="E505" s="23"/>
      <c r="F505" s="25"/>
      <c r="G505" s="26" t="str">
        <f aca="false">IF(AND(E505="",H505=""),"",N(E505)*N(F505)+N(H505))</f>
        <v/>
      </c>
      <c r="H505" s="25"/>
      <c r="I505" s="23"/>
      <c r="J505" s="28" t="str">
        <f aca="false">IF(AND(A505="",B505="",C505="",E505="",H505=""),"",IF(B505="","Pick a job",IF(ISNA(MATCH(B505,Jobs!$A$2:$A$301,0)),"Job # not on Jobs tab",IF(C505="","Pick a category",IF(AND(E505&lt;&gt;"",F505=""),"Add a rate",IF(AND(E505="",H505=""),"Add hours or an amount",IF(AND(E505&lt;&gt;"",H505&lt;&gt;""),"Use hours x rate OR an amount","")))))))</f>
        <v/>
      </c>
    </row>
    <row r="506" customFormat="false" ht="15" hidden="false" customHeight="false" outlineLevel="0" collapsed="false">
      <c r="A506" s="24"/>
      <c r="B506" s="23"/>
      <c r="C506" s="23"/>
      <c r="D506" s="23"/>
      <c r="E506" s="23"/>
      <c r="F506" s="25"/>
      <c r="G506" s="26" t="str">
        <f aca="false">IF(AND(E506="",H506=""),"",N(E506)*N(F506)+N(H506))</f>
        <v/>
      </c>
      <c r="H506" s="25"/>
      <c r="I506" s="23"/>
      <c r="J506" s="28" t="str">
        <f aca="false">IF(AND(A506="",B506="",C506="",E506="",H506=""),"",IF(B506="","Pick a job",IF(ISNA(MATCH(B506,Jobs!$A$2:$A$301,0)),"Job # not on Jobs tab",IF(C506="","Pick a category",IF(AND(E506&lt;&gt;"",F506=""),"Add a rate",IF(AND(E506="",H506=""),"Add hours or an amount",IF(AND(E506&lt;&gt;"",H506&lt;&gt;""),"Use hours x rate OR an amount","")))))))</f>
        <v/>
      </c>
    </row>
    <row r="507" customFormat="false" ht="15" hidden="false" customHeight="false" outlineLevel="0" collapsed="false">
      <c r="A507" s="24"/>
      <c r="B507" s="23"/>
      <c r="C507" s="23"/>
      <c r="D507" s="23"/>
      <c r="E507" s="23"/>
      <c r="F507" s="25"/>
      <c r="G507" s="26" t="str">
        <f aca="false">IF(AND(E507="",H507=""),"",N(E507)*N(F507)+N(H507))</f>
        <v/>
      </c>
      <c r="H507" s="25"/>
      <c r="I507" s="23"/>
      <c r="J507" s="28" t="str">
        <f aca="false">IF(AND(A507="",B507="",C507="",E507="",H507=""),"",IF(B507="","Pick a job",IF(ISNA(MATCH(B507,Jobs!$A$2:$A$301,0)),"Job # not on Jobs tab",IF(C507="","Pick a category",IF(AND(E507&lt;&gt;"",F507=""),"Add a rate",IF(AND(E507="",H507=""),"Add hours or an amount",IF(AND(E507&lt;&gt;"",H507&lt;&gt;""),"Use hours x rate OR an amount","")))))))</f>
        <v/>
      </c>
    </row>
    <row r="508" customFormat="false" ht="15" hidden="false" customHeight="false" outlineLevel="0" collapsed="false">
      <c r="A508" s="24"/>
      <c r="B508" s="23"/>
      <c r="C508" s="23"/>
      <c r="D508" s="23"/>
      <c r="E508" s="23"/>
      <c r="F508" s="25"/>
      <c r="G508" s="26" t="str">
        <f aca="false">IF(AND(E508="",H508=""),"",N(E508)*N(F508)+N(H508))</f>
        <v/>
      </c>
      <c r="H508" s="25"/>
      <c r="I508" s="23"/>
      <c r="J508" s="28" t="str">
        <f aca="false">IF(AND(A508="",B508="",C508="",E508="",H508=""),"",IF(B508="","Pick a job",IF(ISNA(MATCH(B508,Jobs!$A$2:$A$301,0)),"Job # not on Jobs tab",IF(C508="","Pick a category",IF(AND(E508&lt;&gt;"",F508=""),"Add a rate",IF(AND(E508="",H508=""),"Add hours or an amount",IF(AND(E508&lt;&gt;"",H508&lt;&gt;""),"Use hours x rate OR an amount","")))))))</f>
        <v/>
      </c>
    </row>
    <row r="509" customFormat="false" ht="15" hidden="false" customHeight="false" outlineLevel="0" collapsed="false">
      <c r="A509" s="24"/>
      <c r="B509" s="23"/>
      <c r="C509" s="23"/>
      <c r="D509" s="23"/>
      <c r="E509" s="23"/>
      <c r="F509" s="25"/>
      <c r="G509" s="26" t="str">
        <f aca="false">IF(AND(E509="",H509=""),"",N(E509)*N(F509)+N(H509))</f>
        <v/>
      </c>
      <c r="H509" s="25"/>
      <c r="I509" s="23"/>
      <c r="J509" s="28" t="str">
        <f aca="false">IF(AND(A509="",B509="",C509="",E509="",H509=""),"",IF(B509="","Pick a job",IF(ISNA(MATCH(B509,Jobs!$A$2:$A$301,0)),"Job # not on Jobs tab",IF(C509="","Pick a category",IF(AND(E509&lt;&gt;"",F509=""),"Add a rate",IF(AND(E509="",H509=""),"Add hours or an amount",IF(AND(E509&lt;&gt;"",H509&lt;&gt;""),"Use hours x rate OR an amount","")))))))</f>
        <v/>
      </c>
    </row>
    <row r="510" customFormat="false" ht="15" hidden="false" customHeight="false" outlineLevel="0" collapsed="false">
      <c r="A510" s="24"/>
      <c r="B510" s="23"/>
      <c r="C510" s="23"/>
      <c r="D510" s="23"/>
      <c r="E510" s="23"/>
      <c r="F510" s="25"/>
      <c r="G510" s="26" t="str">
        <f aca="false">IF(AND(E510="",H510=""),"",N(E510)*N(F510)+N(H510))</f>
        <v/>
      </c>
      <c r="H510" s="25"/>
      <c r="I510" s="23"/>
      <c r="J510" s="28" t="str">
        <f aca="false">IF(AND(A510="",B510="",C510="",E510="",H510=""),"",IF(B510="","Pick a job",IF(ISNA(MATCH(B510,Jobs!$A$2:$A$301,0)),"Job # not on Jobs tab",IF(C510="","Pick a category",IF(AND(E510&lt;&gt;"",F510=""),"Add a rate",IF(AND(E510="",H510=""),"Add hours or an amount",IF(AND(E510&lt;&gt;"",H510&lt;&gt;""),"Use hours x rate OR an amount","")))))))</f>
        <v/>
      </c>
    </row>
    <row r="511" customFormat="false" ht="15" hidden="false" customHeight="false" outlineLevel="0" collapsed="false">
      <c r="A511" s="24"/>
      <c r="B511" s="23"/>
      <c r="C511" s="23"/>
      <c r="D511" s="23"/>
      <c r="E511" s="23"/>
      <c r="F511" s="25"/>
      <c r="G511" s="26" t="str">
        <f aca="false">IF(AND(E511="",H511=""),"",N(E511)*N(F511)+N(H511))</f>
        <v/>
      </c>
      <c r="H511" s="25"/>
      <c r="I511" s="23"/>
      <c r="J511" s="28" t="str">
        <f aca="false">IF(AND(A511="",B511="",C511="",E511="",H511=""),"",IF(B511="","Pick a job",IF(ISNA(MATCH(B511,Jobs!$A$2:$A$301,0)),"Job # not on Jobs tab",IF(C511="","Pick a category",IF(AND(E511&lt;&gt;"",F511=""),"Add a rate",IF(AND(E511="",H511=""),"Add hours or an amount",IF(AND(E511&lt;&gt;"",H511&lt;&gt;""),"Use hours x rate OR an amount","")))))))</f>
        <v/>
      </c>
    </row>
    <row r="512" customFormat="false" ht="15" hidden="false" customHeight="false" outlineLevel="0" collapsed="false">
      <c r="A512" s="24"/>
      <c r="B512" s="23"/>
      <c r="C512" s="23"/>
      <c r="D512" s="23"/>
      <c r="E512" s="23"/>
      <c r="F512" s="25"/>
      <c r="G512" s="26" t="str">
        <f aca="false">IF(AND(E512="",H512=""),"",N(E512)*N(F512)+N(H512))</f>
        <v/>
      </c>
      <c r="H512" s="25"/>
      <c r="I512" s="23"/>
      <c r="J512" s="28" t="str">
        <f aca="false">IF(AND(A512="",B512="",C512="",E512="",H512=""),"",IF(B512="","Pick a job",IF(ISNA(MATCH(B512,Jobs!$A$2:$A$301,0)),"Job # not on Jobs tab",IF(C512="","Pick a category",IF(AND(E512&lt;&gt;"",F512=""),"Add a rate",IF(AND(E512="",H512=""),"Add hours or an amount",IF(AND(E512&lt;&gt;"",H512&lt;&gt;""),"Use hours x rate OR an amount","")))))))</f>
        <v/>
      </c>
    </row>
    <row r="513" customFormat="false" ht="15" hidden="false" customHeight="false" outlineLevel="0" collapsed="false">
      <c r="A513" s="24"/>
      <c r="B513" s="23"/>
      <c r="C513" s="23"/>
      <c r="D513" s="23"/>
      <c r="E513" s="23"/>
      <c r="F513" s="25"/>
      <c r="G513" s="26" t="str">
        <f aca="false">IF(AND(E513="",H513=""),"",N(E513)*N(F513)+N(H513))</f>
        <v/>
      </c>
      <c r="H513" s="25"/>
      <c r="I513" s="23"/>
      <c r="J513" s="28" t="str">
        <f aca="false">IF(AND(A513="",B513="",C513="",E513="",H513=""),"",IF(B513="","Pick a job",IF(ISNA(MATCH(B513,Jobs!$A$2:$A$301,0)),"Job # not on Jobs tab",IF(C513="","Pick a category",IF(AND(E513&lt;&gt;"",F513=""),"Add a rate",IF(AND(E513="",H513=""),"Add hours or an amount",IF(AND(E513&lt;&gt;"",H513&lt;&gt;""),"Use hours x rate OR an amount","")))))))</f>
        <v/>
      </c>
    </row>
    <row r="514" customFormat="false" ht="15" hidden="false" customHeight="false" outlineLevel="0" collapsed="false">
      <c r="A514" s="24"/>
      <c r="B514" s="23"/>
      <c r="C514" s="23"/>
      <c r="D514" s="23"/>
      <c r="E514" s="23"/>
      <c r="F514" s="25"/>
      <c r="G514" s="26" t="str">
        <f aca="false">IF(AND(E514="",H514=""),"",N(E514)*N(F514)+N(H514))</f>
        <v/>
      </c>
      <c r="H514" s="25"/>
      <c r="I514" s="23"/>
      <c r="J514" s="28" t="str">
        <f aca="false">IF(AND(A514="",B514="",C514="",E514="",H514=""),"",IF(B514="","Pick a job",IF(ISNA(MATCH(B514,Jobs!$A$2:$A$301,0)),"Job # not on Jobs tab",IF(C514="","Pick a category",IF(AND(E514&lt;&gt;"",F514=""),"Add a rate",IF(AND(E514="",H514=""),"Add hours or an amount",IF(AND(E514&lt;&gt;"",H514&lt;&gt;""),"Use hours x rate OR an amount","")))))))</f>
        <v/>
      </c>
    </row>
    <row r="515" customFormat="false" ht="15" hidden="false" customHeight="false" outlineLevel="0" collapsed="false">
      <c r="A515" s="24"/>
      <c r="B515" s="23"/>
      <c r="C515" s="23"/>
      <c r="D515" s="23"/>
      <c r="E515" s="23"/>
      <c r="F515" s="25"/>
      <c r="G515" s="26" t="str">
        <f aca="false">IF(AND(E515="",H515=""),"",N(E515)*N(F515)+N(H515))</f>
        <v/>
      </c>
      <c r="H515" s="25"/>
      <c r="I515" s="23"/>
      <c r="J515" s="28" t="str">
        <f aca="false">IF(AND(A515="",B515="",C515="",E515="",H515=""),"",IF(B515="","Pick a job",IF(ISNA(MATCH(B515,Jobs!$A$2:$A$301,0)),"Job # not on Jobs tab",IF(C515="","Pick a category",IF(AND(E515&lt;&gt;"",F515=""),"Add a rate",IF(AND(E515="",H515=""),"Add hours or an amount",IF(AND(E515&lt;&gt;"",H515&lt;&gt;""),"Use hours x rate OR an amount","")))))))</f>
        <v/>
      </c>
    </row>
    <row r="516" customFormat="false" ht="15" hidden="false" customHeight="false" outlineLevel="0" collapsed="false">
      <c r="A516" s="24"/>
      <c r="B516" s="23"/>
      <c r="C516" s="23"/>
      <c r="D516" s="23"/>
      <c r="E516" s="23"/>
      <c r="F516" s="25"/>
      <c r="G516" s="26" t="str">
        <f aca="false">IF(AND(E516="",H516=""),"",N(E516)*N(F516)+N(H516))</f>
        <v/>
      </c>
      <c r="H516" s="25"/>
      <c r="I516" s="23"/>
      <c r="J516" s="28" t="str">
        <f aca="false">IF(AND(A516="",B516="",C516="",E516="",H516=""),"",IF(B516="","Pick a job",IF(ISNA(MATCH(B516,Jobs!$A$2:$A$301,0)),"Job # not on Jobs tab",IF(C516="","Pick a category",IF(AND(E516&lt;&gt;"",F516=""),"Add a rate",IF(AND(E516="",H516=""),"Add hours or an amount",IF(AND(E516&lt;&gt;"",H516&lt;&gt;""),"Use hours x rate OR an amount","")))))))</f>
        <v/>
      </c>
    </row>
    <row r="517" customFormat="false" ht="15" hidden="false" customHeight="false" outlineLevel="0" collapsed="false">
      <c r="A517" s="24"/>
      <c r="B517" s="23"/>
      <c r="C517" s="23"/>
      <c r="D517" s="23"/>
      <c r="E517" s="23"/>
      <c r="F517" s="25"/>
      <c r="G517" s="26" t="str">
        <f aca="false">IF(AND(E517="",H517=""),"",N(E517)*N(F517)+N(H517))</f>
        <v/>
      </c>
      <c r="H517" s="25"/>
      <c r="I517" s="23"/>
      <c r="J517" s="28" t="str">
        <f aca="false">IF(AND(A517="",B517="",C517="",E517="",H517=""),"",IF(B517="","Pick a job",IF(ISNA(MATCH(B517,Jobs!$A$2:$A$301,0)),"Job # not on Jobs tab",IF(C517="","Pick a category",IF(AND(E517&lt;&gt;"",F517=""),"Add a rate",IF(AND(E517="",H517=""),"Add hours or an amount",IF(AND(E517&lt;&gt;"",H517&lt;&gt;""),"Use hours x rate OR an amount","")))))))</f>
        <v/>
      </c>
    </row>
    <row r="518" customFormat="false" ht="15" hidden="false" customHeight="false" outlineLevel="0" collapsed="false">
      <c r="A518" s="24"/>
      <c r="B518" s="23"/>
      <c r="C518" s="23"/>
      <c r="D518" s="23"/>
      <c r="E518" s="23"/>
      <c r="F518" s="25"/>
      <c r="G518" s="26" t="str">
        <f aca="false">IF(AND(E518="",H518=""),"",N(E518)*N(F518)+N(H518))</f>
        <v/>
      </c>
      <c r="H518" s="25"/>
      <c r="I518" s="23"/>
      <c r="J518" s="28" t="str">
        <f aca="false">IF(AND(A518="",B518="",C518="",E518="",H518=""),"",IF(B518="","Pick a job",IF(ISNA(MATCH(B518,Jobs!$A$2:$A$301,0)),"Job # not on Jobs tab",IF(C518="","Pick a category",IF(AND(E518&lt;&gt;"",F518=""),"Add a rate",IF(AND(E518="",H518=""),"Add hours or an amount",IF(AND(E518&lt;&gt;"",H518&lt;&gt;""),"Use hours x rate OR an amount","")))))))</f>
        <v/>
      </c>
    </row>
    <row r="519" customFormat="false" ht="15" hidden="false" customHeight="false" outlineLevel="0" collapsed="false">
      <c r="A519" s="24"/>
      <c r="B519" s="23"/>
      <c r="C519" s="23"/>
      <c r="D519" s="23"/>
      <c r="E519" s="23"/>
      <c r="F519" s="25"/>
      <c r="G519" s="26" t="str">
        <f aca="false">IF(AND(E519="",H519=""),"",N(E519)*N(F519)+N(H519))</f>
        <v/>
      </c>
      <c r="H519" s="25"/>
      <c r="I519" s="23"/>
      <c r="J519" s="28" t="str">
        <f aca="false">IF(AND(A519="",B519="",C519="",E519="",H519=""),"",IF(B519="","Pick a job",IF(ISNA(MATCH(B519,Jobs!$A$2:$A$301,0)),"Job # not on Jobs tab",IF(C519="","Pick a category",IF(AND(E519&lt;&gt;"",F519=""),"Add a rate",IF(AND(E519="",H519=""),"Add hours or an amount",IF(AND(E519&lt;&gt;"",H519&lt;&gt;""),"Use hours x rate OR an amount","")))))))</f>
        <v/>
      </c>
    </row>
    <row r="520" customFormat="false" ht="15" hidden="false" customHeight="false" outlineLevel="0" collapsed="false">
      <c r="A520" s="24"/>
      <c r="B520" s="23"/>
      <c r="C520" s="23"/>
      <c r="D520" s="23"/>
      <c r="E520" s="23"/>
      <c r="F520" s="25"/>
      <c r="G520" s="26" t="str">
        <f aca="false">IF(AND(E520="",H520=""),"",N(E520)*N(F520)+N(H520))</f>
        <v/>
      </c>
      <c r="H520" s="25"/>
      <c r="I520" s="23"/>
      <c r="J520" s="28" t="str">
        <f aca="false">IF(AND(A520="",B520="",C520="",E520="",H520=""),"",IF(B520="","Pick a job",IF(ISNA(MATCH(B520,Jobs!$A$2:$A$301,0)),"Job # not on Jobs tab",IF(C520="","Pick a category",IF(AND(E520&lt;&gt;"",F520=""),"Add a rate",IF(AND(E520="",H520=""),"Add hours or an amount",IF(AND(E520&lt;&gt;"",H520&lt;&gt;""),"Use hours x rate OR an amount","")))))))</f>
        <v/>
      </c>
    </row>
    <row r="521" customFormat="false" ht="15" hidden="false" customHeight="false" outlineLevel="0" collapsed="false">
      <c r="A521" s="24"/>
      <c r="B521" s="23"/>
      <c r="C521" s="23"/>
      <c r="D521" s="23"/>
      <c r="E521" s="23"/>
      <c r="F521" s="25"/>
      <c r="G521" s="26" t="str">
        <f aca="false">IF(AND(E521="",H521=""),"",N(E521)*N(F521)+N(H521))</f>
        <v/>
      </c>
      <c r="H521" s="25"/>
      <c r="I521" s="23"/>
      <c r="J521" s="28" t="str">
        <f aca="false">IF(AND(A521="",B521="",C521="",E521="",H521=""),"",IF(B521="","Pick a job",IF(ISNA(MATCH(B521,Jobs!$A$2:$A$301,0)),"Job # not on Jobs tab",IF(C521="","Pick a category",IF(AND(E521&lt;&gt;"",F521=""),"Add a rate",IF(AND(E521="",H521=""),"Add hours or an amount",IF(AND(E521&lt;&gt;"",H521&lt;&gt;""),"Use hours x rate OR an amount","")))))))</f>
        <v/>
      </c>
    </row>
    <row r="522" customFormat="false" ht="15" hidden="false" customHeight="false" outlineLevel="0" collapsed="false">
      <c r="A522" s="24"/>
      <c r="B522" s="23"/>
      <c r="C522" s="23"/>
      <c r="D522" s="23"/>
      <c r="E522" s="23"/>
      <c r="F522" s="25"/>
      <c r="G522" s="26" t="str">
        <f aca="false">IF(AND(E522="",H522=""),"",N(E522)*N(F522)+N(H522))</f>
        <v/>
      </c>
      <c r="H522" s="25"/>
      <c r="I522" s="23"/>
      <c r="J522" s="28" t="str">
        <f aca="false">IF(AND(A522="",B522="",C522="",E522="",H522=""),"",IF(B522="","Pick a job",IF(ISNA(MATCH(B522,Jobs!$A$2:$A$301,0)),"Job # not on Jobs tab",IF(C522="","Pick a category",IF(AND(E522&lt;&gt;"",F522=""),"Add a rate",IF(AND(E522="",H522=""),"Add hours or an amount",IF(AND(E522&lt;&gt;"",H522&lt;&gt;""),"Use hours x rate OR an amount","")))))))</f>
        <v/>
      </c>
    </row>
    <row r="523" customFormat="false" ht="15" hidden="false" customHeight="false" outlineLevel="0" collapsed="false">
      <c r="A523" s="24"/>
      <c r="B523" s="23"/>
      <c r="C523" s="23"/>
      <c r="D523" s="23"/>
      <c r="E523" s="23"/>
      <c r="F523" s="25"/>
      <c r="G523" s="26" t="str">
        <f aca="false">IF(AND(E523="",H523=""),"",N(E523)*N(F523)+N(H523))</f>
        <v/>
      </c>
      <c r="H523" s="25"/>
      <c r="I523" s="23"/>
      <c r="J523" s="28" t="str">
        <f aca="false">IF(AND(A523="",B523="",C523="",E523="",H523=""),"",IF(B523="","Pick a job",IF(ISNA(MATCH(B523,Jobs!$A$2:$A$301,0)),"Job # not on Jobs tab",IF(C523="","Pick a category",IF(AND(E523&lt;&gt;"",F523=""),"Add a rate",IF(AND(E523="",H523=""),"Add hours or an amount",IF(AND(E523&lt;&gt;"",H523&lt;&gt;""),"Use hours x rate OR an amount","")))))))</f>
        <v/>
      </c>
    </row>
    <row r="524" customFormat="false" ht="15" hidden="false" customHeight="false" outlineLevel="0" collapsed="false">
      <c r="A524" s="24"/>
      <c r="B524" s="23"/>
      <c r="C524" s="23"/>
      <c r="D524" s="23"/>
      <c r="E524" s="23"/>
      <c r="F524" s="25"/>
      <c r="G524" s="26" t="str">
        <f aca="false">IF(AND(E524="",H524=""),"",N(E524)*N(F524)+N(H524))</f>
        <v/>
      </c>
      <c r="H524" s="25"/>
      <c r="I524" s="23"/>
      <c r="J524" s="28" t="str">
        <f aca="false">IF(AND(A524="",B524="",C524="",E524="",H524=""),"",IF(B524="","Pick a job",IF(ISNA(MATCH(B524,Jobs!$A$2:$A$301,0)),"Job # not on Jobs tab",IF(C524="","Pick a category",IF(AND(E524&lt;&gt;"",F524=""),"Add a rate",IF(AND(E524="",H524=""),"Add hours or an amount",IF(AND(E524&lt;&gt;"",H524&lt;&gt;""),"Use hours x rate OR an amount","")))))))</f>
        <v/>
      </c>
    </row>
    <row r="525" customFormat="false" ht="15" hidden="false" customHeight="false" outlineLevel="0" collapsed="false">
      <c r="A525" s="24"/>
      <c r="B525" s="23"/>
      <c r="C525" s="23"/>
      <c r="D525" s="23"/>
      <c r="E525" s="23"/>
      <c r="F525" s="25"/>
      <c r="G525" s="26" t="str">
        <f aca="false">IF(AND(E525="",H525=""),"",N(E525)*N(F525)+N(H525))</f>
        <v/>
      </c>
      <c r="H525" s="25"/>
      <c r="I525" s="23"/>
      <c r="J525" s="28" t="str">
        <f aca="false">IF(AND(A525="",B525="",C525="",E525="",H525=""),"",IF(B525="","Pick a job",IF(ISNA(MATCH(B525,Jobs!$A$2:$A$301,0)),"Job # not on Jobs tab",IF(C525="","Pick a category",IF(AND(E525&lt;&gt;"",F525=""),"Add a rate",IF(AND(E525="",H525=""),"Add hours or an amount",IF(AND(E525&lt;&gt;"",H525&lt;&gt;""),"Use hours x rate OR an amount","")))))))</f>
        <v/>
      </c>
    </row>
    <row r="526" customFormat="false" ht="15" hidden="false" customHeight="false" outlineLevel="0" collapsed="false">
      <c r="A526" s="24"/>
      <c r="B526" s="23"/>
      <c r="C526" s="23"/>
      <c r="D526" s="23"/>
      <c r="E526" s="23"/>
      <c r="F526" s="25"/>
      <c r="G526" s="26" t="str">
        <f aca="false">IF(AND(E526="",H526=""),"",N(E526)*N(F526)+N(H526))</f>
        <v/>
      </c>
      <c r="H526" s="25"/>
      <c r="I526" s="23"/>
      <c r="J526" s="28" t="str">
        <f aca="false">IF(AND(A526="",B526="",C526="",E526="",H526=""),"",IF(B526="","Pick a job",IF(ISNA(MATCH(B526,Jobs!$A$2:$A$301,0)),"Job # not on Jobs tab",IF(C526="","Pick a category",IF(AND(E526&lt;&gt;"",F526=""),"Add a rate",IF(AND(E526="",H526=""),"Add hours or an amount",IF(AND(E526&lt;&gt;"",H526&lt;&gt;""),"Use hours x rate OR an amount","")))))))</f>
        <v/>
      </c>
    </row>
    <row r="527" customFormat="false" ht="15" hidden="false" customHeight="false" outlineLevel="0" collapsed="false">
      <c r="A527" s="24"/>
      <c r="B527" s="23"/>
      <c r="C527" s="23"/>
      <c r="D527" s="23"/>
      <c r="E527" s="23"/>
      <c r="F527" s="25"/>
      <c r="G527" s="26" t="str">
        <f aca="false">IF(AND(E527="",H527=""),"",N(E527)*N(F527)+N(H527))</f>
        <v/>
      </c>
      <c r="H527" s="25"/>
      <c r="I527" s="23"/>
      <c r="J527" s="28" t="str">
        <f aca="false">IF(AND(A527="",B527="",C527="",E527="",H527=""),"",IF(B527="","Pick a job",IF(ISNA(MATCH(B527,Jobs!$A$2:$A$301,0)),"Job # not on Jobs tab",IF(C527="","Pick a category",IF(AND(E527&lt;&gt;"",F527=""),"Add a rate",IF(AND(E527="",H527=""),"Add hours or an amount",IF(AND(E527&lt;&gt;"",H527&lt;&gt;""),"Use hours x rate OR an amount","")))))))</f>
        <v/>
      </c>
    </row>
    <row r="528" customFormat="false" ht="15" hidden="false" customHeight="false" outlineLevel="0" collapsed="false">
      <c r="A528" s="24"/>
      <c r="B528" s="23"/>
      <c r="C528" s="23"/>
      <c r="D528" s="23"/>
      <c r="E528" s="23"/>
      <c r="F528" s="25"/>
      <c r="G528" s="26" t="str">
        <f aca="false">IF(AND(E528="",H528=""),"",N(E528)*N(F528)+N(H528))</f>
        <v/>
      </c>
      <c r="H528" s="25"/>
      <c r="I528" s="23"/>
      <c r="J528" s="28" t="str">
        <f aca="false">IF(AND(A528="",B528="",C528="",E528="",H528=""),"",IF(B528="","Pick a job",IF(ISNA(MATCH(B528,Jobs!$A$2:$A$301,0)),"Job # not on Jobs tab",IF(C528="","Pick a category",IF(AND(E528&lt;&gt;"",F528=""),"Add a rate",IF(AND(E528="",H528=""),"Add hours or an amount",IF(AND(E528&lt;&gt;"",H528&lt;&gt;""),"Use hours x rate OR an amount","")))))))</f>
        <v/>
      </c>
    </row>
    <row r="529" customFormat="false" ht="15" hidden="false" customHeight="false" outlineLevel="0" collapsed="false">
      <c r="A529" s="24"/>
      <c r="B529" s="23"/>
      <c r="C529" s="23"/>
      <c r="D529" s="23"/>
      <c r="E529" s="23"/>
      <c r="F529" s="25"/>
      <c r="G529" s="26" t="str">
        <f aca="false">IF(AND(E529="",H529=""),"",N(E529)*N(F529)+N(H529))</f>
        <v/>
      </c>
      <c r="H529" s="25"/>
      <c r="I529" s="23"/>
      <c r="J529" s="28" t="str">
        <f aca="false">IF(AND(A529="",B529="",C529="",E529="",H529=""),"",IF(B529="","Pick a job",IF(ISNA(MATCH(B529,Jobs!$A$2:$A$301,0)),"Job # not on Jobs tab",IF(C529="","Pick a category",IF(AND(E529&lt;&gt;"",F529=""),"Add a rate",IF(AND(E529="",H529=""),"Add hours or an amount",IF(AND(E529&lt;&gt;"",H529&lt;&gt;""),"Use hours x rate OR an amount","")))))))</f>
        <v/>
      </c>
    </row>
    <row r="530" customFormat="false" ht="15" hidden="false" customHeight="false" outlineLevel="0" collapsed="false">
      <c r="A530" s="24"/>
      <c r="B530" s="23"/>
      <c r="C530" s="23"/>
      <c r="D530" s="23"/>
      <c r="E530" s="23"/>
      <c r="F530" s="25"/>
      <c r="G530" s="26" t="str">
        <f aca="false">IF(AND(E530="",H530=""),"",N(E530)*N(F530)+N(H530))</f>
        <v/>
      </c>
      <c r="H530" s="25"/>
      <c r="I530" s="23"/>
      <c r="J530" s="28" t="str">
        <f aca="false">IF(AND(A530="",B530="",C530="",E530="",H530=""),"",IF(B530="","Pick a job",IF(ISNA(MATCH(B530,Jobs!$A$2:$A$301,0)),"Job # not on Jobs tab",IF(C530="","Pick a category",IF(AND(E530&lt;&gt;"",F530=""),"Add a rate",IF(AND(E530="",H530=""),"Add hours or an amount",IF(AND(E530&lt;&gt;"",H530&lt;&gt;""),"Use hours x rate OR an amount","")))))))</f>
        <v/>
      </c>
    </row>
    <row r="531" customFormat="false" ht="15" hidden="false" customHeight="false" outlineLevel="0" collapsed="false">
      <c r="A531" s="24"/>
      <c r="B531" s="23"/>
      <c r="C531" s="23"/>
      <c r="D531" s="23"/>
      <c r="E531" s="23"/>
      <c r="F531" s="25"/>
      <c r="G531" s="26" t="str">
        <f aca="false">IF(AND(E531="",H531=""),"",N(E531)*N(F531)+N(H531))</f>
        <v/>
      </c>
      <c r="H531" s="25"/>
      <c r="I531" s="23"/>
      <c r="J531" s="28" t="str">
        <f aca="false">IF(AND(A531="",B531="",C531="",E531="",H531=""),"",IF(B531="","Pick a job",IF(ISNA(MATCH(B531,Jobs!$A$2:$A$301,0)),"Job # not on Jobs tab",IF(C531="","Pick a category",IF(AND(E531&lt;&gt;"",F531=""),"Add a rate",IF(AND(E531="",H531=""),"Add hours or an amount",IF(AND(E531&lt;&gt;"",H531&lt;&gt;""),"Use hours x rate OR an amount","")))))))</f>
        <v/>
      </c>
    </row>
    <row r="532" customFormat="false" ht="15" hidden="false" customHeight="false" outlineLevel="0" collapsed="false">
      <c r="A532" s="24"/>
      <c r="B532" s="23"/>
      <c r="C532" s="23"/>
      <c r="D532" s="23"/>
      <c r="E532" s="23"/>
      <c r="F532" s="25"/>
      <c r="G532" s="26" t="str">
        <f aca="false">IF(AND(E532="",H532=""),"",N(E532)*N(F532)+N(H532))</f>
        <v/>
      </c>
      <c r="H532" s="25"/>
      <c r="I532" s="23"/>
      <c r="J532" s="28" t="str">
        <f aca="false">IF(AND(A532="",B532="",C532="",E532="",H532=""),"",IF(B532="","Pick a job",IF(ISNA(MATCH(B532,Jobs!$A$2:$A$301,0)),"Job # not on Jobs tab",IF(C532="","Pick a category",IF(AND(E532&lt;&gt;"",F532=""),"Add a rate",IF(AND(E532="",H532=""),"Add hours or an amount",IF(AND(E532&lt;&gt;"",H532&lt;&gt;""),"Use hours x rate OR an amount","")))))))</f>
        <v/>
      </c>
    </row>
    <row r="533" customFormat="false" ht="15" hidden="false" customHeight="false" outlineLevel="0" collapsed="false">
      <c r="A533" s="24"/>
      <c r="B533" s="23"/>
      <c r="C533" s="23"/>
      <c r="D533" s="23"/>
      <c r="E533" s="23"/>
      <c r="F533" s="25"/>
      <c r="G533" s="26" t="str">
        <f aca="false">IF(AND(E533="",H533=""),"",N(E533)*N(F533)+N(H533))</f>
        <v/>
      </c>
      <c r="H533" s="25"/>
      <c r="I533" s="23"/>
      <c r="J533" s="28" t="str">
        <f aca="false">IF(AND(A533="",B533="",C533="",E533="",H533=""),"",IF(B533="","Pick a job",IF(ISNA(MATCH(B533,Jobs!$A$2:$A$301,0)),"Job # not on Jobs tab",IF(C533="","Pick a category",IF(AND(E533&lt;&gt;"",F533=""),"Add a rate",IF(AND(E533="",H533=""),"Add hours or an amount",IF(AND(E533&lt;&gt;"",H533&lt;&gt;""),"Use hours x rate OR an amount","")))))))</f>
        <v/>
      </c>
    </row>
    <row r="534" customFormat="false" ht="15" hidden="false" customHeight="false" outlineLevel="0" collapsed="false">
      <c r="A534" s="24"/>
      <c r="B534" s="23"/>
      <c r="C534" s="23"/>
      <c r="D534" s="23"/>
      <c r="E534" s="23"/>
      <c r="F534" s="25"/>
      <c r="G534" s="26" t="str">
        <f aca="false">IF(AND(E534="",H534=""),"",N(E534)*N(F534)+N(H534))</f>
        <v/>
      </c>
      <c r="H534" s="25"/>
      <c r="I534" s="23"/>
      <c r="J534" s="28" t="str">
        <f aca="false">IF(AND(A534="",B534="",C534="",E534="",H534=""),"",IF(B534="","Pick a job",IF(ISNA(MATCH(B534,Jobs!$A$2:$A$301,0)),"Job # not on Jobs tab",IF(C534="","Pick a category",IF(AND(E534&lt;&gt;"",F534=""),"Add a rate",IF(AND(E534="",H534=""),"Add hours or an amount",IF(AND(E534&lt;&gt;"",H534&lt;&gt;""),"Use hours x rate OR an amount","")))))))</f>
        <v/>
      </c>
    </row>
    <row r="535" customFormat="false" ht="15" hidden="false" customHeight="false" outlineLevel="0" collapsed="false">
      <c r="A535" s="24"/>
      <c r="B535" s="23"/>
      <c r="C535" s="23"/>
      <c r="D535" s="23"/>
      <c r="E535" s="23"/>
      <c r="F535" s="25"/>
      <c r="G535" s="26" t="str">
        <f aca="false">IF(AND(E535="",H535=""),"",N(E535)*N(F535)+N(H535))</f>
        <v/>
      </c>
      <c r="H535" s="25"/>
      <c r="I535" s="23"/>
      <c r="J535" s="28" t="str">
        <f aca="false">IF(AND(A535="",B535="",C535="",E535="",H535=""),"",IF(B535="","Pick a job",IF(ISNA(MATCH(B535,Jobs!$A$2:$A$301,0)),"Job # not on Jobs tab",IF(C535="","Pick a category",IF(AND(E535&lt;&gt;"",F535=""),"Add a rate",IF(AND(E535="",H535=""),"Add hours or an amount",IF(AND(E535&lt;&gt;"",H535&lt;&gt;""),"Use hours x rate OR an amount","")))))))</f>
        <v/>
      </c>
    </row>
    <row r="536" customFormat="false" ht="15" hidden="false" customHeight="false" outlineLevel="0" collapsed="false">
      <c r="A536" s="24"/>
      <c r="B536" s="23"/>
      <c r="C536" s="23"/>
      <c r="D536" s="23"/>
      <c r="E536" s="23"/>
      <c r="F536" s="25"/>
      <c r="G536" s="26" t="str">
        <f aca="false">IF(AND(E536="",H536=""),"",N(E536)*N(F536)+N(H536))</f>
        <v/>
      </c>
      <c r="H536" s="25"/>
      <c r="I536" s="23"/>
      <c r="J536" s="28" t="str">
        <f aca="false">IF(AND(A536="",B536="",C536="",E536="",H536=""),"",IF(B536="","Pick a job",IF(ISNA(MATCH(B536,Jobs!$A$2:$A$301,0)),"Job # not on Jobs tab",IF(C536="","Pick a category",IF(AND(E536&lt;&gt;"",F536=""),"Add a rate",IF(AND(E536="",H536=""),"Add hours or an amount",IF(AND(E536&lt;&gt;"",H536&lt;&gt;""),"Use hours x rate OR an amount","")))))))</f>
        <v/>
      </c>
    </row>
    <row r="537" customFormat="false" ht="15" hidden="false" customHeight="false" outlineLevel="0" collapsed="false">
      <c r="A537" s="24"/>
      <c r="B537" s="23"/>
      <c r="C537" s="23"/>
      <c r="D537" s="23"/>
      <c r="E537" s="23"/>
      <c r="F537" s="25"/>
      <c r="G537" s="26" t="str">
        <f aca="false">IF(AND(E537="",H537=""),"",N(E537)*N(F537)+N(H537))</f>
        <v/>
      </c>
      <c r="H537" s="25"/>
      <c r="I537" s="23"/>
      <c r="J537" s="28" t="str">
        <f aca="false">IF(AND(A537="",B537="",C537="",E537="",H537=""),"",IF(B537="","Pick a job",IF(ISNA(MATCH(B537,Jobs!$A$2:$A$301,0)),"Job # not on Jobs tab",IF(C537="","Pick a category",IF(AND(E537&lt;&gt;"",F537=""),"Add a rate",IF(AND(E537="",H537=""),"Add hours or an amount",IF(AND(E537&lt;&gt;"",H537&lt;&gt;""),"Use hours x rate OR an amount","")))))))</f>
        <v/>
      </c>
    </row>
    <row r="538" customFormat="false" ht="15" hidden="false" customHeight="false" outlineLevel="0" collapsed="false">
      <c r="A538" s="24"/>
      <c r="B538" s="23"/>
      <c r="C538" s="23"/>
      <c r="D538" s="23"/>
      <c r="E538" s="23"/>
      <c r="F538" s="25"/>
      <c r="G538" s="26" t="str">
        <f aca="false">IF(AND(E538="",H538=""),"",N(E538)*N(F538)+N(H538))</f>
        <v/>
      </c>
      <c r="H538" s="25"/>
      <c r="I538" s="23"/>
      <c r="J538" s="28" t="str">
        <f aca="false">IF(AND(A538="",B538="",C538="",E538="",H538=""),"",IF(B538="","Pick a job",IF(ISNA(MATCH(B538,Jobs!$A$2:$A$301,0)),"Job # not on Jobs tab",IF(C538="","Pick a category",IF(AND(E538&lt;&gt;"",F538=""),"Add a rate",IF(AND(E538="",H538=""),"Add hours or an amount",IF(AND(E538&lt;&gt;"",H538&lt;&gt;""),"Use hours x rate OR an amount","")))))))</f>
        <v/>
      </c>
    </row>
    <row r="539" customFormat="false" ht="15" hidden="false" customHeight="false" outlineLevel="0" collapsed="false">
      <c r="A539" s="24"/>
      <c r="B539" s="23"/>
      <c r="C539" s="23"/>
      <c r="D539" s="23"/>
      <c r="E539" s="23"/>
      <c r="F539" s="25"/>
      <c r="G539" s="26" t="str">
        <f aca="false">IF(AND(E539="",H539=""),"",N(E539)*N(F539)+N(H539))</f>
        <v/>
      </c>
      <c r="H539" s="25"/>
      <c r="I539" s="23"/>
      <c r="J539" s="28" t="str">
        <f aca="false">IF(AND(A539="",B539="",C539="",E539="",H539=""),"",IF(B539="","Pick a job",IF(ISNA(MATCH(B539,Jobs!$A$2:$A$301,0)),"Job # not on Jobs tab",IF(C539="","Pick a category",IF(AND(E539&lt;&gt;"",F539=""),"Add a rate",IF(AND(E539="",H539=""),"Add hours or an amount",IF(AND(E539&lt;&gt;"",H539&lt;&gt;""),"Use hours x rate OR an amount","")))))))</f>
        <v/>
      </c>
    </row>
    <row r="540" customFormat="false" ht="15" hidden="false" customHeight="false" outlineLevel="0" collapsed="false">
      <c r="A540" s="24"/>
      <c r="B540" s="23"/>
      <c r="C540" s="23"/>
      <c r="D540" s="23"/>
      <c r="E540" s="23"/>
      <c r="F540" s="25"/>
      <c r="G540" s="26" t="str">
        <f aca="false">IF(AND(E540="",H540=""),"",N(E540)*N(F540)+N(H540))</f>
        <v/>
      </c>
      <c r="H540" s="25"/>
      <c r="I540" s="23"/>
      <c r="J540" s="28" t="str">
        <f aca="false">IF(AND(A540="",B540="",C540="",E540="",H540=""),"",IF(B540="","Pick a job",IF(ISNA(MATCH(B540,Jobs!$A$2:$A$301,0)),"Job # not on Jobs tab",IF(C540="","Pick a category",IF(AND(E540&lt;&gt;"",F540=""),"Add a rate",IF(AND(E540="",H540=""),"Add hours or an amount",IF(AND(E540&lt;&gt;"",H540&lt;&gt;""),"Use hours x rate OR an amount","")))))))</f>
        <v/>
      </c>
    </row>
    <row r="541" customFormat="false" ht="15" hidden="false" customHeight="false" outlineLevel="0" collapsed="false">
      <c r="A541" s="24"/>
      <c r="B541" s="23"/>
      <c r="C541" s="23"/>
      <c r="D541" s="23"/>
      <c r="E541" s="23"/>
      <c r="F541" s="25"/>
      <c r="G541" s="26" t="str">
        <f aca="false">IF(AND(E541="",H541=""),"",N(E541)*N(F541)+N(H541))</f>
        <v/>
      </c>
      <c r="H541" s="25"/>
      <c r="I541" s="23"/>
      <c r="J541" s="28" t="str">
        <f aca="false">IF(AND(A541="",B541="",C541="",E541="",H541=""),"",IF(B541="","Pick a job",IF(ISNA(MATCH(B541,Jobs!$A$2:$A$301,0)),"Job # not on Jobs tab",IF(C541="","Pick a category",IF(AND(E541&lt;&gt;"",F541=""),"Add a rate",IF(AND(E541="",H541=""),"Add hours or an amount",IF(AND(E541&lt;&gt;"",H541&lt;&gt;""),"Use hours x rate OR an amount","")))))))</f>
        <v/>
      </c>
    </row>
    <row r="542" customFormat="false" ht="15" hidden="false" customHeight="false" outlineLevel="0" collapsed="false">
      <c r="A542" s="24"/>
      <c r="B542" s="23"/>
      <c r="C542" s="23"/>
      <c r="D542" s="23"/>
      <c r="E542" s="23"/>
      <c r="F542" s="25"/>
      <c r="G542" s="26" t="str">
        <f aca="false">IF(AND(E542="",H542=""),"",N(E542)*N(F542)+N(H542))</f>
        <v/>
      </c>
      <c r="H542" s="25"/>
      <c r="I542" s="23"/>
      <c r="J542" s="28" t="str">
        <f aca="false">IF(AND(A542="",B542="",C542="",E542="",H542=""),"",IF(B542="","Pick a job",IF(ISNA(MATCH(B542,Jobs!$A$2:$A$301,0)),"Job # not on Jobs tab",IF(C542="","Pick a category",IF(AND(E542&lt;&gt;"",F542=""),"Add a rate",IF(AND(E542="",H542=""),"Add hours or an amount",IF(AND(E542&lt;&gt;"",H542&lt;&gt;""),"Use hours x rate OR an amount","")))))))</f>
        <v/>
      </c>
    </row>
    <row r="543" customFormat="false" ht="15" hidden="false" customHeight="false" outlineLevel="0" collapsed="false">
      <c r="A543" s="24"/>
      <c r="B543" s="23"/>
      <c r="C543" s="23"/>
      <c r="D543" s="23"/>
      <c r="E543" s="23"/>
      <c r="F543" s="25"/>
      <c r="G543" s="26" t="str">
        <f aca="false">IF(AND(E543="",H543=""),"",N(E543)*N(F543)+N(H543))</f>
        <v/>
      </c>
      <c r="H543" s="25"/>
      <c r="I543" s="23"/>
      <c r="J543" s="28" t="str">
        <f aca="false">IF(AND(A543="",B543="",C543="",E543="",H543=""),"",IF(B543="","Pick a job",IF(ISNA(MATCH(B543,Jobs!$A$2:$A$301,0)),"Job # not on Jobs tab",IF(C543="","Pick a category",IF(AND(E543&lt;&gt;"",F543=""),"Add a rate",IF(AND(E543="",H543=""),"Add hours or an amount",IF(AND(E543&lt;&gt;"",H543&lt;&gt;""),"Use hours x rate OR an amount","")))))))</f>
        <v/>
      </c>
    </row>
    <row r="544" customFormat="false" ht="15" hidden="false" customHeight="false" outlineLevel="0" collapsed="false">
      <c r="A544" s="24"/>
      <c r="B544" s="23"/>
      <c r="C544" s="23"/>
      <c r="D544" s="23"/>
      <c r="E544" s="23"/>
      <c r="F544" s="25"/>
      <c r="G544" s="26" t="str">
        <f aca="false">IF(AND(E544="",H544=""),"",N(E544)*N(F544)+N(H544))</f>
        <v/>
      </c>
      <c r="H544" s="25"/>
      <c r="I544" s="23"/>
      <c r="J544" s="28" t="str">
        <f aca="false">IF(AND(A544="",B544="",C544="",E544="",H544=""),"",IF(B544="","Pick a job",IF(ISNA(MATCH(B544,Jobs!$A$2:$A$301,0)),"Job # not on Jobs tab",IF(C544="","Pick a category",IF(AND(E544&lt;&gt;"",F544=""),"Add a rate",IF(AND(E544="",H544=""),"Add hours or an amount",IF(AND(E544&lt;&gt;"",H544&lt;&gt;""),"Use hours x rate OR an amount","")))))))</f>
        <v/>
      </c>
    </row>
    <row r="545" customFormat="false" ht="15" hidden="false" customHeight="false" outlineLevel="0" collapsed="false">
      <c r="A545" s="24"/>
      <c r="B545" s="23"/>
      <c r="C545" s="23"/>
      <c r="D545" s="23"/>
      <c r="E545" s="23"/>
      <c r="F545" s="25"/>
      <c r="G545" s="26" t="str">
        <f aca="false">IF(AND(E545="",H545=""),"",N(E545)*N(F545)+N(H545))</f>
        <v/>
      </c>
      <c r="H545" s="25"/>
      <c r="I545" s="23"/>
      <c r="J545" s="28" t="str">
        <f aca="false">IF(AND(A545="",B545="",C545="",E545="",H545=""),"",IF(B545="","Pick a job",IF(ISNA(MATCH(B545,Jobs!$A$2:$A$301,0)),"Job # not on Jobs tab",IF(C545="","Pick a category",IF(AND(E545&lt;&gt;"",F545=""),"Add a rate",IF(AND(E545="",H545=""),"Add hours or an amount",IF(AND(E545&lt;&gt;"",H545&lt;&gt;""),"Use hours x rate OR an amount","")))))))</f>
        <v/>
      </c>
    </row>
    <row r="546" customFormat="false" ht="15" hidden="false" customHeight="false" outlineLevel="0" collapsed="false">
      <c r="A546" s="24"/>
      <c r="B546" s="23"/>
      <c r="C546" s="23"/>
      <c r="D546" s="23"/>
      <c r="E546" s="23"/>
      <c r="F546" s="25"/>
      <c r="G546" s="26" t="str">
        <f aca="false">IF(AND(E546="",H546=""),"",N(E546)*N(F546)+N(H546))</f>
        <v/>
      </c>
      <c r="H546" s="25"/>
      <c r="I546" s="23"/>
      <c r="J546" s="28" t="str">
        <f aca="false">IF(AND(A546="",B546="",C546="",E546="",H546=""),"",IF(B546="","Pick a job",IF(ISNA(MATCH(B546,Jobs!$A$2:$A$301,0)),"Job # not on Jobs tab",IF(C546="","Pick a category",IF(AND(E546&lt;&gt;"",F546=""),"Add a rate",IF(AND(E546="",H546=""),"Add hours or an amount",IF(AND(E546&lt;&gt;"",H546&lt;&gt;""),"Use hours x rate OR an amount","")))))))</f>
        <v/>
      </c>
    </row>
    <row r="547" customFormat="false" ht="15" hidden="false" customHeight="false" outlineLevel="0" collapsed="false">
      <c r="A547" s="24"/>
      <c r="B547" s="23"/>
      <c r="C547" s="23"/>
      <c r="D547" s="23"/>
      <c r="E547" s="23"/>
      <c r="F547" s="25"/>
      <c r="G547" s="26" t="str">
        <f aca="false">IF(AND(E547="",H547=""),"",N(E547)*N(F547)+N(H547))</f>
        <v/>
      </c>
      <c r="H547" s="25"/>
      <c r="I547" s="23"/>
      <c r="J547" s="28" t="str">
        <f aca="false">IF(AND(A547="",B547="",C547="",E547="",H547=""),"",IF(B547="","Pick a job",IF(ISNA(MATCH(B547,Jobs!$A$2:$A$301,0)),"Job # not on Jobs tab",IF(C547="","Pick a category",IF(AND(E547&lt;&gt;"",F547=""),"Add a rate",IF(AND(E547="",H547=""),"Add hours or an amount",IF(AND(E547&lt;&gt;"",H547&lt;&gt;""),"Use hours x rate OR an amount","")))))))</f>
        <v/>
      </c>
    </row>
    <row r="548" customFormat="false" ht="15" hidden="false" customHeight="false" outlineLevel="0" collapsed="false">
      <c r="A548" s="24"/>
      <c r="B548" s="23"/>
      <c r="C548" s="23"/>
      <c r="D548" s="23"/>
      <c r="E548" s="23"/>
      <c r="F548" s="25"/>
      <c r="G548" s="26" t="str">
        <f aca="false">IF(AND(E548="",H548=""),"",N(E548)*N(F548)+N(H548))</f>
        <v/>
      </c>
      <c r="H548" s="25"/>
      <c r="I548" s="23"/>
      <c r="J548" s="28" t="str">
        <f aca="false">IF(AND(A548="",B548="",C548="",E548="",H548=""),"",IF(B548="","Pick a job",IF(ISNA(MATCH(B548,Jobs!$A$2:$A$301,0)),"Job # not on Jobs tab",IF(C548="","Pick a category",IF(AND(E548&lt;&gt;"",F548=""),"Add a rate",IF(AND(E548="",H548=""),"Add hours or an amount",IF(AND(E548&lt;&gt;"",H548&lt;&gt;""),"Use hours x rate OR an amount","")))))))</f>
        <v/>
      </c>
    </row>
    <row r="549" customFormat="false" ht="15" hidden="false" customHeight="false" outlineLevel="0" collapsed="false">
      <c r="A549" s="24"/>
      <c r="B549" s="23"/>
      <c r="C549" s="23"/>
      <c r="D549" s="23"/>
      <c r="E549" s="23"/>
      <c r="F549" s="25"/>
      <c r="G549" s="26" t="str">
        <f aca="false">IF(AND(E549="",H549=""),"",N(E549)*N(F549)+N(H549))</f>
        <v/>
      </c>
      <c r="H549" s="25"/>
      <c r="I549" s="23"/>
      <c r="J549" s="28" t="str">
        <f aca="false">IF(AND(A549="",B549="",C549="",E549="",H549=""),"",IF(B549="","Pick a job",IF(ISNA(MATCH(B549,Jobs!$A$2:$A$301,0)),"Job # not on Jobs tab",IF(C549="","Pick a category",IF(AND(E549&lt;&gt;"",F549=""),"Add a rate",IF(AND(E549="",H549=""),"Add hours or an amount",IF(AND(E549&lt;&gt;"",H549&lt;&gt;""),"Use hours x rate OR an amount","")))))))</f>
        <v/>
      </c>
    </row>
    <row r="550" customFormat="false" ht="15" hidden="false" customHeight="false" outlineLevel="0" collapsed="false">
      <c r="A550" s="24"/>
      <c r="B550" s="23"/>
      <c r="C550" s="23"/>
      <c r="D550" s="23"/>
      <c r="E550" s="23"/>
      <c r="F550" s="25"/>
      <c r="G550" s="26" t="str">
        <f aca="false">IF(AND(E550="",H550=""),"",N(E550)*N(F550)+N(H550))</f>
        <v/>
      </c>
      <c r="H550" s="25"/>
      <c r="I550" s="23"/>
      <c r="J550" s="28" t="str">
        <f aca="false">IF(AND(A550="",B550="",C550="",E550="",H550=""),"",IF(B550="","Pick a job",IF(ISNA(MATCH(B550,Jobs!$A$2:$A$301,0)),"Job # not on Jobs tab",IF(C550="","Pick a category",IF(AND(E550&lt;&gt;"",F550=""),"Add a rate",IF(AND(E550="",H550=""),"Add hours or an amount",IF(AND(E550&lt;&gt;"",H550&lt;&gt;""),"Use hours x rate OR an amount","")))))))</f>
        <v/>
      </c>
    </row>
    <row r="551" customFormat="false" ht="15" hidden="false" customHeight="false" outlineLevel="0" collapsed="false">
      <c r="A551" s="24"/>
      <c r="B551" s="23"/>
      <c r="C551" s="23"/>
      <c r="D551" s="23"/>
      <c r="E551" s="23"/>
      <c r="F551" s="25"/>
      <c r="G551" s="26" t="str">
        <f aca="false">IF(AND(E551="",H551=""),"",N(E551)*N(F551)+N(H551))</f>
        <v/>
      </c>
      <c r="H551" s="25"/>
      <c r="I551" s="23"/>
      <c r="J551" s="28" t="str">
        <f aca="false">IF(AND(A551="",B551="",C551="",E551="",H551=""),"",IF(B551="","Pick a job",IF(ISNA(MATCH(B551,Jobs!$A$2:$A$301,0)),"Job # not on Jobs tab",IF(C551="","Pick a category",IF(AND(E551&lt;&gt;"",F551=""),"Add a rate",IF(AND(E551="",H551=""),"Add hours or an amount",IF(AND(E551&lt;&gt;"",H551&lt;&gt;""),"Use hours x rate OR an amount","")))))))</f>
        <v/>
      </c>
    </row>
    <row r="552" customFormat="false" ht="15" hidden="false" customHeight="false" outlineLevel="0" collapsed="false">
      <c r="A552" s="24"/>
      <c r="B552" s="23"/>
      <c r="C552" s="23"/>
      <c r="D552" s="23"/>
      <c r="E552" s="23"/>
      <c r="F552" s="25"/>
      <c r="G552" s="26" t="str">
        <f aca="false">IF(AND(E552="",H552=""),"",N(E552)*N(F552)+N(H552))</f>
        <v/>
      </c>
      <c r="H552" s="25"/>
      <c r="I552" s="23"/>
      <c r="J552" s="28" t="str">
        <f aca="false">IF(AND(A552="",B552="",C552="",E552="",H552=""),"",IF(B552="","Pick a job",IF(ISNA(MATCH(B552,Jobs!$A$2:$A$301,0)),"Job # not on Jobs tab",IF(C552="","Pick a category",IF(AND(E552&lt;&gt;"",F552=""),"Add a rate",IF(AND(E552="",H552=""),"Add hours or an amount",IF(AND(E552&lt;&gt;"",H552&lt;&gt;""),"Use hours x rate OR an amount","")))))))</f>
        <v/>
      </c>
    </row>
    <row r="553" customFormat="false" ht="15" hidden="false" customHeight="false" outlineLevel="0" collapsed="false">
      <c r="A553" s="24"/>
      <c r="B553" s="23"/>
      <c r="C553" s="23"/>
      <c r="D553" s="23"/>
      <c r="E553" s="23"/>
      <c r="F553" s="25"/>
      <c r="G553" s="26" t="str">
        <f aca="false">IF(AND(E553="",H553=""),"",N(E553)*N(F553)+N(H553))</f>
        <v/>
      </c>
      <c r="H553" s="25"/>
      <c r="I553" s="23"/>
      <c r="J553" s="28" t="str">
        <f aca="false">IF(AND(A553="",B553="",C553="",E553="",H553=""),"",IF(B553="","Pick a job",IF(ISNA(MATCH(B553,Jobs!$A$2:$A$301,0)),"Job # not on Jobs tab",IF(C553="","Pick a category",IF(AND(E553&lt;&gt;"",F553=""),"Add a rate",IF(AND(E553="",H553=""),"Add hours or an amount",IF(AND(E553&lt;&gt;"",H553&lt;&gt;""),"Use hours x rate OR an amount","")))))))</f>
        <v/>
      </c>
    </row>
    <row r="554" customFormat="false" ht="15" hidden="false" customHeight="false" outlineLevel="0" collapsed="false">
      <c r="A554" s="24"/>
      <c r="B554" s="23"/>
      <c r="C554" s="23"/>
      <c r="D554" s="23"/>
      <c r="E554" s="23"/>
      <c r="F554" s="25"/>
      <c r="G554" s="26" t="str">
        <f aca="false">IF(AND(E554="",H554=""),"",N(E554)*N(F554)+N(H554))</f>
        <v/>
      </c>
      <c r="H554" s="25"/>
      <c r="I554" s="23"/>
      <c r="J554" s="28" t="str">
        <f aca="false">IF(AND(A554="",B554="",C554="",E554="",H554=""),"",IF(B554="","Pick a job",IF(ISNA(MATCH(B554,Jobs!$A$2:$A$301,0)),"Job # not on Jobs tab",IF(C554="","Pick a category",IF(AND(E554&lt;&gt;"",F554=""),"Add a rate",IF(AND(E554="",H554=""),"Add hours or an amount",IF(AND(E554&lt;&gt;"",H554&lt;&gt;""),"Use hours x rate OR an amount","")))))))</f>
        <v/>
      </c>
    </row>
    <row r="555" customFormat="false" ht="15" hidden="false" customHeight="false" outlineLevel="0" collapsed="false">
      <c r="A555" s="24"/>
      <c r="B555" s="23"/>
      <c r="C555" s="23"/>
      <c r="D555" s="23"/>
      <c r="E555" s="23"/>
      <c r="F555" s="25"/>
      <c r="G555" s="26" t="str">
        <f aca="false">IF(AND(E555="",H555=""),"",N(E555)*N(F555)+N(H555))</f>
        <v/>
      </c>
      <c r="H555" s="25"/>
      <c r="I555" s="23"/>
      <c r="J555" s="28" t="str">
        <f aca="false">IF(AND(A555="",B555="",C555="",E555="",H555=""),"",IF(B555="","Pick a job",IF(ISNA(MATCH(B555,Jobs!$A$2:$A$301,0)),"Job # not on Jobs tab",IF(C555="","Pick a category",IF(AND(E555&lt;&gt;"",F555=""),"Add a rate",IF(AND(E555="",H555=""),"Add hours or an amount",IF(AND(E555&lt;&gt;"",H555&lt;&gt;""),"Use hours x rate OR an amount","")))))))</f>
        <v/>
      </c>
    </row>
    <row r="556" customFormat="false" ht="15" hidden="false" customHeight="false" outlineLevel="0" collapsed="false">
      <c r="A556" s="24"/>
      <c r="B556" s="23"/>
      <c r="C556" s="23"/>
      <c r="D556" s="23"/>
      <c r="E556" s="23"/>
      <c r="F556" s="25"/>
      <c r="G556" s="26" t="str">
        <f aca="false">IF(AND(E556="",H556=""),"",N(E556)*N(F556)+N(H556))</f>
        <v/>
      </c>
      <c r="H556" s="25"/>
      <c r="I556" s="23"/>
      <c r="J556" s="28" t="str">
        <f aca="false">IF(AND(A556="",B556="",C556="",E556="",H556=""),"",IF(B556="","Pick a job",IF(ISNA(MATCH(B556,Jobs!$A$2:$A$301,0)),"Job # not on Jobs tab",IF(C556="","Pick a category",IF(AND(E556&lt;&gt;"",F556=""),"Add a rate",IF(AND(E556="",H556=""),"Add hours or an amount",IF(AND(E556&lt;&gt;"",H556&lt;&gt;""),"Use hours x rate OR an amount","")))))))</f>
        <v/>
      </c>
    </row>
    <row r="557" customFormat="false" ht="15" hidden="false" customHeight="false" outlineLevel="0" collapsed="false">
      <c r="A557" s="24"/>
      <c r="B557" s="23"/>
      <c r="C557" s="23"/>
      <c r="D557" s="23"/>
      <c r="E557" s="23"/>
      <c r="F557" s="25"/>
      <c r="G557" s="26" t="str">
        <f aca="false">IF(AND(E557="",H557=""),"",N(E557)*N(F557)+N(H557))</f>
        <v/>
      </c>
      <c r="H557" s="25"/>
      <c r="I557" s="23"/>
      <c r="J557" s="28" t="str">
        <f aca="false">IF(AND(A557="",B557="",C557="",E557="",H557=""),"",IF(B557="","Pick a job",IF(ISNA(MATCH(B557,Jobs!$A$2:$A$301,0)),"Job # not on Jobs tab",IF(C557="","Pick a category",IF(AND(E557&lt;&gt;"",F557=""),"Add a rate",IF(AND(E557="",H557=""),"Add hours or an amount",IF(AND(E557&lt;&gt;"",H557&lt;&gt;""),"Use hours x rate OR an amount","")))))))</f>
        <v/>
      </c>
    </row>
    <row r="558" customFormat="false" ht="15" hidden="false" customHeight="false" outlineLevel="0" collapsed="false">
      <c r="A558" s="24"/>
      <c r="B558" s="23"/>
      <c r="C558" s="23"/>
      <c r="D558" s="23"/>
      <c r="E558" s="23"/>
      <c r="F558" s="25"/>
      <c r="G558" s="26" t="str">
        <f aca="false">IF(AND(E558="",H558=""),"",N(E558)*N(F558)+N(H558))</f>
        <v/>
      </c>
      <c r="H558" s="25"/>
      <c r="I558" s="23"/>
      <c r="J558" s="28" t="str">
        <f aca="false">IF(AND(A558="",B558="",C558="",E558="",H558=""),"",IF(B558="","Pick a job",IF(ISNA(MATCH(B558,Jobs!$A$2:$A$301,0)),"Job # not on Jobs tab",IF(C558="","Pick a category",IF(AND(E558&lt;&gt;"",F558=""),"Add a rate",IF(AND(E558="",H558=""),"Add hours or an amount",IF(AND(E558&lt;&gt;"",H558&lt;&gt;""),"Use hours x rate OR an amount","")))))))</f>
        <v/>
      </c>
    </row>
    <row r="559" customFormat="false" ht="15" hidden="false" customHeight="false" outlineLevel="0" collapsed="false">
      <c r="A559" s="24"/>
      <c r="B559" s="23"/>
      <c r="C559" s="23"/>
      <c r="D559" s="23"/>
      <c r="E559" s="23"/>
      <c r="F559" s="25"/>
      <c r="G559" s="26" t="str">
        <f aca="false">IF(AND(E559="",H559=""),"",N(E559)*N(F559)+N(H559))</f>
        <v/>
      </c>
      <c r="H559" s="25"/>
      <c r="I559" s="23"/>
      <c r="J559" s="28" t="str">
        <f aca="false">IF(AND(A559="",B559="",C559="",E559="",H559=""),"",IF(B559="","Pick a job",IF(ISNA(MATCH(B559,Jobs!$A$2:$A$301,0)),"Job # not on Jobs tab",IF(C559="","Pick a category",IF(AND(E559&lt;&gt;"",F559=""),"Add a rate",IF(AND(E559="",H559=""),"Add hours or an amount",IF(AND(E559&lt;&gt;"",H559&lt;&gt;""),"Use hours x rate OR an amount","")))))))</f>
        <v/>
      </c>
    </row>
    <row r="560" customFormat="false" ht="15" hidden="false" customHeight="false" outlineLevel="0" collapsed="false">
      <c r="A560" s="24"/>
      <c r="B560" s="23"/>
      <c r="C560" s="23"/>
      <c r="D560" s="23"/>
      <c r="E560" s="23"/>
      <c r="F560" s="25"/>
      <c r="G560" s="26" t="str">
        <f aca="false">IF(AND(E560="",H560=""),"",N(E560)*N(F560)+N(H560))</f>
        <v/>
      </c>
      <c r="H560" s="25"/>
      <c r="I560" s="23"/>
      <c r="J560" s="28" t="str">
        <f aca="false">IF(AND(A560="",B560="",C560="",E560="",H560=""),"",IF(B560="","Pick a job",IF(ISNA(MATCH(B560,Jobs!$A$2:$A$301,0)),"Job # not on Jobs tab",IF(C560="","Pick a category",IF(AND(E560&lt;&gt;"",F560=""),"Add a rate",IF(AND(E560="",H560=""),"Add hours or an amount",IF(AND(E560&lt;&gt;"",H560&lt;&gt;""),"Use hours x rate OR an amount","")))))))</f>
        <v/>
      </c>
    </row>
    <row r="561" customFormat="false" ht="15" hidden="false" customHeight="false" outlineLevel="0" collapsed="false">
      <c r="A561" s="24"/>
      <c r="B561" s="23"/>
      <c r="C561" s="23"/>
      <c r="D561" s="23"/>
      <c r="E561" s="23"/>
      <c r="F561" s="25"/>
      <c r="G561" s="26" t="str">
        <f aca="false">IF(AND(E561="",H561=""),"",N(E561)*N(F561)+N(H561))</f>
        <v/>
      </c>
      <c r="H561" s="25"/>
      <c r="I561" s="23"/>
      <c r="J561" s="28" t="str">
        <f aca="false">IF(AND(A561="",B561="",C561="",E561="",H561=""),"",IF(B561="","Pick a job",IF(ISNA(MATCH(B561,Jobs!$A$2:$A$301,0)),"Job # not on Jobs tab",IF(C561="","Pick a category",IF(AND(E561&lt;&gt;"",F561=""),"Add a rate",IF(AND(E561="",H561=""),"Add hours or an amount",IF(AND(E561&lt;&gt;"",H561&lt;&gt;""),"Use hours x rate OR an amount","")))))))</f>
        <v/>
      </c>
    </row>
    <row r="562" customFormat="false" ht="15" hidden="false" customHeight="false" outlineLevel="0" collapsed="false">
      <c r="A562" s="24"/>
      <c r="B562" s="23"/>
      <c r="C562" s="23"/>
      <c r="D562" s="23"/>
      <c r="E562" s="23"/>
      <c r="F562" s="25"/>
      <c r="G562" s="26" t="str">
        <f aca="false">IF(AND(E562="",H562=""),"",N(E562)*N(F562)+N(H562))</f>
        <v/>
      </c>
      <c r="H562" s="25"/>
      <c r="I562" s="23"/>
      <c r="J562" s="28" t="str">
        <f aca="false">IF(AND(A562="",B562="",C562="",E562="",H562=""),"",IF(B562="","Pick a job",IF(ISNA(MATCH(B562,Jobs!$A$2:$A$301,0)),"Job # not on Jobs tab",IF(C562="","Pick a category",IF(AND(E562&lt;&gt;"",F562=""),"Add a rate",IF(AND(E562="",H562=""),"Add hours or an amount",IF(AND(E562&lt;&gt;"",H562&lt;&gt;""),"Use hours x rate OR an amount","")))))))</f>
        <v/>
      </c>
    </row>
    <row r="563" customFormat="false" ht="15" hidden="false" customHeight="false" outlineLevel="0" collapsed="false">
      <c r="A563" s="24"/>
      <c r="B563" s="23"/>
      <c r="C563" s="23"/>
      <c r="D563" s="23"/>
      <c r="E563" s="23"/>
      <c r="F563" s="25"/>
      <c r="G563" s="26" t="str">
        <f aca="false">IF(AND(E563="",H563=""),"",N(E563)*N(F563)+N(H563))</f>
        <v/>
      </c>
      <c r="H563" s="25"/>
      <c r="I563" s="23"/>
      <c r="J563" s="28" t="str">
        <f aca="false">IF(AND(A563="",B563="",C563="",E563="",H563=""),"",IF(B563="","Pick a job",IF(ISNA(MATCH(B563,Jobs!$A$2:$A$301,0)),"Job # not on Jobs tab",IF(C563="","Pick a category",IF(AND(E563&lt;&gt;"",F563=""),"Add a rate",IF(AND(E563="",H563=""),"Add hours or an amount",IF(AND(E563&lt;&gt;"",H563&lt;&gt;""),"Use hours x rate OR an amount","")))))))</f>
        <v/>
      </c>
    </row>
    <row r="564" customFormat="false" ht="15" hidden="false" customHeight="false" outlineLevel="0" collapsed="false">
      <c r="A564" s="24"/>
      <c r="B564" s="23"/>
      <c r="C564" s="23"/>
      <c r="D564" s="23"/>
      <c r="E564" s="23"/>
      <c r="F564" s="25"/>
      <c r="G564" s="26" t="str">
        <f aca="false">IF(AND(E564="",H564=""),"",N(E564)*N(F564)+N(H564))</f>
        <v/>
      </c>
      <c r="H564" s="25"/>
      <c r="I564" s="23"/>
      <c r="J564" s="28" t="str">
        <f aca="false">IF(AND(A564="",B564="",C564="",E564="",H564=""),"",IF(B564="","Pick a job",IF(ISNA(MATCH(B564,Jobs!$A$2:$A$301,0)),"Job # not on Jobs tab",IF(C564="","Pick a category",IF(AND(E564&lt;&gt;"",F564=""),"Add a rate",IF(AND(E564="",H564=""),"Add hours or an amount",IF(AND(E564&lt;&gt;"",H564&lt;&gt;""),"Use hours x rate OR an amount","")))))))</f>
        <v/>
      </c>
    </row>
    <row r="565" customFormat="false" ht="15" hidden="false" customHeight="false" outlineLevel="0" collapsed="false">
      <c r="A565" s="24"/>
      <c r="B565" s="23"/>
      <c r="C565" s="23"/>
      <c r="D565" s="23"/>
      <c r="E565" s="23"/>
      <c r="F565" s="25"/>
      <c r="G565" s="26" t="str">
        <f aca="false">IF(AND(E565="",H565=""),"",N(E565)*N(F565)+N(H565))</f>
        <v/>
      </c>
      <c r="H565" s="25"/>
      <c r="I565" s="23"/>
      <c r="J565" s="28" t="str">
        <f aca="false">IF(AND(A565="",B565="",C565="",E565="",H565=""),"",IF(B565="","Pick a job",IF(ISNA(MATCH(B565,Jobs!$A$2:$A$301,0)),"Job # not on Jobs tab",IF(C565="","Pick a category",IF(AND(E565&lt;&gt;"",F565=""),"Add a rate",IF(AND(E565="",H565=""),"Add hours or an amount",IF(AND(E565&lt;&gt;"",H565&lt;&gt;""),"Use hours x rate OR an amount","")))))))</f>
        <v/>
      </c>
    </row>
    <row r="566" customFormat="false" ht="15" hidden="false" customHeight="false" outlineLevel="0" collapsed="false">
      <c r="A566" s="24"/>
      <c r="B566" s="23"/>
      <c r="C566" s="23"/>
      <c r="D566" s="23"/>
      <c r="E566" s="23"/>
      <c r="F566" s="25"/>
      <c r="G566" s="26" t="str">
        <f aca="false">IF(AND(E566="",H566=""),"",N(E566)*N(F566)+N(H566))</f>
        <v/>
      </c>
      <c r="H566" s="25"/>
      <c r="I566" s="23"/>
      <c r="J566" s="28" t="str">
        <f aca="false">IF(AND(A566="",B566="",C566="",E566="",H566=""),"",IF(B566="","Pick a job",IF(ISNA(MATCH(B566,Jobs!$A$2:$A$301,0)),"Job # not on Jobs tab",IF(C566="","Pick a category",IF(AND(E566&lt;&gt;"",F566=""),"Add a rate",IF(AND(E566="",H566=""),"Add hours or an amount",IF(AND(E566&lt;&gt;"",H566&lt;&gt;""),"Use hours x rate OR an amount","")))))))</f>
        <v/>
      </c>
    </row>
    <row r="567" customFormat="false" ht="15" hidden="false" customHeight="false" outlineLevel="0" collapsed="false">
      <c r="A567" s="24"/>
      <c r="B567" s="23"/>
      <c r="C567" s="23"/>
      <c r="D567" s="23"/>
      <c r="E567" s="23"/>
      <c r="F567" s="25"/>
      <c r="G567" s="26" t="str">
        <f aca="false">IF(AND(E567="",H567=""),"",N(E567)*N(F567)+N(H567))</f>
        <v/>
      </c>
      <c r="H567" s="25"/>
      <c r="I567" s="23"/>
      <c r="J567" s="28" t="str">
        <f aca="false">IF(AND(A567="",B567="",C567="",E567="",H567=""),"",IF(B567="","Pick a job",IF(ISNA(MATCH(B567,Jobs!$A$2:$A$301,0)),"Job # not on Jobs tab",IF(C567="","Pick a category",IF(AND(E567&lt;&gt;"",F567=""),"Add a rate",IF(AND(E567="",H567=""),"Add hours or an amount",IF(AND(E567&lt;&gt;"",H567&lt;&gt;""),"Use hours x rate OR an amount","")))))))</f>
        <v/>
      </c>
    </row>
    <row r="568" customFormat="false" ht="15" hidden="false" customHeight="false" outlineLevel="0" collapsed="false">
      <c r="A568" s="24"/>
      <c r="B568" s="23"/>
      <c r="C568" s="23"/>
      <c r="D568" s="23"/>
      <c r="E568" s="23"/>
      <c r="F568" s="25"/>
      <c r="G568" s="26" t="str">
        <f aca="false">IF(AND(E568="",H568=""),"",N(E568)*N(F568)+N(H568))</f>
        <v/>
      </c>
      <c r="H568" s="25"/>
      <c r="I568" s="23"/>
      <c r="J568" s="28" t="str">
        <f aca="false">IF(AND(A568="",B568="",C568="",E568="",H568=""),"",IF(B568="","Pick a job",IF(ISNA(MATCH(B568,Jobs!$A$2:$A$301,0)),"Job # not on Jobs tab",IF(C568="","Pick a category",IF(AND(E568&lt;&gt;"",F568=""),"Add a rate",IF(AND(E568="",H568=""),"Add hours or an amount",IF(AND(E568&lt;&gt;"",H568&lt;&gt;""),"Use hours x rate OR an amount","")))))))</f>
        <v/>
      </c>
    </row>
    <row r="569" customFormat="false" ht="15" hidden="false" customHeight="false" outlineLevel="0" collapsed="false">
      <c r="A569" s="24"/>
      <c r="B569" s="23"/>
      <c r="C569" s="23"/>
      <c r="D569" s="23"/>
      <c r="E569" s="23"/>
      <c r="F569" s="25"/>
      <c r="G569" s="26" t="str">
        <f aca="false">IF(AND(E569="",H569=""),"",N(E569)*N(F569)+N(H569))</f>
        <v/>
      </c>
      <c r="H569" s="25"/>
      <c r="I569" s="23"/>
      <c r="J569" s="28" t="str">
        <f aca="false">IF(AND(A569="",B569="",C569="",E569="",H569=""),"",IF(B569="","Pick a job",IF(ISNA(MATCH(B569,Jobs!$A$2:$A$301,0)),"Job # not on Jobs tab",IF(C569="","Pick a category",IF(AND(E569&lt;&gt;"",F569=""),"Add a rate",IF(AND(E569="",H569=""),"Add hours or an amount",IF(AND(E569&lt;&gt;"",H569&lt;&gt;""),"Use hours x rate OR an amount","")))))))</f>
        <v/>
      </c>
    </row>
    <row r="570" customFormat="false" ht="15" hidden="false" customHeight="false" outlineLevel="0" collapsed="false">
      <c r="A570" s="24"/>
      <c r="B570" s="23"/>
      <c r="C570" s="23"/>
      <c r="D570" s="23"/>
      <c r="E570" s="23"/>
      <c r="F570" s="25"/>
      <c r="G570" s="26" t="str">
        <f aca="false">IF(AND(E570="",H570=""),"",N(E570)*N(F570)+N(H570))</f>
        <v/>
      </c>
      <c r="H570" s="25"/>
      <c r="I570" s="23"/>
      <c r="J570" s="28" t="str">
        <f aca="false">IF(AND(A570="",B570="",C570="",E570="",H570=""),"",IF(B570="","Pick a job",IF(ISNA(MATCH(B570,Jobs!$A$2:$A$301,0)),"Job # not on Jobs tab",IF(C570="","Pick a category",IF(AND(E570&lt;&gt;"",F570=""),"Add a rate",IF(AND(E570="",H570=""),"Add hours or an amount",IF(AND(E570&lt;&gt;"",H570&lt;&gt;""),"Use hours x rate OR an amount","")))))))</f>
        <v/>
      </c>
    </row>
    <row r="571" customFormat="false" ht="15" hidden="false" customHeight="false" outlineLevel="0" collapsed="false">
      <c r="A571" s="24"/>
      <c r="B571" s="23"/>
      <c r="C571" s="23"/>
      <c r="D571" s="23"/>
      <c r="E571" s="23"/>
      <c r="F571" s="25"/>
      <c r="G571" s="26" t="str">
        <f aca="false">IF(AND(E571="",H571=""),"",N(E571)*N(F571)+N(H571))</f>
        <v/>
      </c>
      <c r="H571" s="25"/>
      <c r="I571" s="23"/>
      <c r="J571" s="28" t="str">
        <f aca="false">IF(AND(A571="",B571="",C571="",E571="",H571=""),"",IF(B571="","Pick a job",IF(ISNA(MATCH(B571,Jobs!$A$2:$A$301,0)),"Job # not on Jobs tab",IF(C571="","Pick a category",IF(AND(E571&lt;&gt;"",F571=""),"Add a rate",IF(AND(E571="",H571=""),"Add hours or an amount",IF(AND(E571&lt;&gt;"",H571&lt;&gt;""),"Use hours x rate OR an amount","")))))))</f>
        <v/>
      </c>
    </row>
    <row r="572" customFormat="false" ht="15" hidden="false" customHeight="false" outlineLevel="0" collapsed="false">
      <c r="A572" s="24"/>
      <c r="B572" s="23"/>
      <c r="C572" s="23"/>
      <c r="D572" s="23"/>
      <c r="E572" s="23"/>
      <c r="F572" s="25"/>
      <c r="G572" s="26" t="str">
        <f aca="false">IF(AND(E572="",H572=""),"",N(E572)*N(F572)+N(H572))</f>
        <v/>
      </c>
      <c r="H572" s="25"/>
      <c r="I572" s="23"/>
      <c r="J572" s="28" t="str">
        <f aca="false">IF(AND(A572="",B572="",C572="",E572="",H572=""),"",IF(B572="","Pick a job",IF(ISNA(MATCH(B572,Jobs!$A$2:$A$301,0)),"Job # not on Jobs tab",IF(C572="","Pick a category",IF(AND(E572&lt;&gt;"",F572=""),"Add a rate",IF(AND(E572="",H572=""),"Add hours or an amount",IF(AND(E572&lt;&gt;"",H572&lt;&gt;""),"Use hours x rate OR an amount","")))))))</f>
        <v/>
      </c>
    </row>
    <row r="573" customFormat="false" ht="15" hidden="false" customHeight="false" outlineLevel="0" collapsed="false">
      <c r="A573" s="24"/>
      <c r="B573" s="23"/>
      <c r="C573" s="23"/>
      <c r="D573" s="23"/>
      <c r="E573" s="23"/>
      <c r="F573" s="25"/>
      <c r="G573" s="26" t="str">
        <f aca="false">IF(AND(E573="",H573=""),"",N(E573)*N(F573)+N(H573))</f>
        <v/>
      </c>
      <c r="H573" s="25"/>
      <c r="I573" s="23"/>
      <c r="J573" s="28" t="str">
        <f aca="false">IF(AND(A573="",B573="",C573="",E573="",H573=""),"",IF(B573="","Pick a job",IF(ISNA(MATCH(B573,Jobs!$A$2:$A$301,0)),"Job # not on Jobs tab",IF(C573="","Pick a category",IF(AND(E573&lt;&gt;"",F573=""),"Add a rate",IF(AND(E573="",H573=""),"Add hours or an amount",IF(AND(E573&lt;&gt;"",H573&lt;&gt;""),"Use hours x rate OR an amount","")))))))</f>
        <v/>
      </c>
    </row>
    <row r="574" customFormat="false" ht="15" hidden="false" customHeight="false" outlineLevel="0" collapsed="false">
      <c r="A574" s="24"/>
      <c r="B574" s="23"/>
      <c r="C574" s="23"/>
      <c r="D574" s="23"/>
      <c r="E574" s="23"/>
      <c r="F574" s="25"/>
      <c r="G574" s="26" t="str">
        <f aca="false">IF(AND(E574="",H574=""),"",N(E574)*N(F574)+N(H574))</f>
        <v/>
      </c>
      <c r="H574" s="25"/>
      <c r="I574" s="23"/>
      <c r="J574" s="28" t="str">
        <f aca="false">IF(AND(A574="",B574="",C574="",E574="",H574=""),"",IF(B574="","Pick a job",IF(ISNA(MATCH(B574,Jobs!$A$2:$A$301,0)),"Job # not on Jobs tab",IF(C574="","Pick a category",IF(AND(E574&lt;&gt;"",F574=""),"Add a rate",IF(AND(E574="",H574=""),"Add hours or an amount",IF(AND(E574&lt;&gt;"",H574&lt;&gt;""),"Use hours x rate OR an amount","")))))))</f>
        <v/>
      </c>
    </row>
    <row r="575" customFormat="false" ht="15" hidden="false" customHeight="false" outlineLevel="0" collapsed="false">
      <c r="A575" s="24"/>
      <c r="B575" s="23"/>
      <c r="C575" s="23"/>
      <c r="D575" s="23"/>
      <c r="E575" s="23"/>
      <c r="F575" s="25"/>
      <c r="G575" s="26" t="str">
        <f aca="false">IF(AND(E575="",H575=""),"",N(E575)*N(F575)+N(H575))</f>
        <v/>
      </c>
      <c r="H575" s="25"/>
      <c r="I575" s="23"/>
      <c r="J575" s="28" t="str">
        <f aca="false">IF(AND(A575="",B575="",C575="",E575="",H575=""),"",IF(B575="","Pick a job",IF(ISNA(MATCH(B575,Jobs!$A$2:$A$301,0)),"Job # not on Jobs tab",IF(C575="","Pick a category",IF(AND(E575&lt;&gt;"",F575=""),"Add a rate",IF(AND(E575="",H575=""),"Add hours or an amount",IF(AND(E575&lt;&gt;"",H575&lt;&gt;""),"Use hours x rate OR an amount","")))))))</f>
        <v/>
      </c>
    </row>
    <row r="576" customFormat="false" ht="15" hidden="false" customHeight="false" outlineLevel="0" collapsed="false">
      <c r="A576" s="24"/>
      <c r="B576" s="23"/>
      <c r="C576" s="23"/>
      <c r="D576" s="23"/>
      <c r="E576" s="23"/>
      <c r="F576" s="25"/>
      <c r="G576" s="26" t="str">
        <f aca="false">IF(AND(E576="",H576=""),"",N(E576)*N(F576)+N(H576))</f>
        <v/>
      </c>
      <c r="H576" s="25"/>
      <c r="I576" s="23"/>
      <c r="J576" s="28" t="str">
        <f aca="false">IF(AND(A576="",B576="",C576="",E576="",H576=""),"",IF(B576="","Pick a job",IF(ISNA(MATCH(B576,Jobs!$A$2:$A$301,0)),"Job # not on Jobs tab",IF(C576="","Pick a category",IF(AND(E576&lt;&gt;"",F576=""),"Add a rate",IF(AND(E576="",H576=""),"Add hours or an amount",IF(AND(E576&lt;&gt;"",H576&lt;&gt;""),"Use hours x rate OR an amount","")))))))</f>
        <v/>
      </c>
    </row>
    <row r="577" customFormat="false" ht="15" hidden="false" customHeight="false" outlineLevel="0" collapsed="false">
      <c r="A577" s="24"/>
      <c r="B577" s="23"/>
      <c r="C577" s="23"/>
      <c r="D577" s="23"/>
      <c r="E577" s="23"/>
      <c r="F577" s="25"/>
      <c r="G577" s="26" t="str">
        <f aca="false">IF(AND(E577="",H577=""),"",N(E577)*N(F577)+N(H577))</f>
        <v/>
      </c>
      <c r="H577" s="25"/>
      <c r="I577" s="23"/>
      <c r="J577" s="28" t="str">
        <f aca="false">IF(AND(A577="",B577="",C577="",E577="",H577=""),"",IF(B577="","Pick a job",IF(ISNA(MATCH(B577,Jobs!$A$2:$A$301,0)),"Job # not on Jobs tab",IF(C577="","Pick a category",IF(AND(E577&lt;&gt;"",F577=""),"Add a rate",IF(AND(E577="",H577=""),"Add hours or an amount",IF(AND(E577&lt;&gt;"",H577&lt;&gt;""),"Use hours x rate OR an amount","")))))))</f>
        <v/>
      </c>
    </row>
    <row r="578" customFormat="false" ht="15" hidden="false" customHeight="false" outlineLevel="0" collapsed="false">
      <c r="A578" s="24"/>
      <c r="B578" s="23"/>
      <c r="C578" s="23"/>
      <c r="D578" s="23"/>
      <c r="E578" s="23"/>
      <c r="F578" s="25"/>
      <c r="G578" s="26" t="str">
        <f aca="false">IF(AND(E578="",H578=""),"",N(E578)*N(F578)+N(H578))</f>
        <v/>
      </c>
      <c r="H578" s="25"/>
      <c r="I578" s="23"/>
      <c r="J578" s="28" t="str">
        <f aca="false">IF(AND(A578="",B578="",C578="",E578="",H578=""),"",IF(B578="","Pick a job",IF(ISNA(MATCH(B578,Jobs!$A$2:$A$301,0)),"Job # not on Jobs tab",IF(C578="","Pick a category",IF(AND(E578&lt;&gt;"",F578=""),"Add a rate",IF(AND(E578="",H578=""),"Add hours or an amount",IF(AND(E578&lt;&gt;"",H578&lt;&gt;""),"Use hours x rate OR an amount","")))))))</f>
        <v/>
      </c>
    </row>
    <row r="579" customFormat="false" ht="15" hidden="false" customHeight="false" outlineLevel="0" collapsed="false">
      <c r="A579" s="24"/>
      <c r="B579" s="23"/>
      <c r="C579" s="23"/>
      <c r="D579" s="23"/>
      <c r="E579" s="23"/>
      <c r="F579" s="25"/>
      <c r="G579" s="26" t="str">
        <f aca="false">IF(AND(E579="",H579=""),"",N(E579)*N(F579)+N(H579))</f>
        <v/>
      </c>
      <c r="H579" s="25"/>
      <c r="I579" s="23"/>
      <c r="J579" s="28" t="str">
        <f aca="false">IF(AND(A579="",B579="",C579="",E579="",H579=""),"",IF(B579="","Pick a job",IF(ISNA(MATCH(B579,Jobs!$A$2:$A$301,0)),"Job # not on Jobs tab",IF(C579="","Pick a category",IF(AND(E579&lt;&gt;"",F579=""),"Add a rate",IF(AND(E579="",H579=""),"Add hours or an amount",IF(AND(E579&lt;&gt;"",H579&lt;&gt;""),"Use hours x rate OR an amount","")))))))</f>
        <v/>
      </c>
    </row>
    <row r="580" customFormat="false" ht="15" hidden="false" customHeight="false" outlineLevel="0" collapsed="false">
      <c r="A580" s="24"/>
      <c r="B580" s="23"/>
      <c r="C580" s="23"/>
      <c r="D580" s="23"/>
      <c r="E580" s="23"/>
      <c r="F580" s="25"/>
      <c r="G580" s="26" t="str">
        <f aca="false">IF(AND(E580="",H580=""),"",N(E580)*N(F580)+N(H580))</f>
        <v/>
      </c>
      <c r="H580" s="25"/>
      <c r="I580" s="23"/>
      <c r="J580" s="28" t="str">
        <f aca="false">IF(AND(A580="",B580="",C580="",E580="",H580=""),"",IF(B580="","Pick a job",IF(ISNA(MATCH(B580,Jobs!$A$2:$A$301,0)),"Job # not on Jobs tab",IF(C580="","Pick a category",IF(AND(E580&lt;&gt;"",F580=""),"Add a rate",IF(AND(E580="",H580=""),"Add hours or an amount",IF(AND(E580&lt;&gt;"",H580&lt;&gt;""),"Use hours x rate OR an amount","")))))))</f>
        <v/>
      </c>
    </row>
    <row r="581" customFormat="false" ht="15" hidden="false" customHeight="false" outlineLevel="0" collapsed="false">
      <c r="A581" s="24"/>
      <c r="B581" s="23"/>
      <c r="C581" s="23"/>
      <c r="D581" s="23"/>
      <c r="E581" s="23"/>
      <c r="F581" s="25"/>
      <c r="G581" s="26" t="str">
        <f aca="false">IF(AND(E581="",H581=""),"",N(E581)*N(F581)+N(H581))</f>
        <v/>
      </c>
      <c r="H581" s="25"/>
      <c r="I581" s="23"/>
      <c r="J581" s="28" t="str">
        <f aca="false">IF(AND(A581="",B581="",C581="",E581="",H581=""),"",IF(B581="","Pick a job",IF(ISNA(MATCH(B581,Jobs!$A$2:$A$301,0)),"Job # not on Jobs tab",IF(C581="","Pick a category",IF(AND(E581&lt;&gt;"",F581=""),"Add a rate",IF(AND(E581="",H581=""),"Add hours or an amount",IF(AND(E581&lt;&gt;"",H581&lt;&gt;""),"Use hours x rate OR an amount","")))))))</f>
        <v/>
      </c>
    </row>
    <row r="582" customFormat="false" ht="15" hidden="false" customHeight="false" outlineLevel="0" collapsed="false">
      <c r="A582" s="24"/>
      <c r="B582" s="23"/>
      <c r="C582" s="23"/>
      <c r="D582" s="23"/>
      <c r="E582" s="23"/>
      <c r="F582" s="25"/>
      <c r="G582" s="26" t="str">
        <f aca="false">IF(AND(E582="",H582=""),"",N(E582)*N(F582)+N(H582))</f>
        <v/>
      </c>
      <c r="H582" s="25"/>
      <c r="I582" s="23"/>
      <c r="J582" s="28" t="str">
        <f aca="false">IF(AND(A582="",B582="",C582="",E582="",H582=""),"",IF(B582="","Pick a job",IF(ISNA(MATCH(B582,Jobs!$A$2:$A$301,0)),"Job # not on Jobs tab",IF(C582="","Pick a category",IF(AND(E582&lt;&gt;"",F582=""),"Add a rate",IF(AND(E582="",H582=""),"Add hours or an amount",IF(AND(E582&lt;&gt;"",H582&lt;&gt;""),"Use hours x rate OR an amount","")))))))</f>
        <v/>
      </c>
    </row>
    <row r="583" customFormat="false" ht="15" hidden="false" customHeight="false" outlineLevel="0" collapsed="false">
      <c r="A583" s="24"/>
      <c r="B583" s="23"/>
      <c r="C583" s="23"/>
      <c r="D583" s="23"/>
      <c r="E583" s="23"/>
      <c r="F583" s="25"/>
      <c r="G583" s="26" t="str">
        <f aca="false">IF(AND(E583="",H583=""),"",N(E583)*N(F583)+N(H583))</f>
        <v/>
      </c>
      <c r="H583" s="25"/>
      <c r="I583" s="23"/>
      <c r="J583" s="28" t="str">
        <f aca="false">IF(AND(A583="",B583="",C583="",E583="",H583=""),"",IF(B583="","Pick a job",IF(ISNA(MATCH(B583,Jobs!$A$2:$A$301,0)),"Job # not on Jobs tab",IF(C583="","Pick a category",IF(AND(E583&lt;&gt;"",F583=""),"Add a rate",IF(AND(E583="",H583=""),"Add hours or an amount",IF(AND(E583&lt;&gt;"",H583&lt;&gt;""),"Use hours x rate OR an amount","")))))))</f>
        <v/>
      </c>
    </row>
    <row r="584" customFormat="false" ht="15" hidden="false" customHeight="false" outlineLevel="0" collapsed="false">
      <c r="A584" s="24"/>
      <c r="B584" s="23"/>
      <c r="C584" s="23"/>
      <c r="D584" s="23"/>
      <c r="E584" s="23"/>
      <c r="F584" s="25"/>
      <c r="G584" s="26" t="str">
        <f aca="false">IF(AND(E584="",H584=""),"",N(E584)*N(F584)+N(H584))</f>
        <v/>
      </c>
      <c r="H584" s="25"/>
      <c r="I584" s="23"/>
      <c r="J584" s="28" t="str">
        <f aca="false">IF(AND(A584="",B584="",C584="",E584="",H584=""),"",IF(B584="","Pick a job",IF(ISNA(MATCH(B584,Jobs!$A$2:$A$301,0)),"Job # not on Jobs tab",IF(C584="","Pick a category",IF(AND(E584&lt;&gt;"",F584=""),"Add a rate",IF(AND(E584="",H584=""),"Add hours or an amount",IF(AND(E584&lt;&gt;"",H584&lt;&gt;""),"Use hours x rate OR an amount","")))))))</f>
        <v/>
      </c>
    </row>
    <row r="585" customFormat="false" ht="15" hidden="false" customHeight="false" outlineLevel="0" collapsed="false">
      <c r="A585" s="24"/>
      <c r="B585" s="23"/>
      <c r="C585" s="23"/>
      <c r="D585" s="23"/>
      <c r="E585" s="23"/>
      <c r="F585" s="25"/>
      <c r="G585" s="26" t="str">
        <f aca="false">IF(AND(E585="",H585=""),"",N(E585)*N(F585)+N(H585))</f>
        <v/>
      </c>
      <c r="H585" s="25"/>
      <c r="I585" s="23"/>
      <c r="J585" s="28" t="str">
        <f aca="false">IF(AND(A585="",B585="",C585="",E585="",H585=""),"",IF(B585="","Pick a job",IF(ISNA(MATCH(B585,Jobs!$A$2:$A$301,0)),"Job # not on Jobs tab",IF(C585="","Pick a category",IF(AND(E585&lt;&gt;"",F585=""),"Add a rate",IF(AND(E585="",H585=""),"Add hours or an amount",IF(AND(E585&lt;&gt;"",H585&lt;&gt;""),"Use hours x rate OR an amount","")))))))</f>
        <v/>
      </c>
    </row>
    <row r="586" customFormat="false" ht="15" hidden="false" customHeight="false" outlineLevel="0" collapsed="false">
      <c r="A586" s="24"/>
      <c r="B586" s="23"/>
      <c r="C586" s="23"/>
      <c r="D586" s="23"/>
      <c r="E586" s="23"/>
      <c r="F586" s="25"/>
      <c r="G586" s="26" t="str">
        <f aca="false">IF(AND(E586="",H586=""),"",N(E586)*N(F586)+N(H586))</f>
        <v/>
      </c>
      <c r="H586" s="25"/>
      <c r="I586" s="23"/>
      <c r="J586" s="28" t="str">
        <f aca="false">IF(AND(A586="",B586="",C586="",E586="",H586=""),"",IF(B586="","Pick a job",IF(ISNA(MATCH(B586,Jobs!$A$2:$A$301,0)),"Job # not on Jobs tab",IF(C586="","Pick a category",IF(AND(E586&lt;&gt;"",F586=""),"Add a rate",IF(AND(E586="",H586=""),"Add hours or an amount",IF(AND(E586&lt;&gt;"",H586&lt;&gt;""),"Use hours x rate OR an amount","")))))))</f>
        <v/>
      </c>
    </row>
    <row r="587" customFormat="false" ht="15" hidden="false" customHeight="false" outlineLevel="0" collapsed="false">
      <c r="A587" s="24"/>
      <c r="B587" s="23"/>
      <c r="C587" s="23"/>
      <c r="D587" s="23"/>
      <c r="E587" s="23"/>
      <c r="F587" s="25"/>
      <c r="G587" s="26" t="str">
        <f aca="false">IF(AND(E587="",H587=""),"",N(E587)*N(F587)+N(H587))</f>
        <v/>
      </c>
      <c r="H587" s="25"/>
      <c r="I587" s="23"/>
      <c r="J587" s="28" t="str">
        <f aca="false">IF(AND(A587="",B587="",C587="",E587="",H587=""),"",IF(B587="","Pick a job",IF(ISNA(MATCH(B587,Jobs!$A$2:$A$301,0)),"Job # not on Jobs tab",IF(C587="","Pick a category",IF(AND(E587&lt;&gt;"",F587=""),"Add a rate",IF(AND(E587="",H587=""),"Add hours or an amount",IF(AND(E587&lt;&gt;"",H587&lt;&gt;""),"Use hours x rate OR an amount","")))))))</f>
        <v/>
      </c>
    </row>
    <row r="588" customFormat="false" ht="15" hidden="false" customHeight="false" outlineLevel="0" collapsed="false">
      <c r="A588" s="24"/>
      <c r="B588" s="23"/>
      <c r="C588" s="23"/>
      <c r="D588" s="23"/>
      <c r="E588" s="23"/>
      <c r="F588" s="25"/>
      <c r="G588" s="26" t="str">
        <f aca="false">IF(AND(E588="",H588=""),"",N(E588)*N(F588)+N(H588))</f>
        <v/>
      </c>
      <c r="H588" s="25"/>
      <c r="I588" s="23"/>
      <c r="J588" s="28" t="str">
        <f aca="false">IF(AND(A588="",B588="",C588="",E588="",H588=""),"",IF(B588="","Pick a job",IF(ISNA(MATCH(B588,Jobs!$A$2:$A$301,0)),"Job # not on Jobs tab",IF(C588="","Pick a category",IF(AND(E588&lt;&gt;"",F588=""),"Add a rate",IF(AND(E588="",H588=""),"Add hours or an amount",IF(AND(E588&lt;&gt;"",H588&lt;&gt;""),"Use hours x rate OR an amount","")))))))</f>
        <v/>
      </c>
    </row>
    <row r="589" customFormat="false" ht="15" hidden="false" customHeight="false" outlineLevel="0" collapsed="false">
      <c r="A589" s="24"/>
      <c r="B589" s="23"/>
      <c r="C589" s="23"/>
      <c r="D589" s="23"/>
      <c r="E589" s="23"/>
      <c r="F589" s="25"/>
      <c r="G589" s="26" t="str">
        <f aca="false">IF(AND(E589="",H589=""),"",N(E589)*N(F589)+N(H589))</f>
        <v/>
      </c>
      <c r="H589" s="25"/>
      <c r="I589" s="23"/>
      <c r="J589" s="28" t="str">
        <f aca="false">IF(AND(A589="",B589="",C589="",E589="",H589=""),"",IF(B589="","Pick a job",IF(ISNA(MATCH(B589,Jobs!$A$2:$A$301,0)),"Job # not on Jobs tab",IF(C589="","Pick a category",IF(AND(E589&lt;&gt;"",F589=""),"Add a rate",IF(AND(E589="",H589=""),"Add hours or an amount",IF(AND(E589&lt;&gt;"",H589&lt;&gt;""),"Use hours x rate OR an amount","")))))))</f>
        <v/>
      </c>
    </row>
    <row r="590" customFormat="false" ht="15" hidden="false" customHeight="false" outlineLevel="0" collapsed="false">
      <c r="A590" s="24"/>
      <c r="B590" s="23"/>
      <c r="C590" s="23"/>
      <c r="D590" s="23"/>
      <c r="E590" s="23"/>
      <c r="F590" s="25"/>
      <c r="G590" s="26" t="str">
        <f aca="false">IF(AND(E590="",H590=""),"",N(E590)*N(F590)+N(H590))</f>
        <v/>
      </c>
      <c r="H590" s="25"/>
      <c r="I590" s="23"/>
      <c r="J590" s="28" t="str">
        <f aca="false">IF(AND(A590="",B590="",C590="",E590="",H590=""),"",IF(B590="","Pick a job",IF(ISNA(MATCH(B590,Jobs!$A$2:$A$301,0)),"Job # not on Jobs tab",IF(C590="","Pick a category",IF(AND(E590&lt;&gt;"",F590=""),"Add a rate",IF(AND(E590="",H590=""),"Add hours or an amount",IF(AND(E590&lt;&gt;"",H590&lt;&gt;""),"Use hours x rate OR an amount","")))))))</f>
        <v/>
      </c>
    </row>
    <row r="591" customFormat="false" ht="15" hidden="false" customHeight="false" outlineLevel="0" collapsed="false">
      <c r="A591" s="24"/>
      <c r="B591" s="23"/>
      <c r="C591" s="23"/>
      <c r="D591" s="23"/>
      <c r="E591" s="23"/>
      <c r="F591" s="25"/>
      <c r="G591" s="26" t="str">
        <f aca="false">IF(AND(E591="",H591=""),"",N(E591)*N(F591)+N(H591))</f>
        <v/>
      </c>
      <c r="H591" s="25"/>
      <c r="I591" s="23"/>
      <c r="J591" s="28" t="str">
        <f aca="false">IF(AND(A591="",B591="",C591="",E591="",H591=""),"",IF(B591="","Pick a job",IF(ISNA(MATCH(B591,Jobs!$A$2:$A$301,0)),"Job # not on Jobs tab",IF(C591="","Pick a category",IF(AND(E591&lt;&gt;"",F591=""),"Add a rate",IF(AND(E591="",H591=""),"Add hours or an amount",IF(AND(E591&lt;&gt;"",H591&lt;&gt;""),"Use hours x rate OR an amount","")))))))</f>
        <v/>
      </c>
    </row>
    <row r="592" customFormat="false" ht="15" hidden="false" customHeight="false" outlineLevel="0" collapsed="false">
      <c r="A592" s="24"/>
      <c r="B592" s="23"/>
      <c r="C592" s="23"/>
      <c r="D592" s="23"/>
      <c r="E592" s="23"/>
      <c r="F592" s="25"/>
      <c r="G592" s="26" t="str">
        <f aca="false">IF(AND(E592="",H592=""),"",N(E592)*N(F592)+N(H592))</f>
        <v/>
      </c>
      <c r="H592" s="25"/>
      <c r="I592" s="23"/>
      <c r="J592" s="28" t="str">
        <f aca="false">IF(AND(A592="",B592="",C592="",E592="",H592=""),"",IF(B592="","Pick a job",IF(ISNA(MATCH(B592,Jobs!$A$2:$A$301,0)),"Job # not on Jobs tab",IF(C592="","Pick a category",IF(AND(E592&lt;&gt;"",F592=""),"Add a rate",IF(AND(E592="",H592=""),"Add hours or an amount",IF(AND(E592&lt;&gt;"",H592&lt;&gt;""),"Use hours x rate OR an amount","")))))))</f>
        <v/>
      </c>
    </row>
    <row r="593" customFormat="false" ht="15" hidden="false" customHeight="false" outlineLevel="0" collapsed="false">
      <c r="A593" s="24"/>
      <c r="B593" s="23"/>
      <c r="C593" s="23"/>
      <c r="D593" s="23"/>
      <c r="E593" s="23"/>
      <c r="F593" s="25"/>
      <c r="G593" s="26" t="str">
        <f aca="false">IF(AND(E593="",H593=""),"",N(E593)*N(F593)+N(H593))</f>
        <v/>
      </c>
      <c r="H593" s="25"/>
      <c r="I593" s="23"/>
      <c r="J593" s="28" t="str">
        <f aca="false">IF(AND(A593="",B593="",C593="",E593="",H593=""),"",IF(B593="","Pick a job",IF(ISNA(MATCH(B593,Jobs!$A$2:$A$301,0)),"Job # not on Jobs tab",IF(C593="","Pick a category",IF(AND(E593&lt;&gt;"",F593=""),"Add a rate",IF(AND(E593="",H593=""),"Add hours or an amount",IF(AND(E593&lt;&gt;"",H593&lt;&gt;""),"Use hours x rate OR an amount","")))))))</f>
        <v/>
      </c>
    </row>
    <row r="594" customFormat="false" ht="15" hidden="false" customHeight="false" outlineLevel="0" collapsed="false">
      <c r="A594" s="24"/>
      <c r="B594" s="23"/>
      <c r="C594" s="23"/>
      <c r="D594" s="23"/>
      <c r="E594" s="23"/>
      <c r="F594" s="25"/>
      <c r="G594" s="26" t="str">
        <f aca="false">IF(AND(E594="",H594=""),"",N(E594)*N(F594)+N(H594))</f>
        <v/>
      </c>
      <c r="H594" s="25"/>
      <c r="I594" s="23"/>
      <c r="J594" s="28" t="str">
        <f aca="false">IF(AND(A594="",B594="",C594="",E594="",H594=""),"",IF(B594="","Pick a job",IF(ISNA(MATCH(B594,Jobs!$A$2:$A$301,0)),"Job # not on Jobs tab",IF(C594="","Pick a category",IF(AND(E594&lt;&gt;"",F594=""),"Add a rate",IF(AND(E594="",H594=""),"Add hours or an amount",IF(AND(E594&lt;&gt;"",H594&lt;&gt;""),"Use hours x rate OR an amount","")))))))</f>
        <v/>
      </c>
    </row>
    <row r="595" customFormat="false" ht="15" hidden="false" customHeight="false" outlineLevel="0" collapsed="false">
      <c r="A595" s="24"/>
      <c r="B595" s="23"/>
      <c r="C595" s="23"/>
      <c r="D595" s="23"/>
      <c r="E595" s="23"/>
      <c r="F595" s="25"/>
      <c r="G595" s="26" t="str">
        <f aca="false">IF(AND(E595="",H595=""),"",N(E595)*N(F595)+N(H595))</f>
        <v/>
      </c>
      <c r="H595" s="25"/>
      <c r="I595" s="23"/>
      <c r="J595" s="28" t="str">
        <f aca="false">IF(AND(A595="",B595="",C595="",E595="",H595=""),"",IF(B595="","Pick a job",IF(ISNA(MATCH(B595,Jobs!$A$2:$A$301,0)),"Job # not on Jobs tab",IF(C595="","Pick a category",IF(AND(E595&lt;&gt;"",F595=""),"Add a rate",IF(AND(E595="",H595=""),"Add hours or an amount",IF(AND(E595&lt;&gt;"",H595&lt;&gt;""),"Use hours x rate OR an amount","")))))))</f>
        <v/>
      </c>
    </row>
    <row r="596" customFormat="false" ht="15" hidden="false" customHeight="false" outlineLevel="0" collapsed="false">
      <c r="A596" s="24"/>
      <c r="B596" s="23"/>
      <c r="C596" s="23"/>
      <c r="D596" s="23"/>
      <c r="E596" s="23"/>
      <c r="F596" s="25"/>
      <c r="G596" s="26" t="str">
        <f aca="false">IF(AND(E596="",H596=""),"",N(E596)*N(F596)+N(H596))</f>
        <v/>
      </c>
      <c r="H596" s="25"/>
      <c r="I596" s="23"/>
      <c r="J596" s="28" t="str">
        <f aca="false">IF(AND(A596="",B596="",C596="",E596="",H596=""),"",IF(B596="","Pick a job",IF(ISNA(MATCH(B596,Jobs!$A$2:$A$301,0)),"Job # not on Jobs tab",IF(C596="","Pick a category",IF(AND(E596&lt;&gt;"",F596=""),"Add a rate",IF(AND(E596="",H596=""),"Add hours or an amount",IF(AND(E596&lt;&gt;"",H596&lt;&gt;""),"Use hours x rate OR an amount","")))))))</f>
        <v/>
      </c>
    </row>
    <row r="597" customFormat="false" ht="15" hidden="false" customHeight="false" outlineLevel="0" collapsed="false">
      <c r="A597" s="24"/>
      <c r="B597" s="23"/>
      <c r="C597" s="23"/>
      <c r="D597" s="23"/>
      <c r="E597" s="23"/>
      <c r="F597" s="25"/>
      <c r="G597" s="26" t="str">
        <f aca="false">IF(AND(E597="",H597=""),"",N(E597)*N(F597)+N(H597))</f>
        <v/>
      </c>
      <c r="H597" s="25"/>
      <c r="I597" s="23"/>
      <c r="J597" s="28" t="str">
        <f aca="false">IF(AND(A597="",B597="",C597="",E597="",H597=""),"",IF(B597="","Pick a job",IF(ISNA(MATCH(B597,Jobs!$A$2:$A$301,0)),"Job # not on Jobs tab",IF(C597="","Pick a category",IF(AND(E597&lt;&gt;"",F597=""),"Add a rate",IF(AND(E597="",H597=""),"Add hours or an amount",IF(AND(E597&lt;&gt;"",H597&lt;&gt;""),"Use hours x rate OR an amount","")))))))</f>
        <v/>
      </c>
    </row>
    <row r="598" customFormat="false" ht="15" hidden="false" customHeight="false" outlineLevel="0" collapsed="false">
      <c r="A598" s="24"/>
      <c r="B598" s="23"/>
      <c r="C598" s="23"/>
      <c r="D598" s="23"/>
      <c r="E598" s="23"/>
      <c r="F598" s="25"/>
      <c r="G598" s="26" t="str">
        <f aca="false">IF(AND(E598="",H598=""),"",N(E598)*N(F598)+N(H598))</f>
        <v/>
      </c>
      <c r="H598" s="25"/>
      <c r="I598" s="23"/>
      <c r="J598" s="28" t="str">
        <f aca="false">IF(AND(A598="",B598="",C598="",E598="",H598=""),"",IF(B598="","Pick a job",IF(ISNA(MATCH(B598,Jobs!$A$2:$A$301,0)),"Job # not on Jobs tab",IF(C598="","Pick a category",IF(AND(E598&lt;&gt;"",F598=""),"Add a rate",IF(AND(E598="",H598=""),"Add hours or an amount",IF(AND(E598&lt;&gt;"",H598&lt;&gt;""),"Use hours x rate OR an amount","")))))))</f>
        <v/>
      </c>
    </row>
    <row r="599" customFormat="false" ht="15" hidden="false" customHeight="false" outlineLevel="0" collapsed="false">
      <c r="A599" s="24"/>
      <c r="B599" s="23"/>
      <c r="C599" s="23"/>
      <c r="D599" s="23"/>
      <c r="E599" s="23"/>
      <c r="F599" s="25"/>
      <c r="G599" s="26" t="str">
        <f aca="false">IF(AND(E599="",H599=""),"",N(E599)*N(F599)+N(H599))</f>
        <v/>
      </c>
      <c r="H599" s="25"/>
      <c r="I599" s="23"/>
      <c r="J599" s="28" t="str">
        <f aca="false">IF(AND(A599="",B599="",C599="",E599="",H599=""),"",IF(B599="","Pick a job",IF(ISNA(MATCH(B599,Jobs!$A$2:$A$301,0)),"Job # not on Jobs tab",IF(C599="","Pick a category",IF(AND(E599&lt;&gt;"",F599=""),"Add a rate",IF(AND(E599="",H599=""),"Add hours or an amount",IF(AND(E599&lt;&gt;"",H599&lt;&gt;""),"Use hours x rate OR an amount","")))))))</f>
        <v/>
      </c>
    </row>
    <row r="600" customFormat="false" ht="15" hidden="false" customHeight="false" outlineLevel="0" collapsed="false">
      <c r="A600" s="24"/>
      <c r="B600" s="23"/>
      <c r="C600" s="23"/>
      <c r="D600" s="23"/>
      <c r="E600" s="23"/>
      <c r="F600" s="25"/>
      <c r="G600" s="26" t="str">
        <f aca="false">IF(AND(E600="",H600=""),"",N(E600)*N(F600)+N(H600))</f>
        <v/>
      </c>
      <c r="H600" s="25"/>
      <c r="I600" s="23"/>
      <c r="J600" s="28" t="str">
        <f aca="false">IF(AND(A600="",B600="",C600="",E600="",H600=""),"",IF(B600="","Pick a job",IF(ISNA(MATCH(B600,Jobs!$A$2:$A$301,0)),"Job # not on Jobs tab",IF(C600="","Pick a category",IF(AND(E600&lt;&gt;"",F600=""),"Add a rate",IF(AND(E600="",H600=""),"Add hours or an amount",IF(AND(E600&lt;&gt;"",H600&lt;&gt;""),"Use hours x rate OR an amount","")))))))</f>
        <v/>
      </c>
    </row>
    <row r="601" customFormat="false" ht="15" hidden="false" customHeight="false" outlineLevel="0" collapsed="false">
      <c r="A601" s="24"/>
      <c r="B601" s="23"/>
      <c r="C601" s="23"/>
      <c r="D601" s="23"/>
      <c r="E601" s="23"/>
      <c r="F601" s="25"/>
      <c r="G601" s="26" t="str">
        <f aca="false">IF(AND(E601="",H601=""),"",N(E601)*N(F601)+N(H601))</f>
        <v/>
      </c>
      <c r="H601" s="25"/>
      <c r="I601" s="23"/>
      <c r="J601" s="28" t="str">
        <f aca="false">IF(AND(A601="",B601="",C601="",E601="",H601=""),"",IF(B601="","Pick a job",IF(ISNA(MATCH(B601,Jobs!$A$2:$A$301,0)),"Job # not on Jobs tab",IF(C601="","Pick a category",IF(AND(E601&lt;&gt;"",F601=""),"Add a rate",IF(AND(E601="",H601=""),"Add hours or an amount",IF(AND(E601&lt;&gt;"",H601&lt;&gt;""),"Use hours x rate OR an amount","")))))))</f>
        <v/>
      </c>
    </row>
    <row r="602" customFormat="false" ht="15" hidden="false" customHeight="false" outlineLevel="0" collapsed="false">
      <c r="A602" s="24"/>
      <c r="B602" s="23"/>
      <c r="C602" s="23"/>
      <c r="D602" s="23"/>
      <c r="E602" s="23"/>
      <c r="F602" s="25"/>
      <c r="G602" s="26" t="str">
        <f aca="false">IF(AND(E602="",H602=""),"",N(E602)*N(F602)+N(H602))</f>
        <v/>
      </c>
      <c r="H602" s="25"/>
      <c r="I602" s="23"/>
      <c r="J602" s="28" t="str">
        <f aca="false">IF(AND(A602="",B602="",C602="",E602="",H602=""),"",IF(B602="","Pick a job",IF(ISNA(MATCH(B602,Jobs!$A$2:$A$301,0)),"Job # not on Jobs tab",IF(C602="","Pick a category",IF(AND(E602&lt;&gt;"",F602=""),"Add a rate",IF(AND(E602="",H602=""),"Add hours or an amount",IF(AND(E602&lt;&gt;"",H602&lt;&gt;""),"Use hours x rate OR an amount","")))))))</f>
        <v/>
      </c>
    </row>
    <row r="603" customFormat="false" ht="15" hidden="false" customHeight="false" outlineLevel="0" collapsed="false">
      <c r="A603" s="24"/>
      <c r="B603" s="23"/>
      <c r="C603" s="23"/>
      <c r="D603" s="23"/>
      <c r="E603" s="23"/>
      <c r="F603" s="25"/>
      <c r="G603" s="26" t="str">
        <f aca="false">IF(AND(E603="",H603=""),"",N(E603)*N(F603)+N(H603))</f>
        <v/>
      </c>
      <c r="H603" s="25"/>
      <c r="I603" s="23"/>
      <c r="J603" s="28" t="str">
        <f aca="false">IF(AND(A603="",B603="",C603="",E603="",H603=""),"",IF(B603="","Pick a job",IF(ISNA(MATCH(B603,Jobs!$A$2:$A$301,0)),"Job # not on Jobs tab",IF(C603="","Pick a category",IF(AND(E603&lt;&gt;"",F603=""),"Add a rate",IF(AND(E603="",H603=""),"Add hours or an amount",IF(AND(E603&lt;&gt;"",H603&lt;&gt;""),"Use hours x rate OR an amount","")))))))</f>
        <v/>
      </c>
    </row>
    <row r="604" customFormat="false" ht="15" hidden="false" customHeight="false" outlineLevel="0" collapsed="false">
      <c r="A604" s="24"/>
      <c r="B604" s="23"/>
      <c r="C604" s="23"/>
      <c r="D604" s="23"/>
      <c r="E604" s="23"/>
      <c r="F604" s="25"/>
      <c r="G604" s="26" t="str">
        <f aca="false">IF(AND(E604="",H604=""),"",N(E604)*N(F604)+N(H604))</f>
        <v/>
      </c>
      <c r="H604" s="25"/>
      <c r="I604" s="23"/>
      <c r="J604" s="28" t="str">
        <f aca="false">IF(AND(A604="",B604="",C604="",E604="",H604=""),"",IF(B604="","Pick a job",IF(ISNA(MATCH(B604,Jobs!$A$2:$A$301,0)),"Job # not on Jobs tab",IF(C604="","Pick a category",IF(AND(E604&lt;&gt;"",F604=""),"Add a rate",IF(AND(E604="",H604=""),"Add hours or an amount",IF(AND(E604&lt;&gt;"",H604&lt;&gt;""),"Use hours x rate OR an amount","")))))))</f>
        <v/>
      </c>
    </row>
    <row r="605" customFormat="false" ht="15" hidden="false" customHeight="false" outlineLevel="0" collapsed="false">
      <c r="A605" s="24"/>
      <c r="B605" s="23"/>
      <c r="C605" s="23"/>
      <c r="D605" s="23"/>
      <c r="E605" s="23"/>
      <c r="F605" s="25"/>
      <c r="G605" s="26" t="str">
        <f aca="false">IF(AND(E605="",H605=""),"",N(E605)*N(F605)+N(H605))</f>
        <v/>
      </c>
      <c r="H605" s="25"/>
      <c r="I605" s="23"/>
      <c r="J605" s="28" t="str">
        <f aca="false">IF(AND(A605="",B605="",C605="",E605="",H605=""),"",IF(B605="","Pick a job",IF(ISNA(MATCH(B605,Jobs!$A$2:$A$301,0)),"Job # not on Jobs tab",IF(C605="","Pick a category",IF(AND(E605&lt;&gt;"",F605=""),"Add a rate",IF(AND(E605="",H605=""),"Add hours or an amount",IF(AND(E605&lt;&gt;"",H605&lt;&gt;""),"Use hours x rate OR an amount","")))))))</f>
        <v/>
      </c>
    </row>
    <row r="606" customFormat="false" ht="15" hidden="false" customHeight="false" outlineLevel="0" collapsed="false">
      <c r="A606" s="24"/>
      <c r="B606" s="23"/>
      <c r="C606" s="23"/>
      <c r="D606" s="23"/>
      <c r="E606" s="23"/>
      <c r="F606" s="25"/>
      <c r="G606" s="26" t="str">
        <f aca="false">IF(AND(E606="",H606=""),"",N(E606)*N(F606)+N(H606))</f>
        <v/>
      </c>
      <c r="H606" s="25"/>
      <c r="I606" s="23"/>
      <c r="J606" s="28" t="str">
        <f aca="false">IF(AND(A606="",B606="",C606="",E606="",H606=""),"",IF(B606="","Pick a job",IF(ISNA(MATCH(B606,Jobs!$A$2:$A$301,0)),"Job # not on Jobs tab",IF(C606="","Pick a category",IF(AND(E606&lt;&gt;"",F606=""),"Add a rate",IF(AND(E606="",H606=""),"Add hours or an amount",IF(AND(E606&lt;&gt;"",H606&lt;&gt;""),"Use hours x rate OR an amount","")))))))</f>
        <v/>
      </c>
    </row>
    <row r="607" customFormat="false" ht="15" hidden="false" customHeight="false" outlineLevel="0" collapsed="false">
      <c r="A607" s="24"/>
      <c r="B607" s="23"/>
      <c r="C607" s="23"/>
      <c r="D607" s="23"/>
      <c r="E607" s="23"/>
      <c r="F607" s="25"/>
      <c r="G607" s="26" t="str">
        <f aca="false">IF(AND(E607="",H607=""),"",N(E607)*N(F607)+N(H607))</f>
        <v/>
      </c>
      <c r="H607" s="25"/>
      <c r="I607" s="23"/>
      <c r="J607" s="28" t="str">
        <f aca="false">IF(AND(A607="",B607="",C607="",E607="",H607=""),"",IF(B607="","Pick a job",IF(ISNA(MATCH(B607,Jobs!$A$2:$A$301,0)),"Job # not on Jobs tab",IF(C607="","Pick a category",IF(AND(E607&lt;&gt;"",F607=""),"Add a rate",IF(AND(E607="",H607=""),"Add hours or an amount",IF(AND(E607&lt;&gt;"",H607&lt;&gt;""),"Use hours x rate OR an amount","")))))))</f>
        <v/>
      </c>
    </row>
    <row r="608" customFormat="false" ht="15" hidden="false" customHeight="false" outlineLevel="0" collapsed="false">
      <c r="A608" s="24"/>
      <c r="B608" s="23"/>
      <c r="C608" s="23"/>
      <c r="D608" s="23"/>
      <c r="E608" s="23"/>
      <c r="F608" s="25"/>
      <c r="G608" s="26" t="str">
        <f aca="false">IF(AND(E608="",H608=""),"",N(E608)*N(F608)+N(H608))</f>
        <v/>
      </c>
      <c r="H608" s="25"/>
      <c r="I608" s="23"/>
      <c r="J608" s="28" t="str">
        <f aca="false">IF(AND(A608="",B608="",C608="",E608="",H608=""),"",IF(B608="","Pick a job",IF(ISNA(MATCH(B608,Jobs!$A$2:$A$301,0)),"Job # not on Jobs tab",IF(C608="","Pick a category",IF(AND(E608&lt;&gt;"",F608=""),"Add a rate",IF(AND(E608="",H608=""),"Add hours or an amount",IF(AND(E608&lt;&gt;"",H608&lt;&gt;""),"Use hours x rate OR an amount","")))))))</f>
        <v/>
      </c>
    </row>
    <row r="609" customFormat="false" ht="15" hidden="false" customHeight="false" outlineLevel="0" collapsed="false">
      <c r="A609" s="24"/>
      <c r="B609" s="23"/>
      <c r="C609" s="23"/>
      <c r="D609" s="23"/>
      <c r="E609" s="23"/>
      <c r="F609" s="25"/>
      <c r="G609" s="26" t="str">
        <f aca="false">IF(AND(E609="",H609=""),"",N(E609)*N(F609)+N(H609))</f>
        <v/>
      </c>
      <c r="H609" s="25"/>
      <c r="I609" s="23"/>
      <c r="J609" s="28" t="str">
        <f aca="false">IF(AND(A609="",B609="",C609="",E609="",H609=""),"",IF(B609="","Pick a job",IF(ISNA(MATCH(B609,Jobs!$A$2:$A$301,0)),"Job # not on Jobs tab",IF(C609="","Pick a category",IF(AND(E609&lt;&gt;"",F609=""),"Add a rate",IF(AND(E609="",H609=""),"Add hours or an amount",IF(AND(E609&lt;&gt;"",H609&lt;&gt;""),"Use hours x rate OR an amount","")))))))</f>
        <v/>
      </c>
    </row>
    <row r="610" customFormat="false" ht="15" hidden="false" customHeight="false" outlineLevel="0" collapsed="false">
      <c r="A610" s="24"/>
      <c r="B610" s="23"/>
      <c r="C610" s="23"/>
      <c r="D610" s="23"/>
      <c r="E610" s="23"/>
      <c r="F610" s="25"/>
      <c r="G610" s="26" t="str">
        <f aca="false">IF(AND(E610="",H610=""),"",N(E610)*N(F610)+N(H610))</f>
        <v/>
      </c>
      <c r="H610" s="25"/>
      <c r="I610" s="23"/>
      <c r="J610" s="28" t="str">
        <f aca="false">IF(AND(A610="",B610="",C610="",E610="",H610=""),"",IF(B610="","Pick a job",IF(ISNA(MATCH(B610,Jobs!$A$2:$A$301,0)),"Job # not on Jobs tab",IF(C610="","Pick a category",IF(AND(E610&lt;&gt;"",F610=""),"Add a rate",IF(AND(E610="",H610=""),"Add hours or an amount",IF(AND(E610&lt;&gt;"",H610&lt;&gt;""),"Use hours x rate OR an amount","")))))))</f>
        <v/>
      </c>
    </row>
    <row r="611" customFormat="false" ht="15" hidden="false" customHeight="false" outlineLevel="0" collapsed="false">
      <c r="A611" s="24"/>
      <c r="B611" s="23"/>
      <c r="C611" s="23"/>
      <c r="D611" s="23"/>
      <c r="E611" s="23"/>
      <c r="F611" s="25"/>
      <c r="G611" s="26" t="str">
        <f aca="false">IF(AND(E611="",H611=""),"",N(E611)*N(F611)+N(H611))</f>
        <v/>
      </c>
      <c r="H611" s="25"/>
      <c r="I611" s="23"/>
      <c r="J611" s="28" t="str">
        <f aca="false">IF(AND(A611="",B611="",C611="",E611="",H611=""),"",IF(B611="","Pick a job",IF(ISNA(MATCH(B611,Jobs!$A$2:$A$301,0)),"Job # not on Jobs tab",IF(C611="","Pick a category",IF(AND(E611&lt;&gt;"",F611=""),"Add a rate",IF(AND(E611="",H611=""),"Add hours or an amount",IF(AND(E611&lt;&gt;"",H611&lt;&gt;""),"Use hours x rate OR an amount","")))))))</f>
        <v/>
      </c>
    </row>
    <row r="612" customFormat="false" ht="15" hidden="false" customHeight="false" outlineLevel="0" collapsed="false">
      <c r="A612" s="24"/>
      <c r="B612" s="23"/>
      <c r="C612" s="23"/>
      <c r="D612" s="23"/>
      <c r="E612" s="23"/>
      <c r="F612" s="25"/>
      <c r="G612" s="26" t="str">
        <f aca="false">IF(AND(E612="",H612=""),"",N(E612)*N(F612)+N(H612))</f>
        <v/>
      </c>
      <c r="H612" s="25"/>
      <c r="I612" s="23"/>
      <c r="J612" s="28" t="str">
        <f aca="false">IF(AND(A612="",B612="",C612="",E612="",H612=""),"",IF(B612="","Pick a job",IF(ISNA(MATCH(B612,Jobs!$A$2:$A$301,0)),"Job # not on Jobs tab",IF(C612="","Pick a category",IF(AND(E612&lt;&gt;"",F612=""),"Add a rate",IF(AND(E612="",H612=""),"Add hours or an amount",IF(AND(E612&lt;&gt;"",H612&lt;&gt;""),"Use hours x rate OR an amount","")))))))</f>
        <v/>
      </c>
    </row>
    <row r="613" customFormat="false" ht="15" hidden="false" customHeight="false" outlineLevel="0" collapsed="false">
      <c r="A613" s="24"/>
      <c r="B613" s="23"/>
      <c r="C613" s="23"/>
      <c r="D613" s="23"/>
      <c r="E613" s="23"/>
      <c r="F613" s="25"/>
      <c r="G613" s="26" t="str">
        <f aca="false">IF(AND(E613="",H613=""),"",N(E613)*N(F613)+N(H613))</f>
        <v/>
      </c>
      <c r="H613" s="25"/>
      <c r="I613" s="23"/>
      <c r="J613" s="28" t="str">
        <f aca="false">IF(AND(A613="",B613="",C613="",E613="",H613=""),"",IF(B613="","Pick a job",IF(ISNA(MATCH(B613,Jobs!$A$2:$A$301,0)),"Job # not on Jobs tab",IF(C613="","Pick a category",IF(AND(E613&lt;&gt;"",F613=""),"Add a rate",IF(AND(E613="",H613=""),"Add hours or an amount",IF(AND(E613&lt;&gt;"",H613&lt;&gt;""),"Use hours x rate OR an amount","")))))))</f>
        <v/>
      </c>
    </row>
    <row r="614" customFormat="false" ht="15" hidden="false" customHeight="false" outlineLevel="0" collapsed="false">
      <c r="A614" s="24"/>
      <c r="B614" s="23"/>
      <c r="C614" s="23"/>
      <c r="D614" s="23"/>
      <c r="E614" s="23"/>
      <c r="F614" s="25"/>
      <c r="G614" s="26" t="str">
        <f aca="false">IF(AND(E614="",H614=""),"",N(E614)*N(F614)+N(H614))</f>
        <v/>
      </c>
      <c r="H614" s="25"/>
      <c r="I614" s="23"/>
      <c r="J614" s="28" t="str">
        <f aca="false">IF(AND(A614="",B614="",C614="",E614="",H614=""),"",IF(B614="","Pick a job",IF(ISNA(MATCH(B614,Jobs!$A$2:$A$301,0)),"Job # not on Jobs tab",IF(C614="","Pick a category",IF(AND(E614&lt;&gt;"",F614=""),"Add a rate",IF(AND(E614="",H614=""),"Add hours or an amount",IF(AND(E614&lt;&gt;"",H614&lt;&gt;""),"Use hours x rate OR an amount","")))))))</f>
        <v/>
      </c>
    </row>
    <row r="615" customFormat="false" ht="15" hidden="false" customHeight="false" outlineLevel="0" collapsed="false">
      <c r="A615" s="24"/>
      <c r="B615" s="23"/>
      <c r="C615" s="23"/>
      <c r="D615" s="23"/>
      <c r="E615" s="23"/>
      <c r="F615" s="25"/>
      <c r="G615" s="26" t="str">
        <f aca="false">IF(AND(E615="",H615=""),"",N(E615)*N(F615)+N(H615))</f>
        <v/>
      </c>
      <c r="H615" s="25"/>
      <c r="I615" s="23"/>
      <c r="J615" s="28" t="str">
        <f aca="false">IF(AND(A615="",B615="",C615="",E615="",H615=""),"",IF(B615="","Pick a job",IF(ISNA(MATCH(B615,Jobs!$A$2:$A$301,0)),"Job # not on Jobs tab",IF(C615="","Pick a category",IF(AND(E615&lt;&gt;"",F615=""),"Add a rate",IF(AND(E615="",H615=""),"Add hours or an amount",IF(AND(E615&lt;&gt;"",H615&lt;&gt;""),"Use hours x rate OR an amount","")))))))</f>
        <v/>
      </c>
    </row>
    <row r="616" customFormat="false" ht="15" hidden="false" customHeight="false" outlineLevel="0" collapsed="false">
      <c r="A616" s="24"/>
      <c r="B616" s="23"/>
      <c r="C616" s="23"/>
      <c r="D616" s="23"/>
      <c r="E616" s="23"/>
      <c r="F616" s="25"/>
      <c r="G616" s="26" t="str">
        <f aca="false">IF(AND(E616="",H616=""),"",N(E616)*N(F616)+N(H616))</f>
        <v/>
      </c>
      <c r="H616" s="25"/>
      <c r="I616" s="23"/>
      <c r="J616" s="28" t="str">
        <f aca="false">IF(AND(A616="",B616="",C616="",E616="",H616=""),"",IF(B616="","Pick a job",IF(ISNA(MATCH(B616,Jobs!$A$2:$A$301,0)),"Job # not on Jobs tab",IF(C616="","Pick a category",IF(AND(E616&lt;&gt;"",F616=""),"Add a rate",IF(AND(E616="",H616=""),"Add hours or an amount",IF(AND(E616&lt;&gt;"",H616&lt;&gt;""),"Use hours x rate OR an amount","")))))))</f>
        <v/>
      </c>
    </row>
    <row r="617" customFormat="false" ht="15" hidden="false" customHeight="false" outlineLevel="0" collapsed="false">
      <c r="A617" s="24"/>
      <c r="B617" s="23"/>
      <c r="C617" s="23"/>
      <c r="D617" s="23"/>
      <c r="E617" s="23"/>
      <c r="F617" s="25"/>
      <c r="G617" s="26" t="str">
        <f aca="false">IF(AND(E617="",H617=""),"",N(E617)*N(F617)+N(H617))</f>
        <v/>
      </c>
      <c r="H617" s="25"/>
      <c r="I617" s="23"/>
      <c r="J617" s="28" t="str">
        <f aca="false">IF(AND(A617="",B617="",C617="",E617="",H617=""),"",IF(B617="","Pick a job",IF(ISNA(MATCH(B617,Jobs!$A$2:$A$301,0)),"Job # not on Jobs tab",IF(C617="","Pick a category",IF(AND(E617&lt;&gt;"",F617=""),"Add a rate",IF(AND(E617="",H617=""),"Add hours or an amount",IF(AND(E617&lt;&gt;"",H617&lt;&gt;""),"Use hours x rate OR an amount","")))))))</f>
        <v/>
      </c>
    </row>
    <row r="618" customFormat="false" ht="15" hidden="false" customHeight="false" outlineLevel="0" collapsed="false">
      <c r="A618" s="24"/>
      <c r="B618" s="23"/>
      <c r="C618" s="23"/>
      <c r="D618" s="23"/>
      <c r="E618" s="23"/>
      <c r="F618" s="25"/>
      <c r="G618" s="26" t="str">
        <f aca="false">IF(AND(E618="",H618=""),"",N(E618)*N(F618)+N(H618))</f>
        <v/>
      </c>
      <c r="H618" s="25"/>
      <c r="I618" s="23"/>
      <c r="J618" s="28" t="str">
        <f aca="false">IF(AND(A618="",B618="",C618="",E618="",H618=""),"",IF(B618="","Pick a job",IF(ISNA(MATCH(B618,Jobs!$A$2:$A$301,0)),"Job # not on Jobs tab",IF(C618="","Pick a category",IF(AND(E618&lt;&gt;"",F618=""),"Add a rate",IF(AND(E618="",H618=""),"Add hours or an amount",IF(AND(E618&lt;&gt;"",H618&lt;&gt;""),"Use hours x rate OR an amount","")))))))</f>
        <v/>
      </c>
    </row>
    <row r="619" customFormat="false" ht="15" hidden="false" customHeight="false" outlineLevel="0" collapsed="false">
      <c r="A619" s="24"/>
      <c r="B619" s="23"/>
      <c r="C619" s="23"/>
      <c r="D619" s="23"/>
      <c r="E619" s="23"/>
      <c r="F619" s="25"/>
      <c r="G619" s="26" t="str">
        <f aca="false">IF(AND(E619="",H619=""),"",N(E619)*N(F619)+N(H619))</f>
        <v/>
      </c>
      <c r="H619" s="25"/>
      <c r="I619" s="23"/>
      <c r="J619" s="28" t="str">
        <f aca="false">IF(AND(A619="",B619="",C619="",E619="",H619=""),"",IF(B619="","Pick a job",IF(ISNA(MATCH(B619,Jobs!$A$2:$A$301,0)),"Job # not on Jobs tab",IF(C619="","Pick a category",IF(AND(E619&lt;&gt;"",F619=""),"Add a rate",IF(AND(E619="",H619=""),"Add hours or an amount",IF(AND(E619&lt;&gt;"",H619&lt;&gt;""),"Use hours x rate OR an amount","")))))))</f>
        <v/>
      </c>
    </row>
    <row r="620" customFormat="false" ht="15" hidden="false" customHeight="false" outlineLevel="0" collapsed="false">
      <c r="A620" s="24"/>
      <c r="B620" s="23"/>
      <c r="C620" s="23"/>
      <c r="D620" s="23"/>
      <c r="E620" s="23"/>
      <c r="F620" s="25"/>
      <c r="G620" s="26" t="str">
        <f aca="false">IF(AND(E620="",H620=""),"",N(E620)*N(F620)+N(H620))</f>
        <v/>
      </c>
      <c r="H620" s="25"/>
      <c r="I620" s="23"/>
      <c r="J620" s="28" t="str">
        <f aca="false">IF(AND(A620="",B620="",C620="",E620="",H620=""),"",IF(B620="","Pick a job",IF(ISNA(MATCH(B620,Jobs!$A$2:$A$301,0)),"Job # not on Jobs tab",IF(C620="","Pick a category",IF(AND(E620&lt;&gt;"",F620=""),"Add a rate",IF(AND(E620="",H620=""),"Add hours or an amount",IF(AND(E620&lt;&gt;"",H620&lt;&gt;""),"Use hours x rate OR an amount","")))))))</f>
        <v/>
      </c>
    </row>
    <row r="621" customFormat="false" ht="15" hidden="false" customHeight="false" outlineLevel="0" collapsed="false">
      <c r="A621" s="24"/>
      <c r="B621" s="23"/>
      <c r="C621" s="23"/>
      <c r="D621" s="23"/>
      <c r="E621" s="23"/>
      <c r="F621" s="25"/>
      <c r="G621" s="26" t="str">
        <f aca="false">IF(AND(E621="",H621=""),"",N(E621)*N(F621)+N(H621))</f>
        <v/>
      </c>
      <c r="H621" s="25"/>
      <c r="I621" s="23"/>
      <c r="J621" s="28" t="str">
        <f aca="false">IF(AND(A621="",B621="",C621="",E621="",H621=""),"",IF(B621="","Pick a job",IF(ISNA(MATCH(B621,Jobs!$A$2:$A$301,0)),"Job # not on Jobs tab",IF(C621="","Pick a category",IF(AND(E621&lt;&gt;"",F621=""),"Add a rate",IF(AND(E621="",H621=""),"Add hours or an amount",IF(AND(E621&lt;&gt;"",H621&lt;&gt;""),"Use hours x rate OR an amount","")))))))</f>
        <v/>
      </c>
    </row>
    <row r="622" customFormat="false" ht="15" hidden="false" customHeight="false" outlineLevel="0" collapsed="false">
      <c r="A622" s="24"/>
      <c r="B622" s="23"/>
      <c r="C622" s="23"/>
      <c r="D622" s="23"/>
      <c r="E622" s="23"/>
      <c r="F622" s="25"/>
      <c r="G622" s="26" t="str">
        <f aca="false">IF(AND(E622="",H622=""),"",N(E622)*N(F622)+N(H622))</f>
        <v/>
      </c>
      <c r="H622" s="25"/>
      <c r="I622" s="23"/>
      <c r="J622" s="28" t="str">
        <f aca="false">IF(AND(A622="",B622="",C622="",E622="",H622=""),"",IF(B622="","Pick a job",IF(ISNA(MATCH(B622,Jobs!$A$2:$A$301,0)),"Job # not on Jobs tab",IF(C622="","Pick a category",IF(AND(E622&lt;&gt;"",F622=""),"Add a rate",IF(AND(E622="",H622=""),"Add hours or an amount",IF(AND(E622&lt;&gt;"",H622&lt;&gt;""),"Use hours x rate OR an amount","")))))))</f>
        <v/>
      </c>
    </row>
    <row r="623" customFormat="false" ht="15" hidden="false" customHeight="false" outlineLevel="0" collapsed="false">
      <c r="A623" s="24"/>
      <c r="B623" s="23"/>
      <c r="C623" s="23"/>
      <c r="D623" s="23"/>
      <c r="E623" s="23"/>
      <c r="F623" s="25"/>
      <c r="G623" s="26" t="str">
        <f aca="false">IF(AND(E623="",H623=""),"",N(E623)*N(F623)+N(H623))</f>
        <v/>
      </c>
      <c r="H623" s="25"/>
      <c r="I623" s="23"/>
      <c r="J623" s="28" t="str">
        <f aca="false">IF(AND(A623="",B623="",C623="",E623="",H623=""),"",IF(B623="","Pick a job",IF(ISNA(MATCH(B623,Jobs!$A$2:$A$301,0)),"Job # not on Jobs tab",IF(C623="","Pick a category",IF(AND(E623&lt;&gt;"",F623=""),"Add a rate",IF(AND(E623="",H623=""),"Add hours or an amount",IF(AND(E623&lt;&gt;"",H623&lt;&gt;""),"Use hours x rate OR an amount","")))))))</f>
        <v/>
      </c>
    </row>
    <row r="624" customFormat="false" ht="15" hidden="false" customHeight="false" outlineLevel="0" collapsed="false">
      <c r="A624" s="24"/>
      <c r="B624" s="23"/>
      <c r="C624" s="23"/>
      <c r="D624" s="23"/>
      <c r="E624" s="23"/>
      <c r="F624" s="25"/>
      <c r="G624" s="26" t="str">
        <f aca="false">IF(AND(E624="",H624=""),"",N(E624)*N(F624)+N(H624))</f>
        <v/>
      </c>
      <c r="H624" s="25"/>
      <c r="I624" s="23"/>
      <c r="J624" s="28" t="str">
        <f aca="false">IF(AND(A624="",B624="",C624="",E624="",H624=""),"",IF(B624="","Pick a job",IF(ISNA(MATCH(B624,Jobs!$A$2:$A$301,0)),"Job # not on Jobs tab",IF(C624="","Pick a category",IF(AND(E624&lt;&gt;"",F624=""),"Add a rate",IF(AND(E624="",H624=""),"Add hours or an amount",IF(AND(E624&lt;&gt;"",H624&lt;&gt;""),"Use hours x rate OR an amount","")))))))</f>
        <v/>
      </c>
    </row>
    <row r="625" customFormat="false" ht="15" hidden="false" customHeight="false" outlineLevel="0" collapsed="false">
      <c r="A625" s="24"/>
      <c r="B625" s="23"/>
      <c r="C625" s="23"/>
      <c r="D625" s="23"/>
      <c r="E625" s="23"/>
      <c r="F625" s="25"/>
      <c r="G625" s="26" t="str">
        <f aca="false">IF(AND(E625="",H625=""),"",N(E625)*N(F625)+N(H625))</f>
        <v/>
      </c>
      <c r="H625" s="25"/>
      <c r="I625" s="23"/>
      <c r="J625" s="28" t="str">
        <f aca="false">IF(AND(A625="",B625="",C625="",E625="",H625=""),"",IF(B625="","Pick a job",IF(ISNA(MATCH(B625,Jobs!$A$2:$A$301,0)),"Job # not on Jobs tab",IF(C625="","Pick a category",IF(AND(E625&lt;&gt;"",F625=""),"Add a rate",IF(AND(E625="",H625=""),"Add hours or an amount",IF(AND(E625&lt;&gt;"",H625&lt;&gt;""),"Use hours x rate OR an amount","")))))))</f>
        <v/>
      </c>
    </row>
    <row r="626" customFormat="false" ht="15" hidden="false" customHeight="false" outlineLevel="0" collapsed="false">
      <c r="A626" s="24"/>
      <c r="B626" s="23"/>
      <c r="C626" s="23"/>
      <c r="D626" s="23"/>
      <c r="E626" s="23"/>
      <c r="F626" s="25"/>
      <c r="G626" s="26" t="str">
        <f aca="false">IF(AND(E626="",H626=""),"",N(E626)*N(F626)+N(H626))</f>
        <v/>
      </c>
      <c r="H626" s="25"/>
      <c r="I626" s="23"/>
      <c r="J626" s="28" t="str">
        <f aca="false">IF(AND(A626="",B626="",C626="",E626="",H626=""),"",IF(B626="","Pick a job",IF(ISNA(MATCH(B626,Jobs!$A$2:$A$301,0)),"Job # not on Jobs tab",IF(C626="","Pick a category",IF(AND(E626&lt;&gt;"",F626=""),"Add a rate",IF(AND(E626="",H626=""),"Add hours or an amount",IF(AND(E626&lt;&gt;"",H626&lt;&gt;""),"Use hours x rate OR an amount","")))))))</f>
        <v/>
      </c>
    </row>
    <row r="627" customFormat="false" ht="15" hidden="false" customHeight="false" outlineLevel="0" collapsed="false">
      <c r="A627" s="24"/>
      <c r="B627" s="23"/>
      <c r="C627" s="23"/>
      <c r="D627" s="23"/>
      <c r="E627" s="23"/>
      <c r="F627" s="25"/>
      <c r="G627" s="26" t="str">
        <f aca="false">IF(AND(E627="",H627=""),"",N(E627)*N(F627)+N(H627))</f>
        <v/>
      </c>
      <c r="H627" s="25"/>
      <c r="I627" s="23"/>
      <c r="J627" s="28" t="str">
        <f aca="false">IF(AND(A627="",B627="",C627="",E627="",H627=""),"",IF(B627="","Pick a job",IF(ISNA(MATCH(B627,Jobs!$A$2:$A$301,0)),"Job # not on Jobs tab",IF(C627="","Pick a category",IF(AND(E627&lt;&gt;"",F627=""),"Add a rate",IF(AND(E627="",H627=""),"Add hours or an amount",IF(AND(E627&lt;&gt;"",H627&lt;&gt;""),"Use hours x rate OR an amount","")))))))</f>
        <v/>
      </c>
    </row>
    <row r="628" customFormat="false" ht="15" hidden="false" customHeight="false" outlineLevel="0" collapsed="false">
      <c r="A628" s="24"/>
      <c r="B628" s="23"/>
      <c r="C628" s="23"/>
      <c r="D628" s="23"/>
      <c r="E628" s="23"/>
      <c r="F628" s="25"/>
      <c r="G628" s="26" t="str">
        <f aca="false">IF(AND(E628="",H628=""),"",N(E628)*N(F628)+N(H628))</f>
        <v/>
      </c>
      <c r="H628" s="25"/>
      <c r="I628" s="23"/>
      <c r="J628" s="28" t="str">
        <f aca="false">IF(AND(A628="",B628="",C628="",E628="",H628=""),"",IF(B628="","Pick a job",IF(ISNA(MATCH(B628,Jobs!$A$2:$A$301,0)),"Job # not on Jobs tab",IF(C628="","Pick a category",IF(AND(E628&lt;&gt;"",F628=""),"Add a rate",IF(AND(E628="",H628=""),"Add hours or an amount",IF(AND(E628&lt;&gt;"",H628&lt;&gt;""),"Use hours x rate OR an amount","")))))))</f>
        <v/>
      </c>
    </row>
    <row r="629" customFormat="false" ht="15" hidden="false" customHeight="false" outlineLevel="0" collapsed="false">
      <c r="A629" s="24"/>
      <c r="B629" s="23"/>
      <c r="C629" s="23"/>
      <c r="D629" s="23"/>
      <c r="E629" s="23"/>
      <c r="F629" s="25"/>
      <c r="G629" s="26" t="str">
        <f aca="false">IF(AND(E629="",H629=""),"",N(E629)*N(F629)+N(H629))</f>
        <v/>
      </c>
      <c r="H629" s="25"/>
      <c r="I629" s="23"/>
      <c r="J629" s="28" t="str">
        <f aca="false">IF(AND(A629="",B629="",C629="",E629="",H629=""),"",IF(B629="","Pick a job",IF(ISNA(MATCH(B629,Jobs!$A$2:$A$301,0)),"Job # not on Jobs tab",IF(C629="","Pick a category",IF(AND(E629&lt;&gt;"",F629=""),"Add a rate",IF(AND(E629="",H629=""),"Add hours or an amount",IF(AND(E629&lt;&gt;"",H629&lt;&gt;""),"Use hours x rate OR an amount","")))))))</f>
        <v/>
      </c>
    </row>
    <row r="630" customFormat="false" ht="15" hidden="false" customHeight="false" outlineLevel="0" collapsed="false">
      <c r="A630" s="24"/>
      <c r="B630" s="23"/>
      <c r="C630" s="23"/>
      <c r="D630" s="23"/>
      <c r="E630" s="23"/>
      <c r="F630" s="25"/>
      <c r="G630" s="26" t="str">
        <f aca="false">IF(AND(E630="",H630=""),"",N(E630)*N(F630)+N(H630))</f>
        <v/>
      </c>
      <c r="H630" s="25"/>
      <c r="I630" s="23"/>
      <c r="J630" s="28" t="str">
        <f aca="false">IF(AND(A630="",B630="",C630="",E630="",H630=""),"",IF(B630="","Pick a job",IF(ISNA(MATCH(B630,Jobs!$A$2:$A$301,0)),"Job # not on Jobs tab",IF(C630="","Pick a category",IF(AND(E630&lt;&gt;"",F630=""),"Add a rate",IF(AND(E630="",H630=""),"Add hours or an amount",IF(AND(E630&lt;&gt;"",H630&lt;&gt;""),"Use hours x rate OR an amount","")))))))</f>
        <v/>
      </c>
    </row>
    <row r="631" customFormat="false" ht="15" hidden="false" customHeight="false" outlineLevel="0" collapsed="false">
      <c r="A631" s="24"/>
      <c r="B631" s="23"/>
      <c r="C631" s="23"/>
      <c r="D631" s="23"/>
      <c r="E631" s="23"/>
      <c r="F631" s="25"/>
      <c r="G631" s="26" t="str">
        <f aca="false">IF(AND(E631="",H631=""),"",N(E631)*N(F631)+N(H631))</f>
        <v/>
      </c>
      <c r="H631" s="25"/>
      <c r="I631" s="23"/>
      <c r="J631" s="28" t="str">
        <f aca="false">IF(AND(A631="",B631="",C631="",E631="",H631=""),"",IF(B631="","Pick a job",IF(ISNA(MATCH(B631,Jobs!$A$2:$A$301,0)),"Job # not on Jobs tab",IF(C631="","Pick a category",IF(AND(E631&lt;&gt;"",F631=""),"Add a rate",IF(AND(E631="",H631=""),"Add hours or an amount",IF(AND(E631&lt;&gt;"",H631&lt;&gt;""),"Use hours x rate OR an amount","")))))))</f>
        <v/>
      </c>
    </row>
    <row r="632" customFormat="false" ht="15" hidden="false" customHeight="false" outlineLevel="0" collapsed="false">
      <c r="A632" s="24"/>
      <c r="B632" s="23"/>
      <c r="C632" s="23"/>
      <c r="D632" s="23"/>
      <c r="E632" s="23"/>
      <c r="F632" s="25"/>
      <c r="G632" s="26" t="str">
        <f aca="false">IF(AND(E632="",H632=""),"",N(E632)*N(F632)+N(H632))</f>
        <v/>
      </c>
      <c r="H632" s="25"/>
      <c r="I632" s="23"/>
      <c r="J632" s="28" t="str">
        <f aca="false">IF(AND(A632="",B632="",C632="",E632="",H632=""),"",IF(B632="","Pick a job",IF(ISNA(MATCH(B632,Jobs!$A$2:$A$301,0)),"Job # not on Jobs tab",IF(C632="","Pick a category",IF(AND(E632&lt;&gt;"",F632=""),"Add a rate",IF(AND(E632="",H632=""),"Add hours or an amount",IF(AND(E632&lt;&gt;"",H632&lt;&gt;""),"Use hours x rate OR an amount","")))))))</f>
        <v/>
      </c>
    </row>
    <row r="633" customFormat="false" ht="15" hidden="false" customHeight="false" outlineLevel="0" collapsed="false">
      <c r="A633" s="24"/>
      <c r="B633" s="23"/>
      <c r="C633" s="23"/>
      <c r="D633" s="23"/>
      <c r="E633" s="23"/>
      <c r="F633" s="25"/>
      <c r="G633" s="26" t="str">
        <f aca="false">IF(AND(E633="",H633=""),"",N(E633)*N(F633)+N(H633))</f>
        <v/>
      </c>
      <c r="H633" s="25"/>
      <c r="I633" s="23"/>
      <c r="J633" s="28" t="str">
        <f aca="false">IF(AND(A633="",B633="",C633="",E633="",H633=""),"",IF(B633="","Pick a job",IF(ISNA(MATCH(B633,Jobs!$A$2:$A$301,0)),"Job # not on Jobs tab",IF(C633="","Pick a category",IF(AND(E633&lt;&gt;"",F633=""),"Add a rate",IF(AND(E633="",H633=""),"Add hours or an amount",IF(AND(E633&lt;&gt;"",H633&lt;&gt;""),"Use hours x rate OR an amount","")))))))</f>
        <v/>
      </c>
    </row>
    <row r="634" customFormat="false" ht="15" hidden="false" customHeight="false" outlineLevel="0" collapsed="false">
      <c r="A634" s="24"/>
      <c r="B634" s="23"/>
      <c r="C634" s="23"/>
      <c r="D634" s="23"/>
      <c r="E634" s="23"/>
      <c r="F634" s="25"/>
      <c r="G634" s="26" t="str">
        <f aca="false">IF(AND(E634="",H634=""),"",N(E634)*N(F634)+N(H634))</f>
        <v/>
      </c>
      <c r="H634" s="25"/>
      <c r="I634" s="23"/>
      <c r="J634" s="28" t="str">
        <f aca="false">IF(AND(A634="",B634="",C634="",E634="",H634=""),"",IF(B634="","Pick a job",IF(ISNA(MATCH(B634,Jobs!$A$2:$A$301,0)),"Job # not on Jobs tab",IF(C634="","Pick a category",IF(AND(E634&lt;&gt;"",F634=""),"Add a rate",IF(AND(E634="",H634=""),"Add hours or an amount",IF(AND(E634&lt;&gt;"",H634&lt;&gt;""),"Use hours x rate OR an amount","")))))))</f>
        <v/>
      </c>
    </row>
    <row r="635" customFormat="false" ht="15" hidden="false" customHeight="false" outlineLevel="0" collapsed="false">
      <c r="A635" s="24"/>
      <c r="B635" s="23"/>
      <c r="C635" s="23"/>
      <c r="D635" s="23"/>
      <c r="E635" s="23"/>
      <c r="F635" s="25"/>
      <c r="G635" s="26" t="str">
        <f aca="false">IF(AND(E635="",H635=""),"",N(E635)*N(F635)+N(H635))</f>
        <v/>
      </c>
      <c r="H635" s="25"/>
      <c r="I635" s="23"/>
      <c r="J635" s="28" t="str">
        <f aca="false">IF(AND(A635="",B635="",C635="",E635="",H635=""),"",IF(B635="","Pick a job",IF(ISNA(MATCH(B635,Jobs!$A$2:$A$301,0)),"Job # not on Jobs tab",IF(C635="","Pick a category",IF(AND(E635&lt;&gt;"",F635=""),"Add a rate",IF(AND(E635="",H635=""),"Add hours or an amount",IF(AND(E635&lt;&gt;"",H635&lt;&gt;""),"Use hours x rate OR an amount","")))))))</f>
        <v/>
      </c>
    </row>
    <row r="636" customFormat="false" ht="15" hidden="false" customHeight="false" outlineLevel="0" collapsed="false">
      <c r="A636" s="24"/>
      <c r="B636" s="23"/>
      <c r="C636" s="23"/>
      <c r="D636" s="23"/>
      <c r="E636" s="23"/>
      <c r="F636" s="25"/>
      <c r="G636" s="26" t="str">
        <f aca="false">IF(AND(E636="",H636=""),"",N(E636)*N(F636)+N(H636))</f>
        <v/>
      </c>
      <c r="H636" s="25"/>
      <c r="I636" s="23"/>
      <c r="J636" s="28" t="str">
        <f aca="false">IF(AND(A636="",B636="",C636="",E636="",H636=""),"",IF(B636="","Pick a job",IF(ISNA(MATCH(B636,Jobs!$A$2:$A$301,0)),"Job # not on Jobs tab",IF(C636="","Pick a category",IF(AND(E636&lt;&gt;"",F636=""),"Add a rate",IF(AND(E636="",H636=""),"Add hours or an amount",IF(AND(E636&lt;&gt;"",H636&lt;&gt;""),"Use hours x rate OR an amount","")))))))</f>
        <v/>
      </c>
    </row>
    <row r="637" customFormat="false" ht="15" hidden="false" customHeight="false" outlineLevel="0" collapsed="false">
      <c r="A637" s="24"/>
      <c r="B637" s="23"/>
      <c r="C637" s="23"/>
      <c r="D637" s="23"/>
      <c r="E637" s="23"/>
      <c r="F637" s="25"/>
      <c r="G637" s="26" t="str">
        <f aca="false">IF(AND(E637="",H637=""),"",N(E637)*N(F637)+N(H637))</f>
        <v/>
      </c>
      <c r="H637" s="25"/>
      <c r="I637" s="23"/>
      <c r="J637" s="28" t="str">
        <f aca="false">IF(AND(A637="",B637="",C637="",E637="",H637=""),"",IF(B637="","Pick a job",IF(ISNA(MATCH(B637,Jobs!$A$2:$A$301,0)),"Job # not on Jobs tab",IF(C637="","Pick a category",IF(AND(E637&lt;&gt;"",F637=""),"Add a rate",IF(AND(E637="",H637=""),"Add hours or an amount",IF(AND(E637&lt;&gt;"",H637&lt;&gt;""),"Use hours x rate OR an amount","")))))))</f>
        <v/>
      </c>
    </row>
    <row r="638" customFormat="false" ht="15" hidden="false" customHeight="false" outlineLevel="0" collapsed="false">
      <c r="A638" s="24"/>
      <c r="B638" s="23"/>
      <c r="C638" s="23"/>
      <c r="D638" s="23"/>
      <c r="E638" s="23"/>
      <c r="F638" s="25"/>
      <c r="G638" s="26" t="str">
        <f aca="false">IF(AND(E638="",H638=""),"",N(E638)*N(F638)+N(H638))</f>
        <v/>
      </c>
      <c r="H638" s="25"/>
      <c r="I638" s="23"/>
      <c r="J638" s="28" t="str">
        <f aca="false">IF(AND(A638="",B638="",C638="",E638="",H638=""),"",IF(B638="","Pick a job",IF(ISNA(MATCH(B638,Jobs!$A$2:$A$301,0)),"Job # not on Jobs tab",IF(C638="","Pick a category",IF(AND(E638&lt;&gt;"",F638=""),"Add a rate",IF(AND(E638="",H638=""),"Add hours or an amount",IF(AND(E638&lt;&gt;"",H638&lt;&gt;""),"Use hours x rate OR an amount","")))))))</f>
        <v/>
      </c>
    </row>
    <row r="639" customFormat="false" ht="15" hidden="false" customHeight="false" outlineLevel="0" collapsed="false">
      <c r="A639" s="24"/>
      <c r="B639" s="23"/>
      <c r="C639" s="23"/>
      <c r="D639" s="23"/>
      <c r="E639" s="23"/>
      <c r="F639" s="25"/>
      <c r="G639" s="26" t="str">
        <f aca="false">IF(AND(E639="",H639=""),"",N(E639)*N(F639)+N(H639))</f>
        <v/>
      </c>
      <c r="H639" s="25"/>
      <c r="I639" s="23"/>
      <c r="J639" s="28" t="str">
        <f aca="false">IF(AND(A639="",B639="",C639="",E639="",H639=""),"",IF(B639="","Pick a job",IF(ISNA(MATCH(B639,Jobs!$A$2:$A$301,0)),"Job # not on Jobs tab",IF(C639="","Pick a category",IF(AND(E639&lt;&gt;"",F639=""),"Add a rate",IF(AND(E639="",H639=""),"Add hours or an amount",IF(AND(E639&lt;&gt;"",H639&lt;&gt;""),"Use hours x rate OR an amount","")))))))</f>
        <v/>
      </c>
    </row>
    <row r="640" customFormat="false" ht="15" hidden="false" customHeight="false" outlineLevel="0" collapsed="false">
      <c r="A640" s="24"/>
      <c r="B640" s="23"/>
      <c r="C640" s="23"/>
      <c r="D640" s="23"/>
      <c r="E640" s="23"/>
      <c r="F640" s="25"/>
      <c r="G640" s="26" t="str">
        <f aca="false">IF(AND(E640="",H640=""),"",N(E640)*N(F640)+N(H640))</f>
        <v/>
      </c>
      <c r="H640" s="25"/>
      <c r="I640" s="23"/>
      <c r="J640" s="28" t="str">
        <f aca="false">IF(AND(A640="",B640="",C640="",E640="",H640=""),"",IF(B640="","Pick a job",IF(ISNA(MATCH(B640,Jobs!$A$2:$A$301,0)),"Job # not on Jobs tab",IF(C640="","Pick a category",IF(AND(E640&lt;&gt;"",F640=""),"Add a rate",IF(AND(E640="",H640=""),"Add hours or an amount",IF(AND(E640&lt;&gt;"",H640&lt;&gt;""),"Use hours x rate OR an amount","")))))))</f>
        <v/>
      </c>
    </row>
    <row r="641" customFormat="false" ht="15" hidden="false" customHeight="false" outlineLevel="0" collapsed="false">
      <c r="A641" s="24"/>
      <c r="B641" s="23"/>
      <c r="C641" s="23"/>
      <c r="D641" s="23"/>
      <c r="E641" s="23"/>
      <c r="F641" s="25"/>
      <c r="G641" s="26" t="str">
        <f aca="false">IF(AND(E641="",H641=""),"",N(E641)*N(F641)+N(H641))</f>
        <v/>
      </c>
      <c r="H641" s="25"/>
      <c r="I641" s="23"/>
      <c r="J641" s="28" t="str">
        <f aca="false">IF(AND(A641="",B641="",C641="",E641="",H641=""),"",IF(B641="","Pick a job",IF(ISNA(MATCH(B641,Jobs!$A$2:$A$301,0)),"Job # not on Jobs tab",IF(C641="","Pick a category",IF(AND(E641&lt;&gt;"",F641=""),"Add a rate",IF(AND(E641="",H641=""),"Add hours or an amount",IF(AND(E641&lt;&gt;"",H641&lt;&gt;""),"Use hours x rate OR an amount","")))))))</f>
        <v/>
      </c>
    </row>
    <row r="642" customFormat="false" ht="15" hidden="false" customHeight="false" outlineLevel="0" collapsed="false">
      <c r="A642" s="24"/>
      <c r="B642" s="23"/>
      <c r="C642" s="23"/>
      <c r="D642" s="23"/>
      <c r="E642" s="23"/>
      <c r="F642" s="25"/>
      <c r="G642" s="26" t="str">
        <f aca="false">IF(AND(E642="",H642=""),"",N(E642)*N(F642)+N(H642))</f>
        <v/>
      </c>
      <c r="H642" s="25"/>
      <c r="I642" s="23"/>
      <c r="J642" s="28" t="str">
        <f aca="false">IF(AND(A642="",B642="",C642="",E642="",H642=""),"",IF(B642="","Pick a job",IF(ISNA(MATCH(B642,Jobs!$A$2:$A$301,0)),"Job # not on Jobs tab",IF(C642="","Pick a category",IF(AND(E642&lt;&gt;"",F642=""),"Add a rate",IF(AND(E642="",H642=""),"Add hours or an amount",IF(AND(E642&lt;&gt;"",H642&lt;&gt;""),"Use hours x rate OR an amount","")))))))</f>
        <v/>
      </c>
    </row>
    <row r="643" customFormat="false" ht="15" hidden="false" customHeight="false" outlineLevel="0" collapsed="false">
      <c r="A643" s="24"/>
      <c r="B643" s="23"/>
      <c r="C643" s="23"/>
      <c r="D643" s="23"/>
      <c r="E643" s="23"/>
      <c r="F643" s="25"/>
      <c r="G643" s="26" t="str">
        <f aca="false">IF(AND(E643="",H643=""),"",N(E643)*N(F643)+N(H643))</f>
        <v/>
      </c>
      <c r="H643" s="25"/>
      <c r="I643" s="23"/>
      <c r="J643" s="28" t="str">
        <f aca="false">IF(AND(A643="",B643="",C643="",E643="",H643=""),"",IF(B643="","Pick a job",IF(ISNA(MATCH(B643,Jobs!$A$2:$A$301,0)),"Job # not on Jobs tab",IF(C643="","Pick a category",IF(AND(E643&lt;&gt;"",F643=""),"Add a rate",IF(AND(E643="",H643=""),"Add hours or an amount",IF(AND(E643&lt;&gt;"",H643&lt;&gt;""),"Use hours x rate OR an amount","")))))))</f>
        <v/>
      </c>
    </row>
    <row r="644" customFormat="false" ht="15" hidden="false" customHeight="false" outlineLevel="0" collapsed="false">
      <c r="A644" s="24"/>
      <c r="B644" s="23"/>
      <c r="C644" s="23"/>
      <c r="D644" s="23"/>
      <c r="E644" s="23"/>
      <c r="F644" s="25"/>
      <c r="G644" s="26" t="str">
        <f aca="false">IF(AND(E644="",H644=""),"",N(E644)*N(F644)+N(H644))</f>
        <v/>
      </c>
      <c r="H644" s="25"/>
      <c r="I644" s="23"/>
      <c r="J644" s="28" t="str">
        <f aca="false">IF(AND(A644="",B644="",C644="",E644="",H644=""),"",IF(B644="","Pick a job",IF(ISNA(MATCH(B644,Jobs!$A$2:$A$301,0)),"Job # not on Jobs tab",IF(C644="","Pick a category",IF(AND(E644&lt;&gt;"",F644=""),"Add a rate",IF(AND(E644="",H644=""),"Add hours or an amount",IF(AND(E644&lt;&gt;"",H644&lt;&gt;""),"Use hours x rate OR an amount","")))))))</f>
        <v/>
      </c>
    </row>
    <row r="645" customFormat="false" ht="15" hidden="false" customHeight="false" outlineLevel="0" collapsed="false">
      <c r="A645" s="24"/>
      <c r="B645" s="23"/>
      <c r="C645" s="23"/>
      <c r="D645" s="23"/>
      <c r="E645" s="23"/>
      <c r="F645" s="25"/>
      <c r="G645" s="26" t="str">
        <f aca="false">IF(AND(E645="",H645=""),"",N(E645)*N(F645)+N(H645))</f>
        <v/>
      </c>
      <c r="H645" s="25"/>
      <c r="I645" s="23"/>
      <c r="J645" s="28" t="str">
        <f aca="false">IF(AND(A645="",B645="",C645="",E645="",H645=""),"",IF(B645="","Pick a job",IF(ISNA(MATCH(B645,Jobs!$A$2:$A$301,0)),"Job # not on Jobs tab",IF(C645="","Pick a category",IF(AND(E645&lt;&gt;"",F645=""),"Add a rate",IF(AND(E645="",H645=""),"Add hours or an amount",IF(AND(E645&lt;&gt;"",H645&lt;&gt;""),"Use hours x rate OR an amount","")))))))</f>
        <v/>
      </c>
    </row>
    <row r="646" customFormat="false" ht="15" hidden="false" customHeight="false" outlineLevel="0" collapsed="false">
      <c r="A646" s="24"/>
      <c r="B646" s="23"/>
      <c r="C646" s="23"/>
      <c r="D646" s="23"/>
      <c r="E646" s="23"/>
      <c r="F646" s="25"/>
      <c r="G646" s="26" t="str">
        <f aca="false">IF(AND(E646="",H646=""),"",N(E646)*N(F646)+N(H646))</f>
        <v/>
      </c>
      <c r="H646" s="25"/>
      <c r="I646" s="23"/>
      <c r="J646" s="28" t="str">
        <f aca="false">IF(AND(A646="",B646="",C646="",E646="",H646=""),"",IF(B646="","Pick a job",IF(ISNA(MATCH(B646,Jobs!$A$2:$A$301,0)),"Job # not on Jobs tab",IF(C646="","Pick a category",IF(AND(E646&lt;&gt;"",F646=""),"Add a rate",IF(AND(E646="",H646=""),"Add hours or an amount",IF(AND(E646&lt;&gt;"",H646&lt;&gt;""),"Use hours x rate OR an amount","")))))))</f>
        <v/>
      </c>
    </row>
    <row r="647" customFormat="false" ht="15" hidden="false" customHeight="false" outlineLevel="0" collapsed="false">
      <c r="A647" s="24"/>
      <c r="B647" s="23"/>
      <c r="C647" s="23"/>
      <c r="D647" s="23"/>
      <c r="E647" s="23"/>
      <c r="F647" s="25"/>
      <c r="G647" s="26" t="str">
        <f aca="false">IF(AND(E647="",H647=""),"",N(E647)*N(F647)+N(H647))</f>
        <v/>
      </c>
      <c r="H647" s="25"/>
      <c r="I647" s="23"/>
      <c r="J647" s="28" t="str">
        <f aca="false">IF(AND(A647="",B647="",C647="",E647="",H647=""),"",IF(B647="","Pick a job",IF(ISNA(MATCH(B647,Jobs!$A$2:$A$301,0)),"Job # not on Jobs tab",IF(C647="","Pick a category",IF(AND(E647&lt;&gt;"",F647=""),"Add a rate",IF(AND(E647="",H647=""),"Add hours or an amount",IF(AND(E647&lt;&gt;"",H647&lt;&gt;""),"Use hours x rate OR an amount","")))))))</f>
        <v/>
      </c>
    </row>
    <row r="648" customFormat="false" ht="15" hidden="false" customHeight="false" outlineLevel="0" collapsed="false">
      <c r="A648" s="24"/>
      <c r="B648" s="23"/>
      <c r="C648" s="23"/>
      <c r="D648" s="23"/>
      <c r="E648" s="23"/>
      <c r="F648" s="25"/>
      <c r="G648" s="26" t="str">
        <f aca="false">IF(AND(E648="",H648=""),"",N(E648)*N(F648)+N(H648))</f>
        <v/>
      </c>
      <c r="H648" s="25"/>
      <c r="I648" s="23"/>
      <c r="J648" s="28" t="str">
        <f aca="false">IF(AND(A648="",B648="",C648="",E648="",H648=""),"",IF(B648="","Pick a job",IF(ISNA(MATCH(B648,Jobs!$A$2:$A$301,0)),"Job # not on Jobs tab",IF(C648="","Pick a category",IF(AND(E648&lt;&gt;"",F648=""),"Add a rate",IF(AND(E648="",H648=""),"Add hours or an amount",IF(AND(E648&lt;&gt;"",H648&lt;&gt;""),"Use hours x rate OR an amount","")))))))</f>
        <v/>
      </c>
    </row>
    <row r="649" customFormat="false" ht="15" hidden="false" customHeight="false" outlineLevel="0" collapsed="false">
      <c r="A649" s="24"/>
      <c r="B649" s="23"/>
      <c r="C649" s="23"/>
      <c r="D649" s="23"/>
      <c r="E649" s="23"/>
      <c r="F649" s="25"/>
      <c r="G649" s="26" t="str">
        <f aca="false">IF(AND(E649="",H649=""),"",N(E649)*N(F649)+N(H649))</f>
        <v/>
      </c>
      <c r="H649" s="25"/>
      <c r="I649" s="23"/>
      <c r="J649" s="28" t="str">
        <f aca="false">IF(AND(A649="",B649="",C649="",E649="",H649=""),"",IF(B649="","Pick a job",IF(ISNA(MATCH(B649,Jobs!$A$2:$A$301,0)),"Job # not on Jobs tab",IF(C649="","Pick a category",IF(AND(E649&lt;&gt;"",F649=""),"Add a rate",IF(AND(E649="",H649=""),"Add hours or an amount",IF(AND(E649&lt;&gt;"",H649&lt;&gt;""),"Use hours x rate OR an amount","")))))))</f>
        <v/>
      </c>
    </row>
    <row r="650" customFormat="false" ht="15" hidden="false" customHeight="false" outlineLevel="0" collapsed="false">
      <c r="A650" s="24"/>
      <c r="B650" s="23"/>
      <c r="C650" s="23"/>
      <c r="D650" s="23"/>
      <c r="E650" s="23"/>
      <c r="F650" s="25"/>
      <c r="G650" s="26" t="str">
        <f aca="false">IF(AND(E650="",H650=""),"",N(E650)*N(F650)+N(H650))</f>
        <v/>
      </c>
      <c r="H650" s="25"/>
      <c r="I650" s="23"/>
      <c r="J650" s="28" t="str">
        <f aca="false">IF(AND(A650="",B650="",C650="",E650="",H650=""),"",IF(B650="","Pick a job",IF(ISNA(MATCH(B650,Jobs!$A$2:$A$301,0)),"Job # not on Jobs tab",IF(C650="","Pick a category",IF(AND(E650&lt;&gt;"",F650=""),"Add a rate",IF(AND(E650="",H650=""),"Add hours or an amount",IF(AND(E650&lt;&gt;"",H650&lt;&gt;""),"Use hours x rate OR an amount","")))))))</f>
        <v/>
      </c>
    </row>
    <row r="651" customFormat="false" ht="15" hidden="false" customHeight="false" outlineLevel="0" collapsed="false">
      <c r="A651" s="24"/>
      <c r="B651" s="23"/>
      <c r="C651" s="23"/>
      <c r="D651" s="23"/>
      <c r="E651" s="23"/>
      <c r="F651" s="25"/>
      <c r="G651" s="26" t="str">
        <f aca="false">IF(AND(E651="",H651=""),"",N(E651)*N(F651)+N(H651))</f>
        <v/>
      </c>
      <c r="H651" s="25"/>
      <c r="I651" s="23"/>
      <c r="J651" s="28" t="str">
        <f aca="false">IF(AND(A651="",B651="",C651="",E651="",H651=""),"",IF(B651="","Pick a job",IF(ISNA(MATCH(B651,Jobs!$A$2:$A$301,0)),"Job # not on Jobs tab",IF(C651="","Pick a category",IF(AND(E651&lt;&gt;"",F651=""),"Add a rate",IF(AND(E651="",H651=""),"Add hours or an amount",IF(AND(E651&lt;&gt;"",H651&lt;&gt;""),"Use hours x rate OR an amount","")))))))</f>
        <v/>
      </c>
    </row>
    <row r="652" customFormat="false" ht="15" hidden="false" customHeight="false" outlineLevel="0" collapsed="false">
      <c r="A652" s="24"/>
      <c r="B652" s="23"/>
      <c r="C652" s="23"/>
      <c r="D652" s="23"/>
      <c r="E652" s="23"/>
      <c r="F652" s="25"/>
      <c r="G652" s="26" t="str">
        <f aca="false">IF(AND(E652="",H652=""),"",N(E652)*N(F652)+N(H652))</f>
        <v/>
      </c>
      <c r="H652" s="25"/>
      <c r="I652" s="23"/>
      <c r="J652" s="28" t="str">
        <f aca="false">IF(AND(A652="",B652="",C652="",E652="",H652=""),"",IF(B652="","Pick a job",IF(ISNA(MATCH(B652,Jobs!$A$2:$A$301,0)),"Job # not on Jobs tab",IF(C652="","Pick a category",IF(AND(E652&lt;&gt;"",F652=""),"Add a rate",IF(AND(E652="",H652=""),"Add hours or an amount",IF(AND(E652&lt;&gt;"",H652&lt;&gt;""),"Use hours x rate OR an amount","")))))))</f>
        <v/>
      </c>
    </row>
    <row r="653" customFormat="false" ht="15" hidden="false" customHeight="false" outlineLevel="0" collapsed="false">
      <c r="A653" s="24"/>
      <c r="B653" s="23"/>
      <c r="C653" s="23"/>
      <c r="D653" s="23"/>
      <c r="E653" s="23"/>
      <c r="F653" s="25"/>
      <c r="G653" s="26" t="str">
        <f aca="false">IF(AND(E653="",H653=""),"",N(E653)*N(F653)+N(H653))</f>
        <v/>
      </c>
      <c r="H653" s="25"/>
      <c r="I653" s="23"/>
      <c r="J653" s="28" t="str">
        <f aca="false">IF(AND(A653="",B653="",C653="",E653="",H653=""),"",IF(B653="","Pick a job",IF(ISNA(MATCH(B653,Jobs!$A$2:$A$301,0)),"Job # not on Jobs tab",IF(C653="","Pick a category",IF(AND(E653&lt;&gt;"",F653=""),"Add a rate",IF(AND(E653="",H653=""),"Add hours or an amount",IF(AND(E653&lt;&gt;"",H653&lt;&gt;""),"Use hours x rate OR an amount","")))))))</f>
        <v/>
      </c>
    </row>
    <row r="654" customFormat="false" ht="15" hidden="false" customHeight="false" outlineLevel="0" collapsed="false">
      <c r="A654" s="24"/>
      <c r="B654" s="23"/>
      <c r="C654" s="23"/>
      <c r="D654" s="23"/>
      <c r="E654" s="23"/>
      <c r="F654" s="25"/>
      <c r="G654" s="26" t="str">
        <f aca="false">IF(AND(E654="",H654=""),"",N(E654)*N(F654)+N(H654))</f>
        <v/>
      </c>
      <c r="H654" s="25"/>
      <c r="I654" s="23"/>
      <c r="J654" s="28" t="str">
        <f aca="false">IF(AND(A654="",B654="",C654="",E654="",H654=""),"",IF(B654="","Pick a job",IF(ISNA(MATCH(B654,Jobs!$A$2:$A$301,0)),"Job # not on Jobs tab",IF(C654="","Pick a category",IF(AND(E654&lt;&gt;"",F654=""),"Add a rate",IF(AND(E654="",H654=""),"Add hours or an amount",IF(AND(E654&lt;&gt;"",H654&lt;&gt;""),"Use hours x rate OR an amount","")))))))</f>
        <v/>
      </c>
    </row>
    <row r="655" customFormat="false" ht="15" hidden="false" customHeight="false" outlineLevel="0" collapsed="false">
      <c r="A655" s="24"/>
      <c r="B655" s="23"/>
      <c r="C655" s="23"/>
      <c r="D655" s="23"/>
      <c r="E655" s="23"/>
      <c r="F655" s="25"/>
      <c r="G655" s="26" t="str">
        <f aca="false">IF(AND(E655="",H655=""),"",N(E655)*N(F655)+N(H655))</f>
        <v/>
      </c>
      <c r="H655" s="25"/>
      <c r="I655" s="23"/>
      <c r="J655" s="28" t="str">
        <f aca="false">IF(AND(A655="",B655="",C655="",E655="",H655=""),"",IF(B655="","Pick a job",IF(ISNA(MATCH(B655,Jobs!$A$2:$A$301,0)),"Job # not on Jobs tab",IF(C655="","Pick a category",IF(AND(E655&lt;&gt;"",F655=""),"Add a rate",IF(AND(E655="",H655=""),"Add hours or an amount",IF(AND(E655&lt;&gt;"",H655&lt;&gt;""),"Use hours x rate OR an amount","")))))))</f>
        <v/>
      </c>
    </row>
    <row r="656" customFormat="false" ht="15" hidden="false" customHeight="false" outlineLevel="0" collapsed="false">
      <c r="A656" s="24"/>
      <c r="B656" s="23"/>
      <c r="C656" s="23"/>
      <c r="D656" s="23"/>
      <c r="E656" s="23"/>
      <c r="F656" s="25"/>
      <c r="G656" s="26" t="str">
        <f aca="false">IF(AND(E656="",H656=""),"",N(E656)*N(F656)+N(H656))</f>
        <v/>
      </c>
      <c r="H656" s="25"/>
      <c r="I656" s="23"/>
      <c r="J656" s="28" t="str">
        <f aca="false">IF(AND(A656="",B656="",C656="",E656="",H656=""),"",IF(B656="","Pick a job",IF(ISNA(MATCH(B656,Jobs!$A$2:$A$301,0)),"Job # not on Jobs tab",IF(C656="","Pick a category",IF(AND(E656&lt;&gt;"",F656=""),"Add a rate",IF(AND(E656="",H656=""),"Add hours or an amount",IF(AND(E656&lt;&gt;"",H656&lt;&gt;""),"Use hours x rate OR an amount","")))))))</f>
        <v/>
      </c>
    </row>
    <row r="657" customFormat="false" ht="15" hidden="false" customHeight="false" outlineLevel="0" collapsed="false">
      <c r="A657" s="24"/>
      <c r="B657" s="23"/>
      <c r="C657" s="23"/>
      <c r="D657" s="23"/>
      <c r="E657" s="23"/>
      <c r="F657" s="25"/>
      <c r="G657" s="26" t="str">
        <f aca="false">IF(AND(E657="",H657=""),"",N(E657)*N(F657)+N(H657))</f>
        <v/>
      </c>
      <c r="H657" s="25"/>
      <c r="I657" s="23"/>
      <c r="J657" s="28" t="str">
        <f aca="false">IF(AND(A657="",B657="",C657="",E657="",H657=""),"",IF(B657="","Pick a job",IF(ISNA(MATCH(B657,Jobs!$A$2:$A$301,0)),"Job # not on Jobs tab",IF(C657="","Pick a category",IF(AND(E657&lt;&gt;"",F657=""),"Add a rate",IF(AND(E657="",H657=""),"Add hours or an amount",IF(AND(E657&lt;&gt;"",H657&lt;&gt;""),"Use hours x rate OR an amount","")))))))</f>
        <v/>
      </c>
    </row>
    <row r="658" customFormat="false" ht="15" hidden="false" customHeight="false" outlineLevel="0" collapsed="false">
      <c r="A658" s="24"/>
      <c r="B658" s="23"/>
      <c r="C658" s="23"/>
      <c r="D658" s="23"/>
      <c r="E658" s="23"/>
      <c r="F658" s="25"/>
      <c r="G658" s="26" t="str">
        <f aca="false">IF(AND(E658="",H658=""),"",N(E658)*N(F658)+N(H658))</f>
        <v/>
      </c>
      <c r="H658" s="25"/>
      <c r="I658" s="23"/>
      <c r="J658" s="28" t="str">
        <f aca="false">IF(AND(A658="",B658="",C658="",E658="",H658=""),"",IF(B658="","Pick a job",IF(ISNA(MATCH(B658,Jobs!$A$2:$A$301,0)),"Job # not on Jobs tab",IF(C658="","Pick a category",IF(AND(E658&lt;&gt;"",F658=""),"Add a rate",IF(AND(E658="",H658=""),"Add hours or an amount",IF(AND(E658&lt;&gt;"",H658&lt;&gt;""),"Use hours x rate OR an amount","")))))))</f>
        <v/>
      </c>
    </row>
    <row r="659" customFormat="false" ht="15" hidden="false" customHeight="false" outlineLevel="0" collapsed="false">
      <c r="A659" s="24"/>
      <c r="B659" s="23"/>
      <c r="C659" s="23"/>
      <c r="D659" s="23"/>
      <c r="E659" s="23"/>
      <c r="F659" s="25"/>
      <c r="G659" s="26" t="str">
        <f aca="false">IF(AND(E659="",H659=""),"",N(E659)*N(F659)+N(H659))</f>
        <v/>
      </c>
      <c r="H659" s="25"/>
      <c r="I659" s="23"/>
      <c r="J659" s="28" t="str">
        <f aca="false">IF(AND(A659="",B659="",C659="",E659="",H659=""),"",IF(B659="","Pick a job",IF(ISNA(MATCH(B659,Jobs!$A$2:$A$301,0)),"Job # not on Jobs tab",IF(C659="","Pick a category",IF(AND(E659&lt;&gt;"",F659=""),"Add a rate",IF(AND(E659="",H659=""),"Add hours or an amount",IF(AND(E659&lt;&gt;"",H659&lt;&gt;""),"Use hours x rate OR an amount","")))))))</f>
        <v/>
      </c>
    </row>
    <row r="660" customFormat="false" ht="15" hidden="false" customHeight="false" outlineLevel="0" collapsed="false">
      <c r="A660" s="24"/>
      <c r="B660" s="23"/>
      <c r="C660" s="23"/>
      <c r="D660" s="23"/>
      <c r="E660" s="23"/>
      <c r="F660" s="25"/>
      <c r="G660" s="26" t="str">
        <f aca="false">IF(AND(E660="",H660=""),"",N(E660)*N(F660)+N(H660))</f>
        <v/>
      </c>
      <c r="H660" s="25"/>
      <c r="I660" s="23"/>
      <c r="J660" s="28" t="str">
        <f aca="false">IF(AND(A660="",B660="",C660="",E660="",H660=""),"",IF(B660="","Pick a job",IF(ISNA(MATCH(B660,Jobs!$A$2:$A$301,0)),"Job # not on Jobs tab",IF(C660="","Pick a category",IF(AND(E660&lt;&gt;"",F660=""),"Add a rate",IF(AND(E660="",H660=""),"Add hours or an amount",IF(AND(E660&lt;&gt;"",H660&lt;&gt;""),"Use hours x rate OR an amount","")))))))</f>
        <v/>
      </c>
    </row>
    <row r="661" customFormat="false" ht="15" hidden="false" customHeight="false" outlineLevel="0" collapsed="false">
      <c r="A661" s="24"/>
      <c r="B661" s="23"/>
      <c r="C661" s="23"/>
      <c r="D661" s="23"/>
      <c r="E661" s="23"/>
      <c r="F661" s="25"/>
      <c r="G661" s="26" t="str">
        <f aca="false">IF(AND(E661="",H661=""),"",N(E661)*N(F661)+N(H661))</f>
        <v/>
      </c>
      <c r="H661" s="25"/>
      <c r="I661" s="23"/>
      <c r="J661" s="28" t="str">
        <f aca="false">IF(AND(A661="",B661="",C661="",E661="",H661=""),"",IF(B661="","Pick a job",IF(ISNA(MATCH(B661,Jobs!$A$2:$A$301,0)),"Job # not on Jobs tab",IF(C661="","Pick a category",IF(AND(E661&lt;&gt;"",F661=""),"Add a rate",IF(AND(E661="",H661=""),"Add hours or an amount",IF(AND(E661&lt;&gt;"",H661&lt;&gt;""),"Use hours x rate OR an amount","")))))))</f>
        <v/>
      </c>
    </row>
    <row r="662" customFormat="false" ht="15" hidden="false" customHeight="false" outlineLevel="0" collapsed="false">
      <c r="A662" s="24"/>
      <c r="B662" s="23"/>
      <c r="C662" s="23"/>
      <c r="D662" s="23"/>
      <c r="E662" s="23"/>
      <c r="F662" s="25"/>
      <c r="G662" s="26" t="str">
        <f aca="false">IF(AND(E662="",H662=""),"",N(E662)*N(F662)+N(H662))</f>
        <v/>
      </c>
      <c r="H662" s="25"/>
      <c r="I662" s="23"/>
      <c r="J662" s="28" t="str">
        <f aca="false">IF(AND(A662="",B662="",C662="",E662="",H662=""),"",IF(B662="","Pick a job",IF(ISNA(MATCH(B662,Jobs!$A$2:$A$301,0)),"Job # not on Jobs tab",IF(C662="","Pick a category",IF(AND(E662&lt;&gt;"",F662=""),"Add a rate",IF(AND(E662="",H662=""),"Add hours or an amount",IF(AND(E662&lt;&gt;"",H662&lt;&gt;""),"Use hours x rate OR an amount","")))))))</f>
        <v/>
      </c>
    </row>
    <row r="663" customFormat="false" ht="15" hidden="false" customHeight="false" outlineLevel="0" collapsed="false">
      <c r="A663" s="24"/>
      <c r="B663" s="23"/>
      <c r="C663" s="23"/>
      <c r="D663" s="23"/>
      <c r="E663" s="23"/>
      <c r="F663" s="25"/>
      <c r="G663" s="26" t="str">
        <f aca="false">IF(AND(E663="",H663=""),"",N(E663)*N(F663)+N(H663))</f>
        <v/>
      </c>
      <c r="H663" s="25"/>
      <c r="I663" s="23"/>
      <c r="J663" s="28" t="str">
        <f aca="false">IF(AND(A663="",B663="",C663="",E663="",H663=""),"",IF(B663="","Pick a job",IF(ISNA(MATCH(B663,Jobs!$A$2:$A$301,0)),"Job # not on Jobs tab",IF(C663="","Pick a category",IF(AND(E663&lt;&gt;"",F663=""),"Add a rate",IF(AND(E663="",H663=""),"Add hours or an amount",IF(AND(E663&lt;&gt;"",H663&lt;&gt;""),"Use hours x rate OR an amount","")))))))</f>
        <v/>
      </c>
    </row>
    <row r="664" customFormat="false" ht="15" hidden="false" customHeight="false" outlineLevel="0" collapsed="false">
      <c r="A664" s="24"/>
      <c r="B664" s="23"/>
      <c r="C664" s="23"/>
      <c r="D664" s="23"/>
      <c r="E664" s="23"/>
      <c r="F664" s="25"/>
      <c r="G664" s="26" t="str">
        <f aca="false">IF(AND(E664="",H664=""),"",N(E664)*N(F664)+N(H664))</f>
        <v/>
      </c>
      <c r="H664" s="25"/>
      <c r="I664" s="23"/>
      <c r="J664" s="28" t="str">
        <f aca="false">IF(AND(A664="",B664="",C664="",E664="",H664=""),"",IF(B664="","Pick a job",IF(ISNA(MATCH(B664,Jobs!$A$2:$A$301,0)),"Job # not on Jobs tab",IF(C664="","Pick a category",IF(AND(E664&lt;&gt;"",F664=""),"Add a rate",IF(AND(E664="",H664=""),"Add hours or an amount",IF(AND(E664&lt;&gt;"",H664&lt;&gt;""),"Use hours x rate OR an amount","")))))))</f>
        <v/>
      </c>
    </row>
    <row r="665" customFormat="false" ht="15" hidden="false" customHeight="false" outlineLevel="0" collapsed="false">
      <c r="A665" s="24"/>
      <c r="B665" s="23"/>
      <c r="C665" s="23"/>
      <c r="D665" s="23"/>
      <c r="E665" s="23"/>
      <c r="F665" s="25"/>
      <c r="G665" s="26" t="str">
        <f aca="false">IF(AND(E665="",H665=""),"",N(E665)*N(F665)+N(H665))</f>
        <v/>
      </c>
      <c r="H665" s="25"/>
      <c r="I665" s="23"/>
      <c r="J665" s="28" t="str">
        <f aca="false">IF(AND(A665="",B665="",C665="",E665="",H665=""),"",IF(B665="","Pick a job",IF(ISNA(MATCH(B665,Jobs!$A$2:$A$301,0)),"Job # not on Jobs tab",IF(C665="","Pick a category",IF(AND(E665&lt;&gt;"",F665=""),"Add a rate",IF(AND(E665="",H665=""),"Add hours or an amount",IF(AND(E665&lt;&gt;"",H665&lt;&gt;""),"Use hours x rate OR an amount","")))))))</f>
        <v/>
      </c>
    </row>
    <row r="666" customFormat="false" ht="15" hidden="false" customHeight="false" outlineLevel="0" collapsed="false">
      <c r="A666" s="24"/>
      <c r="B666" s="23"/>
      <c r="C666" s="23"/>
      <c r="D666" s="23"/>
      <c r="E666" s="23"/>
      <c r="F666" s="25"/>
      <c r="G666" s="26" t="str">
        <f aca="false">IF(AND(E666="",H666=""),"",N(E666)*N(F666)+N(H666))</f>
        <v/>
      </c>
      <c r="H666" s="25"/>
      <c r="I666" s="23"/>
      <c r="J666" s="28" t="str">
        <f aca="false">IF(AND(A666="",B666="",C666="",E666="",H666=""),"",IF(B666="","Pick a job",IF(ISNA(MATCH(B666,Jobs!$A$2:$A$301,0)),"Job # not on Jobs tab",IF(C666="","Pick a category",IF(AND(E666&lt;&gt;"",F666=""),"Add a rate",IF(AND(E666="",H666=""),"Add hours or an amount",IF(AND(E666&lt;&gt;"",H666&lt;&gt;""),"Use hours x rate OR an amount","")))))))</f>
        <v/>
      </c>
    </row>
    <row r="667" customFormat="false" ht="15" hidden="false" customHeight="false" outlineLevel="0" collapsed="false">
      <c r="A667" s="24"/>
      <c r="B667" s="23"/>
      <c r="C667" s="23"/>
      <c r="D667" s="23"/>
      <c r="E667" s="23"/>
      <c r="F667" s="25"/>
      <c r="G667" s="26" t="str">
        <f aca="false">IF(AND(E667="",H667=""),"",N(E667)*N(F667)+N(H667))</f>
        <v/>
      </c>
      <c r="H667" s="25"/>
      <c r="I667" s="23"/>
      <c r="J667" s="28" t="str">
        <f aca="false">IF(AND(A667="",B667="",C667="",E667="",H667=""),"",IF(B667="","Pick a job",IF(ISNA(MATCH(B667,Jobs!$A$2:$A$301,0)),"Job # not on Jobs tab",IF(C667="","Pick a category",IF(AND(E667&lt;&gt;"",F667=""),"Add a rate",IF(AND(E667="",H667=""),"Add hours or an amount",IF(AND(E667&lt;&gt;"",H667&lt;&gt;""),"Use hours x rate OR an amount","")))))))</f>
        <v/>
      </c>
    </row>
    <row r="668" customFormat="false" ht="15" hidden="false" customHeight="false" outlineLevel="0" collapsed="false">
      <c r="A668" s="24"/>
      <c r="B668" s="23"/>
      <c r="C668" s="23"/>
      <c r="D668" s="23"/>
      <c r="E668" s="23"/>
      <c r="F668" s="25"/>
      <c r="G668" s="26" t="str">
        <f aca="false">IF(AND(E668="",H668=""),"",N(E668)*N(F668)+N(H668))</f>
        <v/>
      </c>
      <c r="H668" s="25"/>
      <c r="I668" s="23"/>
      <c r="J668" s="28" t="str">
        <f aca="false">IF(AND(A668="",B668="",C668="",E668="",H668=""),"",IF(B668="","Pick a job",IF(ISNA(MATCH(B668,Jobs!$A$2:$A$301,0)),"Job # not on Jobs tab",IF(C668="","Pick a category",IF(AND(E668&lt;&gt;"",F668=""),"Add a rate",IF(AND(E668="",H668=""),"Add hours or an amount",IF(AND(E668&lt;&gt;"",H668&lt;&gt;""),"Use hours x rate OR an amount","")))))))</f>
        <v/>
      </c>
    </row>
    <row r="669" customFormat="false" ht="15" hidden="false" customHeight="false" outlineLevel="0" collapsed="false">
      <c r="A669" s="24"/>
      <c r="B669" s="23"/>
      <c r="C669" s="23"/>
      <c r="D669" s="23"/>
      <c r="E669" s="23"/>
      <c r="F669" s="25"/>
      <c r="G669" s="26" t="str">
        <f aca="false">IF(AND(E669="",H669=""),"",N(E669)*N(F669)+N(H669))</f>
        <v/>
      </c>
      <c r="H669" s="25"/>
      <c r="I669" s="23"/>
      <c r="J669" s="28" t="str">
        <f aca="false">IF(AND(A669="",B669="",C669="",E669="",H669=""),"",IF(B669="","Pick a job",IF(ISNA(MATCH(B669,Jobs!$A$2:$A$301,0)),"Job # not on Jobs tab",IF(C669="","Pick a category",IF(AND(E669&lt;&gt;"",F669=""),"Add a rate",IF(AND(E669="",H669=""),"Add hours or an amount",IF(AND(E669&lt;&gt;"",H669&lt;&gt;""),"Use hours x rate OR an amount","")))))))</f>
        <v/>
      </c>
    </row>
    <row r="670" customFormat="false" ht="15" hidden="false" customHeight="false" outlineLevel="0" collapsed="false">
      <c r="A670" s="24"/>
      <c r="B670" s="23"/>
      <c r="C670" s="23"/>
      <c r="D670" s="23"/>
      <c r="E670" s="23"/>
      <c r="F670" s="25"/>
      <c r="G670" s="26" t="str">
        <f aca="false">IF(AND(E670="",H670=""),"",N(E670)*N(F670)+N(H670))</f>
        <v/>
      </c>
      <c r="H670" s="25"/>
      <c r="I670" s="23"/>
      <c r="J670" s="28" t="str">
        <f aca="false">IF(AND(A670="",B670="",C670="",E670="",H670=""),"",IF(B670="","Pick a job",IF(ISNA(MATCH(B670,Jobs!$A$2:$A$301,0)),"Job # not on Jobs tab",IF(C670="","Pick a category",IF(AND(E670&lt;&gt;"",F670=""),"Add a rate",IF(AND(E670="",H670=""),"Add hours or an amount",IF(AND(E670&lt;&gt;"",H670&lt;&gt;""),"Use hours x rate OR an amount","")))))))</f>
        <v/>
      </c>
    </row>
    <row r="671" customFormat="false" ht="15" hidden="false" customHeight="false" outlineLevel="0" collapsed="false">
      <c r="A671" s="24"/>
      <c r="B671" s="23"/>
      <c r="C671" s="23"/>
      <c r="D671" s="23"/>
      <c r="E671" s="23"/>
      <c r="F671" s="25"/>
      <c r="G671" s="26" t="str">
        <f aca="false">IF(AND(E671="",H671=""),"",N(E671)*N(F671)+N(H671))</f>
        <v/>
      </c>
      <c r="H671" s="25"/>
      <c r="I671" s="23"/>
      <c r="J671" s="28" t="str">
        <f aca="false">IF(AND(A671="",B671="",C671="",E671="",H671=""),"",IF(B671="","Pick a job",IF(ISNA(MATCH(B671,Jobs!$A$2:$A$301,0)),"Job # not on Jobs tab",IF(C671="","Pick a category",IF(AND(E671&lt;&gt;"",F671=""),"Add a rate",IF(AND(E671="",H671=""),"Add hours or an amount",IF(AND(E671&lt;&gt;"",H671&lt;&gt;""),"Use hours x rate OR an amount","")))))))</f>
        <v/>
      </c>
    </row>
    <row r="672" customFormat="false" ht="15" hidden="false" customHeight="false" outlineLevel="0" collapsed="false">
      <c r="A672" s="24"/>
      <c r="B672" s="23"/>
      <c r="C672" s="23"/>
      <c r="D672" s="23"/>
      <c r="E672" s="23"/>
      <c r="F672" s="25"/>
      <c r="G672" s="26" t="str">
        <f aca="false">IF(AND(E672="",H672=""),"",N(E672)*N(F672)+N(H672))</f>
        <v/>
      </c>
      <c r="H672" s="25"/>
      <c r="I672" s="23"/>
      <c r="J672" s="28" t="str">
        <f aca="false">IF(AND(A672="",B672="",C672="",E672="",H672=""),"",IF(B672="","Pick a job",IF(ISNA(MATCH(B672,Jobs!$A$2:$A$301,0)),"Job # not on Jobs tab",IF(C672="","Pick a category",IF(AND(E672&lt;&gt;"",F672=""),"Add a rate",IF(AND(E672="",H672=""),"Add hours or an amount",IF(AND(E672&lt;&gt;"",H672&lt;&gt;""),"Use hours x rate OR an amount","")))))))</f>
        <v/>
      </c>
    </row>
    <row r="673" customFormat="false" ht="15" hidden="false" customHeight="false" outlineLevel="0" collapsed="false">
      <c r="A673" s="24"/>
      <c r="B673" s="23"/>
      <c r="C673" s="23"/>
      <c r="D673" s="23"/>
      <c r="E673" s="23"/>
      <c r="F673" s="25"/>
      <c r="G673" s="26" t="str">
        <f aca="false">IF(AND(E673="",H673=""),"",N(E673)*N(F673)+N(H673))</f>
        <v/>
      </c>
      <c r="H673" s="25"/>
      <c r="I673" s="23"/>
      <c r="J673" s="28" t="str">
        <f aca="false">IF(AND(A673="",B673="",C673="",E673="",H673=""),"",IF(B673="","Pick a job",IF(ISNA(MATCH(B673,Jobs!$A$2:$A$301,0)),"Job # not on Jobs tab",IF(C673="","Pick a category",IF(AND(E673&lt;&gt;"",F673=""),"Add a rate",IF(AND(E673="",H673=""),"Add hours or an amount",IF(AND(E673&lt;&gt;"",H673&lt;&gt;""),"Use hours x rate OR an amount","")))))))</f>
        <v/>
      </c>
    </row>
    <row r="674" customFormat="false" ht="15" hidden="false" customHeight="false" outlineLevel="0" collapsed="false">
      <c r="A674" s="24"/>
      <c r="B674" s="23"/>
      <c r="C674" s="23"/>
      <c r="D674" s="23"/>
      <c r="E674" s="23"/>
      <c r="F674" s="25"/>
      <c r="G674" s="26" t="str">
        <f aca="false">IF(AND(E674="",H674=""),"",N(E674)*N(F674)+N(H674))</f>
        <v/>
      </c>
      <c r="H674" s="25"/>
      <c r="I674" s="23"/>
      <c r="J674" s="28" t="str">
        <f aca="false">IF(AND(A674="",B674="",C674="",E674="",H674=""),"",IF(B674="","Pick a job",IF(ISNA(MATCH(B674,Jobs!$A$2:$A$301,0)),"Job # not on Jobs tab",IF(C674="","Pick a category",IF(AND(E674&lt;&gt;"",F674=""),"Add a rate",IF(AND(E674="",H674=""),"Add hours or an amount",IF(AND(E674&lt;&gt;"",H674&lt;&gt;""),"Use hours x rate OR an amount","")))))))</f>
        <v/>
      </c>
    </row>
    <row r="675" customFormat="false" ht="15" hidden="false" customHeight="false" outlineLevel="0" collapsed="false">
      <c r="A675" s="24"/>
      <c r="B675" s="23"/>
      <c r="C675" s="23"/>
      <c r="D675" s="23"/>
      <c r="E675" s="23"/>
      <c r="F675" s="25"/>
      <c r="G675" s="26" t="str">
        <f aca="false">IF(AND(E675="",H675=""),"",N(E675)*N(F675)+N(H675))</f>
        <v/>
      </c>
      <c r="H675" s="25"/>
      <c r="I675" s="23"/>
      <c r="J675" s="28" t="str">
        <f aca="false">IF(AND(A675="",B675="",C675="",E675="",H675=""),"",IF(B675="","Pick a job",IF(ISNA(MATCH(B675,Jobs!$A$2:$A$301,0)),"Job # not on Jobs tab",IF(C675="","Pick a category",IF(AND(E675&lt;&gt;"",F675=""),"Add a rate",IF(AND(E675="",H675=""),"Add hours or an amount",IF(AND(E675&lt;&gt;"",H675&lt;&gt;""),"Use hours x rate OR an amount","")))))))</f>
        <v/>
      </c>
    </row>
    <row r="676" customFormat="false" ht="15" hidden="false" customHeight="false" outlineLevel="0" collapsed="false">
      <c r="A676" s="24"/>
      <c r="B676" s="23"/>
      <c r="C676" s="23"/>
      <c r="D676" s="23"/>
      <c r="E676" s="23"/>
      <c r="F676" s="25"/>
      <c r="G676" s="26" t="str">
        <f aca="false">IF(AND(E676="",H676=""),"",N(E676)*N(F676)+N(H676))</f>
        <v/>
      </c>
      <c r="H676" s="25"/>
      <c r="I676" s="23"/>
      <c r="J676" s="28" t="str">
        <f aca="false">IF(AND(A676="",B676="",C676="",E676="",H676=""),"",IF(B676="","Pick a job",IF(ISNA(MATCH(B676,Jobs!$A$2:$A$301,0)),"Job # not on Jobs tab",IF(C676="","Pick a category",IF(AND(E676&lt;&gt;"",F676=""),"Add a rate",IF(AND(E676="",H676=""),"Add hours or an amount",IF(AND(E676&lt;&gt;"",H676&lt;&gt;""),"Use hours x rate OR an amount","")))))))</f>
        <v/>
      </c>
    </row>
    <row r="677" customFormat="false" ht="15" hidden="false" customHeight="false" outlineLevel="0" collapsed="false">
      <c r="A677" s="24"/>
      <c r="B677" s="23"/>
      <c r="C677" s="23"/>
      <c r="D677" s="23"/>
      <c r="E677" s="23"/>
      <c r="F677" s="25"/>
      <c r="G677" s="26" t="str">
        <f aca="false">IF(AND(E677="",H677=""),"",N(E677)*N(F677)+N(H677))</f>
        <v/>
      </c>
      <c r="H677" s="25"/>
      <c r="I677" s="23"/>
      <c r="J677" s="28" t="str">
        <f aca="false">IF(AND(A677="",B677="",C677="",E677="",H677=""),"",IF(B677="","Pick a job",IF(ISNA(MATCH(B677,Jobs!$A$2:$A$301,0)),"Job # not on Jobs tab",IF(C677="","Pick a category",IF(AND(E677&lt;&gt;"",F677=""),"Add a rate",IF(AND(E677="",H677=""),"Add hours or an amount",IF(AND(E677&lt;&gt;"",H677&lt;&gt;""),"Use hours x rate OR an amount","")))))))</f>
        <v/>
      </c>
    </row>
    <row r="678" customFormat="false" ht="15" hidden="false" customHeight="false" outlineLevel="0" collapsed="false">
      <c r="A678" s="24"/>
      <c r="B678" s="23"/>
      <c r="C678" s="23"/>
      <c r="D678" s="23"/>
      <c r="E678" s="23"/>
      <c r="F678" s="25"/>
      <c r="G678" s="26" t="str">
        <f aca="false">IF(AND(E678="",H678=""),"",N(E678)*N(F678)+N(H678))</f>
        <v/>
      </c>
      <c r="H678" s="25"/>
      <c r="I678" s="23"/>
      <c r="J678" s="28" t="str">
        <f aca="false">IF(AND(A678="",B678="",C678="",E678="",H678=""),"",IF(B678="","Pick a job",IF(ISNA(MATCH(B678,Jobs!$A$2:$A$301,0)),"Job # not on Jobs tab",IF(C678="","Pick a category",IF(AND(E678&lt;&gt;"",F678=""),"Add a rate",IF(AND(E678="",H678=""),"Add hours or an amount",IF(AND(E678&lt;&gt;"",H678&lt;&gt;""),"Use hours x rate OR an amount","")))))))</f>
        <v/>
      </c>
    </row>
    <row r="679" customFormat="false" ht="15" hidden="false" customHeight="false" outlineLevel="0" collapsed="false">
      <c r="A679" s="24"/>
      <c r="B679" s="23"/>
      <c r="C679" s="23"/>
      <c r="D679" s="23"/>
      <c r="E679" s="23"/>
      <c r="F679" s="25"/>
      <c r="G679" s="26" t="str">
        <f aca="false">IF(AND(E679="",H679=""),"",N(E679)*N(F679)+N(H679))</f>
        <v/>
      </c>
      <c r="H679" s="25"/>
      <c r="I679" s="23"/>
      <c r="J679" s="28" t="str">
        <f aca="false">IF(AND(A679="",B679="",C679="",E679="",H679=""),"",IF(B679="","Pick a job",IF(ISNA(MATCH(B679,Jobs!$A$2:$A$301,0)),"Job # not on Jobs tab",IF(C679="","Pick a category",IF(AND(E679&lt;&gt;"",F679=""),"Add a rate",IF(AND(E679="",H679=""),"Add hours or an amount",IF(AND(E679&lt;&gt;"",H679&lt;&gt;""),"Use hours x rate OR an amount","")))))))</f>
        <v/>
      </c>
    </row>
    <row r="680" customFormat="false" ht="15" hidden="false" customHeight="false" outlineLevel="0" collapsed="false">
      <c r="A680" s="24"/>
      <c r="B680" s="23"/>
      <c r="C680" s="23"/>
      <c r="D680" s="23"/>
      <c r="E680" s="23"/>
      <c r="F680" s="25"/>
      <c r="G680" s="26" t="str">
        <f aca="false">IF(AND(E680="",H680=""),"",N(E680)*N(F680)+N(H680))</f>
        <v/>
      </c>
      <c r="H680" s="25"/>
      <c r="I680" s="23"/>
      <c r="J680" s="28" t="str">
        <f aca="false">IF(AND(A680="",B680="",C680="",E680="",H680=""),"",IF(B680="","Pick a job",IF(ISNA(MATCH(B680,Jobs!$A$2:$A$301,0)),"Job # not on Jobs tab",IF(C680="","Pick a category",IF(AND(E680&lt;&gt;"",F680=""),"Add a rate",IF(AND(E680="",H680=""),"Add hours or an amount",IF(AND(E680&lt;&gt;"",H680&lt;&gt;""),"Use hours x rate OR an amount","")))))))</f>
        <v/>
      </c>
    </row>
    <row r="681" customFormat="false" ht="15" hidden="false" customHeight="false" outlineLevel="0" collapsed="false">
      <c r="A681" s="24"/>
      <c r="B681" s="23"/>
      <c r="C681" s="23"/>
      <c r="D681" s="23"/>
      <c r="E681" s="23"/>
      <c r="F681" s="25"/>
      <c r="G681" s="26" t="str">
        <f aca="false">IF(AND(E681="",H681=""),"",N(E681)*N(F681)+N(H681))</f>
        <v/>
      </c>
      <c r="H681" s="25"/>
      <c r="I681" s="23"/>
      <c r="J681" s="28" t="str">
        <f aca="false">IF(AND(A681="",B681="",C681="",E681="",H681=""),"",IF(B681="","Pick a job",IF(ISNA(MATCH(B681,Jobs!$A$2:$A$301,0)),"Job # not on Jobs tab",IF(C681="","Pick a category",IF(AND(E681&lt;&gt;"",F681=""),"Add a rate",IF(AND(E681="",H681=""),"Add hours or an amount",IF(AND(E681&lt;&gt;"",H681&lt;&gt;""),"Use hours x rate OR an amount","")))))))</f>
        <v/>
      </c>
    </row>
    <row r="682" customFormat="false" ht="15" hidden="false" customHeight="false" outlineLevel="0" collapsed="false">
      <c r="A682" s="24"/>
      <c r="B682" s="23"/>
      <c r="C682" s="23"/>
      <c r="D682" s="23"/>
      <c r="E682" s="23"/>
      <c r="F682" s="25"/>
      <c r="G682" s="26" t="str">
        <f aca="false">IF(AND(E682="",H682=""),"",N(E682)*N(F682)+N(H682))</f>
        <v/>
      </c>
      <c r="H682" s="25"/>
      <c r="I682" s="23"/>
      <c r="J682" s="28" t="str">
        <f aca="false">IF(AND(A682="",B682="",C682="",E682="",H682=""),"",IF(B682="","Pick a job",IF(ISNA(MATCH(B682,Jobs!$A$2:$A$301,0)),"Job # not on Jobs tab",IF(C682="","Pick a category",IF(AND(E682&lt;&gt;"",F682=""),"Add a rate",IF(AND(E682="",H682=""),"Add hours or an amount",IF(AND(E682&lt;&gt;"",H682&lt;&gt;""),"Use hours x rate OR an amount","")))))))</f>
        <v/>
      </c>
    </row>
    <row r="683" customFormat="false" ht="15" hidden="false" customHeight="false" outlineLevel="0" collapsed="false">
      <c r="A683" s="24"/>
      <c r="B683" s="23"/>
      <c r="C683" s="23"/>
      <c r="D683" s="23"/>
      <c r="E683" s="23"/>
      <c r="F683" s="25"/>
      <c r="G683" s="26" t="str">
        <f aca="false">IF(AND(E683="",H683=""),"",N(E683)*N(F683)+N(H683))</f>
        <v/>
      </c>
      <c r="H683" s="25"/>
      <c r="I683" s="23"/>
      <c r="J683" s="28" t="str">
        <f aca="false">IF(AND(A683="",B683="",C683="",E683="",H683=""),"",IF(B683="","Pick a job",IF(ISNA(MATCH(B683,Jobs!$A$2:$A$301,0)),"Job # not on Jobs tab",IF(C683="","Pick a category",IF(AND(E683&lt;&gt;"",F683=""),"Add a rate",IF(AND(E683="",H683=""),"Add hours or an amount",IF(AND(E683&lt;&gt;"",H683&lt;&gt;""),"Use hours x rate OR an amount","")))))))</f>
        <v/>
      </c>
    </row>
    <row r="684" customFormat="false" ht="15" hidden="false" customHeight="false" outlineLevel="0" collapsed="false">
      <c r="A684" s="24"/>
      <c r="B684" s="23"/>
      <c r="C684" s="23"/>
      <c r="D684" s="23"/>
      <c r="E684" s="23"/>
      <c r="F684" s="25"/>
      <c r="G684" s="26" t="str">
        <f aca="false">IF(AND(E684="",H684=""),"",N(E684)*N(F684)+N(H684))</f>
        <v/>
      </c>
      <c r="H684" s="25"/>
      <c r="I684" s="23"/>
      <c r="J684" s="28" t="str">
        <f aca="false">IF(AND(A684="",B684="",C684="",E684="",H684=""),"",IF(B684="","Pick a job",IF(ISNA(MATCH(B684,Jobs!$A$2:$A$301,0)),"Job # not on Jobs tab",IF(C684="","Pick a category",IF(AND(E684&lt;&gt;"",F684=""),"Add a rate",IF(AND(E684="",H684=""),"Add hours or an amount",IF(AND(E684&lt;&gt;"",H684&lt;&gt;""),"Use hours x rate OR an amount","")))))))</f>
        <v/>
      </c>
    </row>
    <row r="685" customFormat="false" ht="15" hidden="false" customHeight="false" outlineLevel="0" collapsed="false">
      <c r="A685" s="24"/>
      <c r="B685" s="23"/>
      <c r="C685" s="23"/>
      <c r="D685" s="23"/>
      <c r="E685" s="23"/>
      <c r="F685" s="25"/>
      <c r="G685" s="26" t="str">
        <f aca="false">IF(AND(E685="",H685=""),"",N(E685)*N(F685)+N(H685))</f>
        <v/>
      </c>
      <c r="H685" s="25"/>
      <c r="I685" s="23"/>
      <c r="J685" s="28" t="str">
        <f aca="false">IF(AND(A685="",B685="",C685="",E685="",H685=""),"",IF(B685="","Pick a job",IF(ISNA(MATCH(B685,Jobs!$A$2:$A$301,0)),"Job # not on Jobs tab",IF(C685="","Pick a category",IF(AND(E685&lt;&gt;"",F685=""),"Add a rate",IF(AND(E685="",H685=""),"Add hours or an amount",IF(AND(E685&lt;&gt;"",H685&lt;&gt;""),"Use hours x rate OR an amount","")))))))</f>
        <v/>
      </c>
    </row>
    <row r="686" customFormat="false" ht="15" hidden="false" customHeight="false" outlineLevel="0" collapsed="false">
      <c r="A686" s="24"/>
      <c r="B686" s="23"/>
      <c r="C686" s="23"/>
      <c r="D686" s="23"/>
      <c r="E686" s="23"/>
      <c r="F686" s="25"/>
      <c r="G686" s="26" t="str">
        <f aca="false">IF(AND(E686="",H686=""),"",N(E686)*N(F686)+N(H686))</f>
        <v/>
      </c>
      <c r="H686" s="25"/>
      <c r="I686" s="23"/>
      <c r="J686" s="28" t="str">
        <f aca="false">IF(AND(A686="",B686="",C686="",E686="",H686=""),"",IF(B686="","Pick a job",IF(ISNA(MATCH(B686,Jobs!$A$2:$A$301,0)),"Job # not on Jobs tab",IF(C686="","Pick a category",IF(AND(E686&lt;&gt;"",F686=""),"Add a rate",IF(AND(E686="",H686=""),"Add hours or an amount",IF(AND(E686&lt;&gt;"",H686&lt;&gt;""),"Use hours x rate OR an amount","")))))))</f>
        <v/>
      </c>
    </row>
    <row r="687" customFormat="false" ht="15" hidden="false" customHeight="false" outlineLevel="0" collapsed="false">
      <c r="A687" s="24"/>
      <c r="B687" s="23"/>
      <c r="C687" s="23"/>
      <c r="D687" s="23"/>
      <c r="E687" s="23"/>
      <c r="F687" s="25"/>
      <c r="G687" s="26" t="str">
        <f aca="false">IF(AND(E687="",H687=""),"",N(E687)*N(F687)+N(H687))</f>
        <v/>
      </c>
      <c r="H687" s="25"/>
      <c r="I687" s="23"/>
      <c r="J687" s="28" t="str">
        <f aca="false">IF(AND(A687="",B687="",C687="",E687="",H687=""),"",IF(B687="","Pick a job",IF(ISNA(MATCH(B687,Jobs!$A$2:$A$301,0)),"Job # not on Jobs tab",IF(C687="","Pick a category",IF(AND(E687&lt;&gt;"",F687=""),"Add a rate",IF(AND(E687="",H687=""),"Add hours or an amount",IF(AND(E687&lt;&gt;"",H687&lt;&gt;""),"Use hours x rate OR an amount","")))))))</f>
        <v/>
      </c>
    </row>
    <row r="688" customFormat="false" ht="15" hidden="false" customHeight="false" outlineLevel="0" collapsed="false">
      <c r="A688" s="24"/>
      <c r="B688" s="23"/>
      <c r="C688" s="23"/>
      <c r="D688" s="23"/>
      <c r="E688" s="23"/>
      <c r="F688" s="25"/>
      <c r="G688" s="26" t="str">
        <f aca="false">IF(AND(E688="",H688=""),"",N(E688)*N(F688)+N(H688))</f>
        <v/>
      </c>
      <c r="H688" s="25"/>
      <c r="I688" s="23"/>
      <c r="J688" s="28" t="str">
        <f aca="false">IF(AND(A688="",B688="",C688="",E688="",H688=""),"",IF(B688="","Pick a job",IF(ISNA(MATCH(B688,Jobs!$A$2:$A$301,0)),"Job # not on Jobs tab",IF(C688="","Pick a category",IF(AND(E688&lt;&gt;"",F688=""),"Add a rate",IF(AND(E688="",H688=""),"Add hours or an amount",IF(AND(E688&lt;&gt;"",H688&lt;&gt;""),"Use hours x rate OR an amount","")))))))</f>
        <v/>
      </c>
    </row>
    <row r="689" customFormat="false" ht="15" hidden="false" customHeight="false" outlineLevel="0" collapsed="false">
      <c r="A689" s="24"/>
      <c r="B689" s="23"/>
      <c r="C689" s="23"/>
      <c r="D689" s="23"/>
      <c r="E689" s="23"/>
      <c r="F689" s="25"/>
      <c r="G689" s="26" t="str">
        <f aca="false">IF(AND(E689="",H689=""),"",N(E689)*N(F689)+N(H689))</f>
        <v/>
      </c>
      <c r="H689" s="25"/>
      <c r="I689" s="23"/>
      <c r="J689" s="28" t="str">
        <f aca="false">IF(AND(A689="",B689="",C689="",E689="",H689=""),"",IF(B689="","Pick a job",IF(ISNA(MATCH(B689,Jobs!$A$2:$A$301,0)),"Job # not on Jobs tab",IF(C689="","Pick a category",IF(AND(E689&lt;&gt;"",F689=""),"Add a rate",IF(AND(E689="",H689=""),"Add hours or an amount",IF(AND(E689&lt;&gt;"",H689&lt;&gt;""),"Use hours x rate OR an amount","")))))))</f>
        <v/>
      </c>
    </row>
    <row r="690" customFormat="false" ht="15" hidden="false" customHeight="false" outlineLevel="0" collapsed="false">
      <c r="A690" s="24"/>
      <c r="B690" s="23"/>
      <c r="C690" s="23"/>
      <c r="D690" s="23"/>
      <c r="E690" s="23"/>
      <c r="F690" s="25"/>
      <c r="G690" s="26" t="str">
        <f aca="false">IF(AND(E690="",H690=""),"",N(E690)*N(F690)+N(H690))</f>
        <v/>
      </c>
      <c r="H690" s="25"/>
      <c r="I690" s="23"/>
      <c r="J690" s="28" t="str">
        <f aca="false">IF(AND(A690="",B690="",C690="",E690="",H690=""),"",IF(B690="","Pick a job",IF(ISNA(MATCH(B690,Jobs!$A$2:$A$301,0)),"Job # not on Jobs tab",IF(C690="","Pick a category",IF(AND(E690&lt;&gt;"",F690=""),"Add a rate",IF(AND(E690="",H690=""),"Add hours or an amount",IF(AND(E690&lt;&gt;"",H690&lt;&gt;""),"Use hours x rate OR an amount","")))))))</f>
        <v/>
      </c>
    </row>
    <row r="691" customFormat="false" ht="15" hidden="false" customHeight="false" outlineLevel="0" collapsed="false">
      <c r="A691" s="24"/>
      <c r="B691" s="23"/>
      <c r="C691" s="23"/>
      <c r="D691" s="23"/>
      <c r="E691" s="23"/>
      <c r="F691" s="25"/>
      <c r="G691" s="26" t="str">
        <f aca="false">IF(AND(E691="",H691=""),"",N(E691)*N(F691)+N(H691))</f>
        <v/>
      </c>
      <c r="H691" s="25"/>
      <c r="I691" s="23"/>
      <c r="J691" s="28" t="str">
        <f aca="false">IF(AND(A691="",B691="",C691="",E691="",H691=""),"",IF(B691="","Pick a job",IF(ISNA(MATCH(B691,Jobs!$A$2:$A$301,0)),"Job # not on Jobs tab",IF(C691="","Pick a category",IF(AND(E691&lt;&gt;"",F691=""),"Add a rate",IF(AND(E691="",H691=""),"Add hours or an amount",IF(AND(E691&lt;&gt;"",H691&lt;&gt;""),"Use hours x rate OR an amount","")))))))</f>
        <v/>
      </c>
    </row>
    <row r="692" customFormat="false" ht="15" hidden="false" customHeight="false" outlineLevel="0" collapsed="false">
      <c r="A692" s="24"/>
      <c r="B692" s="23"/>
      <c r="C692" s="23"/>
      <c r="D692" s="23"/>
      <c r="E692" s="23"/>
      <c r="F692" s="25"/>
      <c r="G692" s="26" t="str">
        <f aca="false">IF(AND(E692="",H692=""),"",N(E692)*N(F692)+N(H692))</f>
        <v/>
      </c>
      <c r="H692" s="25"/>
      <c r="I692" s="23"/>
      <c r="J692" s="28" t="str">
        <f aca="false">IF(AND(A692="",B692="",C692="",E692="",H692=""),"",IF(B692="","Pick a job",IF(ISNA(MATCH(B692,Jobs!$A$2:$A$301,0)),"Job # not on Jobs tab",IF(C692="","Pick a category",IF(AND(E692&lt;&gt;"",F692=""),"Add a rate",IF(AND(E692="",H692=""),"Add hours or an amount",IF(AND(E692&lt;&gt;"",H692&lt;&gt;""),"Use hours x rate OR an amount","")))))))</f>
        <v/>
      </c>
    </row>
    <row r="693" customFormat="false" ht="15" hidden="false" customHeight="false" outlineLevel="0" collapsed="false">
      <c r="A693" s="24"/>
      <c r="B693" s="23"/>
      <c r="C693" s="23"/>
      <c r="D693" s="23"/>
      <c r="E693" s="23"/>
      <c r="F693" s="25"/>
      <c r="G693" s="26" t="str">
        <f aca="false">IF(AND(E693="",H693=""),"",N(E693)*N(F693)+N(H693))</f>
        <v/>
      </c>
      <c r="H693" s="25"/>
      <c r="I693" s="23"/>
      <c r="J693" s="28" t="str">
        <f aca="false">IF(AND(A693="",B693="",C693="",E693="",H693=""),"",IF(B693="","Pick a job",IF(ISNA(MATCH(B693,Jobs!$A$2:$A$301,0)),"Job # not on Jobs tab",IF(C693="","Pick a category",IF(AND(E693&lt;&gt;"",F693=""),"Add a rate",IF(AND(E693="",H693=""),"Add hours or an amount",IF(AND(E693&lt;&gt;"",H693&lt;&gt;""),"Use hours x rate OR an amount","")))))))</f>
        <v/>
      </c>
    </row>
    <row r="694" customFormat="false" ht="15" hidden="false" customHeight="false" outlineLevel="0" collapsed="false">
      <c r="A694" s="24"/>
      <c r="B694" s="23"/>
      <c r="C694" s="23"/>
      <c r="D694" s="23"/>
      <c r="E694" s="23"/>
      <c r="F694" s="25"/>
      <c r="G694" s="26" t="str">
        <f aca="false">IF(AND(E694="",H694=""),"",N(E694)*N(F694)+N(H694))</f>
        <v/>
      </c>
      <c r="H694" s="25"/>
      <c r="I694" s="23"/>
      <c r="J694" s="28" t="str">
        <f aca="false">IF(AND(A694="",B694="",C694="",E694="",H694=""),"",IF(B694="","Pick a job",IF(ISNA(MATCH(B694,Jobs!$A$2:$A$301,0)),"Job # not on Jobs tab",IF(C694="","Pick a category",IF(AND(E694&lt;&gt;"",F694=""),"Add a rate",IF(AND(E694="",H694=""),"Add hours or an amount",IF(AND(E694&lt;&gt;"",H694&lt;&gt;""),"Use hours x rate OR an amount","")))))))</f>
        <v/>
      </c>
    </row>
    <row r="695" customFormat="false" ht="15" hidden="false" customHeight="false" outlineLevel="0" collapsed="false">
      <c r="A695" s="24"/>
      <c r="B695" s="23"/>
      <c r="C695" s="23"/>
      <c r="D695" s="23"/>
      <c r="E695" s="23"/>
      <c r="F695" s="25"/>
      <c r="G695" s="26" t="str">
        <f aca="false">IF(AND(E695="",H695=""),"",N(E695)*N(F695)+N(H695))</f>
        <v/>
      </c>
      <c r="H695" s="25"/>
      <c r="I695" s="23"/>
      <c r="J695" s="28" t="str">
        <f aca="false">IF(AND(A695="",B695="",C695="",E695="",H695=""),"",IF(B695="","Pick a job",IF(ISNA(MATCH(B695,Jobs!$A$2:$A$301,0)),"Job # not on Jobs tab",IF(C695="","Pick a category",IF(AND(E695&lt;&gt;"",F695=""),"Add a rate",IF(AND(E695="",H695=""),"Add hours or an amount",IF(AND(E695&lt;&gt;"",H695&lt;&gt;""),"Use hours x rate OR an amount","")))))))</f>
        <v/>
      </c>
    </row>
    <row r="696" customFormat="false" ht="15" hidden="false" customHeight="false" outlineLevel="0" collapsed="false">
      <c r="A696" s="24"/>
      <c r="B696" s="23"/>
      <c r="C696" s="23"/>
      <c r="D696" s="23"/>
      <c r="E696" s="23"/>
      <c r="F696" s="25"/>
      <c r="G696" s="26" t="str">
        <f aca="false">IF(AND(E696="",H696=""),"",N(E696)*N(F696)+N(H696))</f>
        <v/>
      </c>
      <c r="H696" s="25"/>
      <c r="I696" s="23"/>
      <c r="J696" s="28" t="str">
        <f aca="false">IF(AND(A696="",B696="",C696="",E696="",H696=""),"",IF(B696="","Pick a job",IF(ISNA(MATCH(B696,Jobs!$A$2:$A$301,0)),"Job # not on Jobs tab",IF(C696="","Pick a category",IF(AND(E696&lt;&gt;"",F696=""),"Add a rate",IF(AND(E696="",H696=""),"Add hours or an amount",IF(AND(E696&lt;&gt;"",H696&lt;&gt;""),"Use hours x rate OR an amount","")))))))</f>
        <v/>
      </c>
    </row>
    <row r="697" customFormat="false" ht="15" hidden="false" customHeight="false" outlineLevel="0" collapsed="false">
      <c r="A697" s="24"/>
      <c r="B697" s="23"/>
      <c r="C697" s="23"/>
      <c r="D697" s="23"/>
      <c r="E697" s="23"/>
      <c r="F697" s="25"/>
      <c r="G697" s="26" t="str">
        <f aca="false">IF(AND(E697="",H697=""),"",N(E697)*N(F697)+N(H697))</f>
        <v/>
      </c>
      <c r="H697" s="25"/>
      <c r="I697" s="23"/>
      <c r="J697" s="28" t="str">
        <f aca="false">IF(AND(A697="",B697="",C697="",E697="",H697=""),"",IF(B697="","Pick a job",IF(ISNA(MATCH(B697,Jobs!$A$2:$A$301,0)),"Job # not on Jobs tab",IF(C697="","Pick a category",IF(AND(E697&lt;&gt;"",F697=""),"Add a rate",IF(AND(E697="",H697=""),"Add hours or an amount",IF(AND(E697&lt;&gt;"",H697&lt;&gt;""),"Use hours x rate OR an amount","")))))))</f>
        <v/>
      </c>
    </row>
    <row r="698" customFormat="false" ht="15" hidden="false" customHeight="false" outlineLevel="0" collapsed="false">
      <c r="A698" s="24"/>
      <c r="B698" s="23"/>
      <c r="C698" s="23"/>
      <c r="D698" s="23"/>
      <c r="E698" s="23"/>
      <c r="F698" s="25"/>
      <c r="G698" s="26" t="str">
        <f aca="false">IF(AND(E698="",H698=""),"",N(E698)*N(F698)+N(H698))</f>
        <v/>
      </c>
      <c r="H698" s="25"/>
      <c r="I698" s="23"/>
      <c r="J698" s="28" t="str">
        <f aca="false">IF(AND(A698="",B698="",C698="",E698="",H698=""),"",IF(B698="","Pick a job",IF(ISNA(MATCH(B698,Jobs!$A$2:$A$301,0)),"Job # not on Jobs tab",IF(C698="","Pick a category",IF(AND(E698&lt;&gt;"",F698=""),"Add a rate",IF(AND(E698="",H698=""),"Add hours or an amount",IF(AND(E698&lt;&gt;"",H698&lt;&gt;""),"Use hours x rate OR an amount","")))))))</f>
        <v/>
      </c>
    </row>
    <row r="699" customFormat="false" ht="15" hidden="false" customHeight="false" outlineLevel="0" collapsed="false">
      <c r="A699" s="24"/>
      <c r="B699" s="23"/>
      <c r="C699" s="23"/>
      <c r="D699" s="23"/>
      <c r="E699" s="23"/>
      <c r="F699" s="25"/>
      <c r="G699" s="26" t="str">
        <f aca="false">IF(AND(E699="",H699=""),"",N(E699)*N(F699)+N(H699))</f>
        <v/>
      </c>
      <c r="H699" s="25"/>
      <c r="I699" s="23"/>
      <c r="J699" s="28" t="str">
        <f aca="false">IF(AND(A699="",B699="",C699="",E699="",H699=""),"",IF(B699="","Pick a job",IF(ISNA(MATCH(B699,Jobs!$A$2:$A$301,0)),"Job # not on Jobs tab",IF(C699="","Pick a category",IF(AND(E699&lt;&gt;"",F699=""),"Add a rate",IF(AND(E699="",H699=""),"Add hours or an amount",IF(AND(E699&lt;&gt;"",H699&lt;&gt;""),"Use hours x rate OR an amount","")))))))</f>
        <v/>
      </c>
    </row>
    <row r="700" customFormat="false" ht="15" hidden="false" customHeight="false" outlineLevel="0" collapsed="false">
      <c r="A700" s="24"/>
      <c r="B700" s="23"/>
      <c r="C700" s="23"/>
      <c r="D700" s="23"/>
      <c r="E700" s="23"/>
      <c r="F700" s="25"/>
      <c r="G700" s="26" t="str">
        <f aca="false">IF(AND(E700="",H700=""),"",N(E700)*N(F700)+N(H700))</f>
        <v/>
      </c>
      <c r="H700" s="25"/>
      <c r="I700" s="23"/>
      <c r="J700" s="28" t="str">
        <f aca="false">IF(AND(A700="",B700="",C700="",E700="",H700=""),"",IF(B700="","Pick a job",IF(ISNA(MATCH(B700,Jobs!$A$2:$A$301,0)),"Job # not on Jobs tab",IF(C700="","Pick a category",IF(AND(E700&lt;&gt;"",F700=""),"Add a rate",IF(AND(E700="",H700=""),"Add hours or an amount",IF(AND(E700&lt;&gt;"",H700&lt;&gt;""),"Use hours x rate OR an amount","")))))))</f>
        <v/>
      </c>
    </row>
    <row r="701" customFormat="false" ht="15" hidden="false" customHeight="false" outlineLevel="0" collapsed="false">
      <c r="A701" s="24"/>
      <c r="B701" s="23"/>
      <c r="C701" s="23"/>
      <c r="D701" s="23"/>
      <c r="E701" s="23"/>
      <c r="F701" s="25"/>
      <c r="G701" s="26" t="str">
        <f aca="false">IF(AND(E701="",H701=""),"",N(E701)*N(F701)+N(H701))</f>
        <v/>
      </c>
      <c r="H701" s="25"/>
      <c r="I701" s="23"/>
      <c r="J701" s="28" t="str">
        <f aca="false">IF(AND(A701="",B701="",C701="",E701="",H701=""),"",IF(B701="","Pick a job",IF(ISNA(MATCH(B701,Jobs!$A$2:$A$301,0)),"Job # not on Jobs tab",IF(C701="","Pick a category",IF(AND(E701&lt;&gt;"",F701=""),"Add a rate",IF(AND(E701="",H701=""),"Add hours or an amount",IF(AND(E701&lt;&gt;"",H701&lt;&gt;""),"Use hours x rate OR an amount","")))))))</f>
        <v/>
      </c>
    </row>
    <row r="702" customFormat="false" ht="15" hidden="false" customHeight="false" outlineLevel="0" collapsed="false">
      <c r="A702" s="24"/>
      <c r="B702" s="23"/>
      <c r="C702" s="23"/>
      <c r="D702" s="23"/>
      <c r="E702" s="23"/>
      <c r="F702" s="25"/>
      <c r="G702" s="26" t="str">
        <f aca="false">IF(AND(E702="",H702=""),"",N(E702)*N(F702)+N(H702))</f>
        <v/>
      </c>
      <c r="H702" s="25"/>
      <c r="I702" s="23"/>
      <c r="J702" s="28" t="str">
        <f aca="false">IF(AND(A702="",B702="",C702="",E702="",H702=""),"",IF(B702="","Pick a job",IF(ISNA(MATCH(B702,Jobs!$A$2:$A$301,0)),"Job # not on Jobs tab",IF(C702="","Pick a category",IF(AND(E702&lt;&gt;"",F702=""),"Add a rate",IF(AND(E702="",H702=""),"Add hours or an amount",IF(AND(E702&lt;&gt;"",H702&lt;&gt;""),"Use hours x rate OR an amount","")))))))</f>
        <v/>
      </c>
    </row>
    <row r="703" customFormat="false" ht="15" hidden="false" customHeight="false" outlineLevel="0" collapsed="false">
      <c r="A703" s="24"/>
      <c r="B703" s="23"/>
      <c r="C703" s="23"/>
      <c r="D703" s="23"/>
      <c r="E703" s="23"/>
      <c r="F703" s="25"/>
      <c r="G703" s="26" t="str">
        <f aca="false">IF(AND(E703="",H703=""),"",N(E703)*N(F703)+N(H703))</f>
        <v/>
      </c>
      <c r="H703" s="25"/>
      <c r="I703" s="23"/>
      <c r="J703" s="28" t="str">
        <f aca="false">IF(AND(A703="",B703="",C703="",E703="",H703=""),"",IF(B703="","Pick a job",IF(ISNA(MATCH(B703,Jobs!$A$2:$A$301,0)),"Job # not on Jobs tab",IF(C703="","Pick a category",IF(AND(E703&lt;&gt;"",F703=""),"Add a rate",IF(AND(E703="",H703=""),"Add hours or an amount",IF(AND(E703&lt;&gt;"",H703&lt;&gt;""),"Use hours x rate OR an amount","")))))))</f>
        <v/>
      </c>
    </row>
    <row r="704" customFormat="false" ht="15" hidden="false" customHeight="false" outlineLevel="0" collapsed="false">
      <c r="A704" s="24"/>
      <c r="B704" s="23"/>
      <c r="C704" s="23"/>
      <c r="D704" s="23"/>
      <c r="E704" s="23"/>
      <c r="F704" s="25"/>
      <c r="G704" s="26" t="str">
        <f aca="false">IF(AND(E704="",H704=""),"",N(E704)*N(F704)+N(H704))</f>
        <v/>
      </c>
      <c r="H704" s="25"/>
      <c r="I704" s="23"/>
      <c r="J704" s="28" t="str">
        <f aca="false">IF(AND(A704="",B704="",C704="",E704="",H704=""),"",IF(B704="","Pick a job",IF(ISNA(MATCH(B704,Jobs!$A$2:$A$301,0)),"Job # not on Jobs tab",IF(C704="","Pick a category",IF(AND(E704&lt;&gt;"",F704=""),"Add a rate",IF(AND(E704="",H704=""),"Add hours or an amount",IF(AND(E704&lt;&gt;"",H704&lt;&gt;""),"Use hours x rate OR an amount","")))))))</f>
        <v/>
      </c>
    </row>
    <row r="705" customFormat="false" ht="15" hidden="false" customHeight="false" outlineLevel="0" collapsed="false">
      <c r="A705" s="24"/>
      <c r="B705" s="23"/>
      <c r="C705" s="23"/>
      <c r="D705" s="23"/>
      <c r="E705" s="23"/>
      <c r="F705" s="25"/>
      <c r="G705" s="26" t="str">
        <f aca="false">IF(AND(E705="",H705=""),"",N(E705)*N(F705)+N(H705))</f>
        <v/>
      </c>
      <c r="H705" s="25"/>
      <c r="I705" s="23"/>
      <c r="J705" s="28" t="str">
        <f aca="false">IF(AND(A705="",B705="",C705="",E705="",H705=""),"",IF(B705="","Pick a job",IF(ISNA(MATCH(B705,Jobs!$A$2:$A$301,0)),"Job # not on Jobs tab",IF(C705="","Pick a category",IF(AND(E705&lt;&gt;"",F705=""),"Add a rate",IF(AND(E705="",H705=""),"Add hours or an amount",IF(AND(E705&lt;&gt;"",H705&lt;&gt;""),"Use hours x rate OR an amount","")))))))</f>
        <v/>
      </c>
    </row>
    <row r="706" customFormat="false" ht="15" hidden="false" customHeight="false" outlineLevel="0" collapsed="false">
      <c r="A706" s="24"/>
      <c r="B706" s="23"/>
      <c r="C706" s="23"/>
      <c r="D706" s="23"/>
      <c r="E706" s="23"/>
      <c r="F706" s="25"/>
      <c r="G706" s="26" t="str">
        <f aca="false">IF(AND(E706="",H706=""),"",N(E706)*N(F706)+N(H706))</f>
        <v/>
      </c>
      <c r="H706" s="25"/>
      <c r="I706" s="23"/>
      <c r="J706" s="28" t="str">
        <f aca="false">IF(AND(A706="",B706="",C706="",E706="",H706=""),"",IF(B706="","Pick a job",IF(ISNA(MATCH(B706,Jobs!$A$2:$A$301,0)),"Job # not on Jobs tab",IF(C706="","Pick a category",IF(AND(E706&lt;&gt;"",F706=""),"Add a rate",IF(AND(E706="",H706=""),"Add hours or an amount",IF(AND(E706&lt;&gt;"",H706&lt;&gt;""),"Use hours x rate OR an amount","")))))))</f>
        <v/>
      </c>
    </row>
    <row r="707" customFormat="false" ht="15" hidden="false" customHeight="false" outlineLevel="0" collapsed="false">
      <c r="A707" s="24"/>
      <c r="B707" s="23"/>
      <c r="C707" s="23"/>
      <c r="D707" s="23"/>
      <c r="E707" s="23"/>
      <c r="F707" s="25"/>
      <c r="G707" s="26" t="str">
        <f aca="false">IF(AND(E707="",H707=""),"",N(E707)*N(F707)+N(H707))</f>
        <v/>
      </c>
      <c r="H707" s="25"/>
      <c r="I707" s="23"/>
      <c r="J707" s="28" t="str">
        <f aca="false">IF(AND(A707="",B707="",C707="",E707="",H707=""),"",IF(B707="","Pick a job",IF(ISNA(MATCH(B707,Jobs!$A$2:$A$301,0)),"Job # not on Jobs tab",IF(C707="","Pick a category",IF(AND(E707&lt;&gt;"",F707=""),"Add a rate",IF(AND(E707="",H707=""),"Add hours or an amount",IF(AND(E707&lt;&gt;"",H707&lt;&gt;""),"Use hours x rate OR an amount","")))))))</f>
        <v/>
      </c>
    </row>
    <row r="708" customFormat="false" ht="15" hidden="false" customHeight="false" outlineLevel="0" collapsed="false">
      <c r="A708" s="24"/>
      <c r="B708" s="23"/>
      <c r="C708" s="23"/>
      <c r="D708" s="23"/>
      <c r="E708" s="23"/>
      <c r="F708" s="25"/>
      <c r="G708" s="26" t="str">
        <f aca="false">IF(AND(E708="",H708=""),"",N(E708)*N(F708)+N(H708))</f>
        <v/>
      </c>
      <c r="H708" s="25"/>
      <c r="I708" s="23"/>
      <c r="J708" s="28" t="str">
        <f aca="false">IF(AND(A708="",B708="",C708="",E708="",H708=""),"",IF(B708="","Pick a job",IF(ISNA(MATCH(B708,Jobs!$A$2:$A$301,0)),"Job # not on Jobs tab",IF(C708="","Pick a category",IF(AND(E708&lt;&gt;"",F708=""),"Add a rate",IF(AND(E708="",H708=""),"Add hours or an amount",IF(AND(E708&lt;&gt;"",H708&lt;&gt;""),"Use hours x rate OR an amount","")))))))</f>
        <v/>
      </c>
    </row>
    <row r="709" customFormat="false" ht="15" hidden="false" customHeight="false" outlineLevel="0" collapsed="false">
      <c r="A709" s="24"/>
      <c r="B709" s="23"/>
      <c r="C709" s="23"/>
      <c r="D709" s="23"/>
      <c r="E709" s="23"/>
      <c r="F709" s="25"/>
      <c r="G709" s="26" t="str">
        <f aca="false">IF(AND(E709="",H709=""),"",N(E709)*N(F709)+N(H709))</f>
        <v/>
      </c>
      <c r="H709" s="25"/>
      <c r="I709" s="23"/>
      <c r="J709" s="28" t="str">
        <f aca="false">IF(AND(A709="",B709="",C709="",E709="",H709=""),"",IF(B709="","Pick a job",IF(ISNA(MATCH(B709,Jobs!$A$2:$A$301,0)),"Job # not on Jobs tab",IF(C709="","Pick a category",IF(AND(E709&lt;&gt;"",F709=""),"Add a rate",IF(AND(E709="",H709=""),"Add hours or an amount",IF(AND(E709&lt;&gt;"",H709&lt;&gt;""),"Use hours x rate OR an amount","")))))))</f>
        <v/>
      </c>
    </row>
    <row r="710" customFormat="false" ht="15" hidden="false" customHeight="false" outlineLevel="0" collapsed="false">
      <c r="A710" s="24"/>
      <c r="B710" s="23"/>
      <c r="C710" s="23"/>
      <c r="D710" s="23"/>
      <c r="E710" s="23"/>
      <c r="F710" s="25"/>
      <c r="G710" s="26" t="str">
        <f aca="false">IF(AND(E710="",H710=""),"",N(E710)*N(F710)+N(H710))</f>
        <v/>
      </c>
      <c r="H710" s="25"/>
      <c r="I710" s="23"/>
      <c r="J710" s="28" t="str">
        <f aca="false">IF(AND(A710="",B710="",C710="",E710="",H710=""),"",IF(B710="","Pick a job",IF(ISNA(MATCH(B710,Jobs!$A$2:$A$301,0)),"Job # not on Jobs tab",IF(C710="","Pick a category",IF(AND(E710&lt;&gt;"",F710=""),"Add a rate",IF(AND(E710="",H710=""),"Add hours or an amount",IF(AND(E710&lt;&gt;"",H710&lt;&gt;""),"Use hours x rate OR an amount","")))))))</f>
        <v/>
      </c>
    </row>
    <row r="711" customFormat="false" ht="15" hidden="false" customHeight="false" outlineLevel="0" collapsed="false">
      <c r="A711" s="24"/>
      <c r="B711" s="23"/>
      <c r="C711" s="23"/>
      <c r="D711" s="23"/>
      <c r="E711" s="23"/>
      <c r="F711" s="25"/>
      <c r="G711" s="26" t="str">
        <f aca="false">IF(AND(E711="",H711=""),"",N(E711)*N(F711)+N(H711))</f>
        <v/>
      </c>
      <c r="H711" s="25"/>
      <c r="I711" s="23"/>
      <c r="J711" s="28" t="str">
        <f aca="false">IF(AND(A711="",B711="",C711="",E711="",H711=""),"",IF(B711="","Pick a job",IF(ISNA(MATCH(B711,Jobs!$A$2:$A$301,0)),"Job # not on Jobs tab",IF(C711="","Pick a category",IF(AND(E711&lt;&gt;"",F711=""),"Add a rate",IF(AND(E711="",H711=""),"Add hours or an amount",IF(AND(E711&lt;&gt;"",H711&lt;&gt;""),"Use hours x rate OR an amount","")))))))</f>
        <v/>
      </c>
    </row>
    <row r="712" customFormat="false" ht="15" hidden="false" customHeight="false" outlineLevel="0" collapsed="false">
      <c r="A712" s="24"/>
      <c r="B712" s="23"/>
      <c r="C712" s="23"/>
      <c r="D712" s="23"/>
      <c r="E712" s="23"/>
      <c r="F712" s="25"/>
      <c r="G712" s="26" t="str">
        <f aca="false">IF(AND(E712="",H712=""),"",N(E712)*N(F712)+N(H712))</f>
        <v/>
      </c>
      <c r="H712" s="25"/>
      <c r="I712" s="23"/>
      <c r="J712" s="28" t="str">
        <f aca="false">IF(AND(A712="",B712="",C712="",E712="",H712=""),"",IF(B712="","Pick a job",IF(ISNA(MATCH(B712,Jobs!$A$2:$A$301,0)),"Job # not on Jobs tab",IF(C712="","Pick a category",IF(AND(E712&lt;&gt;"",F712=""),"Add a rate",IF(AND(E712="",H712=""),"Add hours or an amount",IF(AND(E712&lt;&gt;"",H712&lt;&gt;""),"Use hours x rate OR an amount","")))))))</f>
        <v/>
      </c>
    </row>
    <row r="713" customFormat="false" ht="15" hidden="false" customHeight="false" outlineLevel="0" collapsed="false">
      <c r="A713" s="24"/>
      <c r="B713" s="23"/>
      <c r="C713" s="23"/>
      <c r="D713" s="23"/>
      <c r="E713" s="23"/>
      <c r="F713" s="25"/>
      <c r="G713" s="26" t="str">
        <f aca="false">IF(AND(E713="",H713=""),"",N(E713)*N(F713)+N(H713))</f>
        <v/>
      </c>
      <c r="H713" s="25"/>
      <c r="I713" s="23"/>
      <c r="J713" s="28" t="str">
        <f aca="false">IF(AND(A713="",B713="",C713="",E713="",H713=""),"",IF(B713="","Pick a job",IF(ISNA(MATCH(B713,Jobs!$A$2:$A$301,0)),"Job # not on Jobs tab",IF(C713="","Pick a category",IF(AND(E713&lt;&gt;"",F713=""),"Add a rate",IF(AND(E713="",H713=""),"Add hours or an amount",IF(AND(E713&lt;&gt;"",H713&lt;&gt;""),"Use hours x rate OR an amount","")))))))</f>
        <v/>
      </c>
    </row>
    <row r="714" customFormat="false" ht="15" hidden="false" customHeight="false" outlineLevel="0" collapsed="false">
      <c r="A714" s="24"/>
      <c r="B714" s="23"/>
      <c r="C714" s="23"/>
      <c r="D714" s="23"/>
      <c r="E714" s="23"/>
      <c r="F714" s="25"/>
      <c r="G714" s="26" t="str">
        <f aca="false">IF(AND(E714="",H714=""),"",N(E714)*N(F714)+N(H714))</f>
        <v/>
      </c>
      <c r="H714" s="25"/>
      <c r="I714" s="23"/>
      <c r="J714" s="28" t="str">
        <f aca="false">IF(AND(A714="",B714="",C714="",E714="",H714=""),"",IF(B714="","Pick a job",IF(ISNA(MATCH(B714,Jobs!$A$2:$A$301,0)),"Job # not on Jobs tab",IF(C714="","Pick a category",IF(AND(E714&lt;&gt;"",F714=""),"Add a rate",IF(AND(E714="",H714=""),"Add hours or an amount",IF(AND(E714&lt;&gt;"",H714&lt;&gt;""),"Use hours x rate OR an amount","")))))))</f>
        <v/>
      </c>
    </row>
    <row r="715" customFormat="false" ht="15" hidden="false" customHeight="false" outlineLevel="0" collapsed="false">
      <c r="A715" s="24"/>
      <c r="B715" s="23"/>
      <c r="C715" s="23"/>
      <c r="D715" s="23"/>
      <c r="E715" s="23"/>
      <c r="F715" s="25"/>
      <c r="G715" s="26" t="str">
        <f aca="false">IF(AND(E715="",H715=""),"",N(E715)*N(F715)+N(H715))</f>
        <v/>
      </c>
      <c r="H715" s="25"/>
      <c r="I715" s="23"/>
      <c r="J715" s="28" t="str">
        <f aca="false">IF(AND(A715="",B715="",C715="",E715="",H715=""),"",IF(B715="","Pick a job",IF(ISNA(MATCH(B715,Jobs!$A$2:$A$301,0)),"Job # not on Jobs tab",IF(C715="","Pick a category",IF(AND(E715&lt;&gt;"",F715=""),"Add a rate",IF(AND(E715="",H715=""),"Add hours or an amount",IF(AND(E715&lt;&gt;"",H715&lt;&gt;""),"Use hours x rate OR an amount","")))))))</f>
        <v/>
      </c>
    </row>
    <row r="716" customFormat="false" ht="15" hidden="false" customHeight="false" outlineLevel="0" collapsed="false">
      <c r="A716" s="24"/>
      <c r="B716" s="23"/>
      <c r="C716" s="23"/>
      <c r="D716" s="23"/>
      <c r="E716" s="23"/>
      <c r="F716" s="25"/>
      <c r="G716" s="26" t="str">
        <f aca="false">IF(AND(E716="",H716=""),"",N(E716)*N(F716)+N(H716))</f>
        <v/>
      </c>
      <c r="H716" s="25"/>
      <c r="I716" s="23"/>
      <c r="J716" s="28" t="str">
        <f aca="false">IF(AND(A716="",B716="",C716="",E716="",H716=""),"",IF(B716="","Pick a job",IF(ISNA(MATCH(B716,Jobs!$A$2:$A$301,0)),"Job # not on Jobs tab",IF(C716="","Pick a category",IF(AND(E716&lt;&gt;"",F716=""),"Add a rate",IF(AND(E716="",H716=""),"Add hours or an amount",IF(AND(E716&lt;&gt;"",H716&lt;&gt;""),"Use hours x rate OR an amount","")))))))</f>
        <v/>
      </c>
    </row>
    <row r="717" customFormat="false" ht="15" hidden="false" customHeight="false" outlineLevel="0" collapsed="false">
      <c r="A717" s="24"/>
      <c r="B717" s="23"/>
      <c r="C717" s="23"/>
      <c r="D717" s="23"/>
      <c r="E717" s="23"/>
      <c r="F717" s="25"/>
      <c r="G717" s="26" t="str">
        <f aca="false">IF(AND(E717="",H717=""),"",N(E717)*N(F717)+N(H717))</f>
        <v/>
      </c>
      <c r="H717" s="25"/>
      <c r="I717" s="23"/>
      <c r="J717" s="28" t="str">
        <f aca="false">IF(AND(A717="",B717="",C717="",E717="",H717=""),"",IF(B717="","Pick a job",IF(ISNA(MATCH(B717,Jobs!$A$2:$A$301,0)),"Job # not on Jobs tab",IF(C717="","Pick a category",IF(AND(E717&lt;&gt;"",F717=""),"Add a rate",IF(AND(E717="",H717=""),"Add hours or an amount",IF(AND(E717&lt;&gt;"",H717&lt;&gt;""),"Use hours x rate OR an amount","")))))))</f>
        <v/>
      </c>
    </row>
    <row r="718" customFormat="false" ht="15" hidden="false" customHeight="false" outlineLevel="0" collapsed="false">
      <c r="A718" s="24"/>
      <c r="B718" s="23"/>
      <c r="C718" s="23"/>
      <c r="D718" s="23"/>
      <c r="E718" s="23"/>
      <c r="F718" s="25"/>
      <c r="G718" s="26" t="str">
        <f aca="false">IF(AND(E718="",H718=""),"",N(E718)*N(F718)+N(H718))</f>
        <v/>
      </c>
      <c r="H718" s="25"/>
      <c r="I718" s="23"/>
      <c r="J718" s="28" t="str">
        <f aca="false">IF(AND(A718="",B718="",C718="",E718="",H718=""),"",IF(B718="","Pick a job",IF(ISNA(MATCH(B718,Jobs!$A$2:$A$301,0)),"Job # not on Jobs tab",IF(C718="","Pick a category",IF(AND(E718&lt;&gt;"",F718=""),"Add a rate",IF(AND(E718="",H718=""),"Add hours or an amount",IF(AND(E718&lt;&gt;"",H718&lt;&gt;""),"Use hours x rate OR an amount","")))))))</f>
        <v/>
      </c>
    </row>
    <row r="719" customFormat="false" ht="15" hidden="false" customHeight="false" outlineLevel="0" collapsed="false">
      <c r="A719" s="24"/>
      <c r="B719" s="23"/>
      <c r="C719" s="23"/>
      <c r="D719" s="23"/>
      <c r="E719" s="23"/>
      <c r="F719" s="25"/>
      <c r="G719" s="26" t="str">
        <f aca="false">IF(AND(E719="",H719=""),"",N(E719)*N(F719)+N(H719))</f>
        <v/>
      </c>
      <c r="H719" s="25"/>
      <c r="I719" s="23"/>
      <c r="J719" s="28" t="str">
        <f aca="false">IF(AND(A719="",B719="",C719="",E719="",H719=""),"",IF(B719="","Pick a job",IF(ISNA(MATCH(B719,Jobs!$A$2:$A$301,0)),"Job # not on Jobs tab",IF(C719="","Pick a category",IF(AND(E719&lt;&gt;"",F719=""),"Add a rate",IF(AND(E719="",H719=""),"Add hours or an amount",IF(AND(E719&lt;&gt;"",H719&lt;&gt;""),"Use hours x rate OR an amount","")))))))</f>
        <v/>
      </c>
    </row>
    <row r="720" customFormat="false" ht="15" hidden="false" customHeight="false" outlineLevel="0" collapsed="false">
      <c r="A720" s="24"/>
      <c r="B720" s="23"/>
      <c r="C720" s="23"/>
      <c r="D720" s="23"/>
      <c r="E720" s="23"/>
      <c r="F720" s="25"/>
      <c r="G720" s="26" t="str">
        <f aca="false">IF(AND(E720="",H720=""),"",N(E720)*N(F720)+N(H720))</f>
        <v/>
      </c>
      <c r="H720" s="25"/>
      <c r="I720" s="23"/>
      <c r="J720" s="28" t="str">
        <f aca="false">IF(AND(A720="",B720="",C720="",E720="",H720=""),"",IF(B720="","Pick a job",IF(ISNA(MATCH(B720,Jobs!$A$2:$A$301,0)),"Job # not on Jobs tab",IF(C720="","Pick a category",IF(AND(E720&lt;&gt;"",F720=""),"Add a rate",IF(AND(E720="",H720=""),"Add hours or an amount",IF(AND(E720&lt;&gt;"",H720&lt;&gt;""),"Use hours x rate OR an amount","")))))))</f>
        <v/>
      </c>
    </row>
    <row r="721" customFormat="false" ht="15" hidden="false" customHeight="false" outlineLevel="0" collapsed="false">
      <c r="A721" s="24"/>
      <c r="B721" s="23"/>
      <c r="C721" s="23"/>
      <c r="D721" s="23"/>
      <c r="E721" s="23"/>
      <c r="F721" s="25"/>
      <c r="G721" s="26" t="str">
        <f aca="false">IF(AND(E721="",H721=""),"",N(E721)*N(F721)+N(H721))</f>
        <v/>
      </c>
      <c r="H721" s="25"/>
      <c r="I721" s="23"/>
      <c r="J721" s="28" t="str">
        <f aca="false">IF(AND(A721="",B721="",C721="",E721="",H721=""),"",IF(B721="","Pick a job",IF(ISNA(MATCH(B721,Jobs!$A$2:$A$301,0)),"Job # not on Jobs tab",IF(C721="","Pick a category",IF(AND(E721&lt;&gt;"",F721=""),"Add a rate",IF(AND(E721="",H721=""),"Add hours or an amount",IF(AND(E721&lt;&gt;"",H721&lt;&gt;""),"Use hours x rate OR an amount","")))))))</f>
        <v/>
      </c>
    </row>
    <row r="722" customFormat="false" ht="15" hidden="false" customHeight="false" outlineLevel="0" collapsed="false">
      <c r="A722" s="24"/>
      <c r="B722" s="23"/>
      <c r="C722" s="23"/>
      <c r="D722" s="23"/>
      <c r="E722" s="23"/>
      <c r="F722" s="25"/>
      <c r="G722" s="26" t="str">
        <f aca="false">IF(AND(E722="",H722=""),"",N(E722)*N(F722)+N(H722))</f>
        <v/>
      </c>
      <c r="H722" s="25"/>
      <c r="I722" s="23"/>
      <c r="J722" s="28" t="str">
        <f aca="false">IF(AND(A722="",B722="",C722="",E722="",H722=""),"",IF(B722="","Pick a job",IF(ISNA(MATCH(B722,Jobs!$A$2:$A$301,0)),"Job # not on Jobs tab",IF(C722="","Pick a category",IF(AND(E722&lt;&gt;"",F722=""),"Add a rate",IF(AND(E722="",H722=""),"Add hours or an amount",IF(AND(E722&lt;&gt;"",H722&lt;&gt;""),"Use hours x rate OR an amount","")))))))</f>
        <v/>
      </c>
    </row>
    <row r="723" customFormat="false" ht="15" hidden="false" customHeight="false" outlineLevel="0" collapsed="false">
      <c r="A723" s="24"/>
      <c r="B723" s="23"/>
      <c r="C723" s="23"/>
      <c r="D723" s="23"/>
      <c r="E723" s="23"/>
      <c r="F723" s="25"/>
      <c r="G723" s="26" t="str">
        <f aca="false">IF(AND(E723="",H723=""),"",N(E723)*N(F723)+N(H723))</f>
        <v/>
      </c>
      <c r="H723" s="25"/>
      <c r="I723" s="23"/>
      <c r="J723" s="28" t="str">
        <f aca="false">IF(AND(A723="",B723="",C723="",E723="",H723=""),"",IF(B723="","Pick a job",IF(ISNA(MATCH(B723,Jobs!$A$2:$A$301,0)),"Job # not on Jobs tab",IF(C723="","Pick a category",IF(AND(E723&lt;&gt;"",F723=""),"Add a rate",IF(AND(E723="",H723=""),"Add hours or an amount",IF(AND(E723&lt;&gt;"",H723&lt;&gt;""),"Use hours x rate OR an amount","")))))))</f>
        <v/>
      </c>
    </row>
    <row r="724" customFormat="false" ht="15" hidden="false" customHeight="false" outlineLevel="0" collapsed="false">
      <c r="A724" s="24"/>
      <c r="B724" s="23"/>
      <c r="C724" s="23"/>
      <c r="D724" s="23"/>
      <c r="E724" s="23"/>
      <c r="F724" s="25"/>
      <c r="G724" s="26" t="str">
        <f aca="false">IF(AND(E724="",H724=""),"",N(E724)*N(F724)+N(H724))</f>
        <v/>
      </c>
      <c r="H724" s="25"/>
      <c r="I724" s="23"/>
      <c r="J724" s="28" t="str">
        <f aca="false">IF(AND(A724="",B724="",C724="",E724="",H724=""),"",IF(B724="","Pick a job",IF(ISNA(MATCH(B724,Jobs!$A$2:$A$301,0)),"Job # not on Jobs tab",IF(C724="","Pick a category",IF(AND(E724&lt;&gt;"",F724=""),"Add a rate",IF(AND(E724="",H724=""),"Add hours or an amount",IF(AND(E724&lt;&gt;"",H724&lt;&gt;""),"Use hours x rate OR an amount","")))))))</f>
        <v/>
      </c>
    </row>
    <row r="725" customFormat="false" ht="15" hidden="false" customHeight="false" outlineLevel="0" collapsed="false">
      <c r="A725" s="24"/>
      <c r="B725" s="23"/>
      <c r="C725" s="23"/>
      <c r="D725" s="23"/>
      <c r="E725" s="23"/>
      <c r="F725" s="25"/>
      <c r="G725" s="26" t="str">
        <f aca="false">IF(AND(E725="",H725=""),"",N(E725)*N(F725)+N(H725))</f>
        <v/>
      </c>
      <c r="H725" s="25"/>
      <c r="I725" s="23"/>
      <c r="J725" s="28" t="str">
        <f aca="false">IF(AND(A725="",B725="",C725="",E725="",H725=""),"",IF(B725="","Pick a job",IF(ISNA(MATCH(B725,Jobs!$A$2:$A$301,0)),"Job # not on Jobs tab",IF(C725="","Pick a category",IF(AND(E725&lt;&gt;"",F725=""),"Add a rate",IF(AND(E725="",H725=""),"Add hours or an amount",IF(AND(E725&lt;&gt;"",H725&lt;&gt;""),"Use hours x rate OR an amount","")))))))</f>
        <v/>
      </c>
    </row>
    <row r="726" customFormat="false" ht="15" hidden="false" customHeight="false" outlineLevel="0" collapsed="false">
      <c r="A726" s="24"/>
      <c r="B726" s="23"/>
      <c r="C726" s="23"/>
      <c r="D726" s="23"/>
      <c r="E726" s="23"/>
      <c r="F726" s="25"/>
      <c r="G726" s="26" t="str">
        <f aca="false">IF(AND(E726="",H726=""),"",N(E726)*N(F726)+N(H726))</f>
        <v/>
      </c>
      <c r="H726" s="25"/>
      <c r="I726" s="23"/>
      <c r="J726" s="28" t="str">
        <f aca="false">IF(AND(A726="",B726="",C726="",E726="",H726=""),"",IF(B726="","Pick a job",IF(ISNA(MATCH(B726,Jobs!$A$2:$A$301,0)),"Job # not on Jobs tab",IF(C726="","Pick a category",IF(AND(E726&lt;&gt;"",F726=""),"Add a rate",IF(AND(E726="",H726=""),"Add hours or an amount",IF(AND(E726&lt;&gt;"",H726&lt;&gt;""),"Use hours x rate OR an amount","")))))))</f>
        <v/>
      </c>
    </row>
    <row r="727" customFormat="false" ht="15" hidden="false" customHeight="false" outlineLevel="0" collapsed="false">
      <c r="A727" s="24"/>
      <c r="B727" s="23"/>
      <c r="C727" s="23"/>
      <c r="D727" s="23"/>
      <c r="E727" s="23"/>
      <c r="F727" s="25"/>
      <c r="G727" s="26" t="str">
        <f aca="false">IF(AND(E727="",H727=""),"",N(E727)*N(F727)+N(H727))</f>
        <v/>
      </c>
      <c r="H727" s="25"/>
      <c r="I727" s="23"/>
      <c r="J727" s="28" t="str">
        <f aca="false">IF(AND(A727="",B727="",C727="",E727="",H727=""),"",IF(B727="","Pick a job",IF(ISNA(MATCH(B727,Jobs!$A$2:$A$301,0)),"Job # not on Jobs tab",IF(C727="","Pick a category",IF(AND(E727&lt;&gt;"",F727=""),"Add a rate",IF(AND(E727="",H727=""),"Add hours or an amount",IF(AND(E727&lt;&gt;"",H727&lt;&gt;""),"Use hours x rate OR an amount","")))))))</f>
        <v/>
      </c>
    </row>
    <row r="728" customFormat="false" ht="15" hidden="false" customHeight="false" outlineLevel="0" collapsed="false">
      <c r="A728" s="24"/>
      <c r="B728" s="23"/>
      <c r="C728" s="23"/>
      <c r="D728" s="23"/>
      <c r="E728" s="23"/>
      <c r="F728" s="25"/>
      <c r="G728" s="26" t="str">
        <f aca="false">IF(AND(E728="",H728=""),"",N(E728)*N(F728)+N(H728))</f>
        <v/>
      </c>
      <c r="H728" s="25"/>
      <c r="I728" s="23"/>
      <c r="J728" s="28" t="str">
        <f aca="false">IF(AND(A728="",B728="",C728="",E728="",H728=""),"",IF(B728="","Pick a job",IF(ISNA(MATCH(B728,Jobs!$A$2:$A$301,0)),"Job # not on Jobs tab",IF(C728="","Pick a category",IF(AND(E728&lt;&gt;"",F728=""),"Add a rate",IF(AND(E728="",H728=""),"Add hours or an amount",IF(AND(E728&lt;&gt;"",H728&lt;&gt;""),"Use hours x rate OR an amount","")))))))</f>
        <v/>
      </c>
    </row>
    <row r="729" customFormat="false" ht="15" hidden="false" customHeight="false" outlineLevel="0" collapsed="false">
      <c r="A729" s="24"/>
      <c r="B729" s="23"/>
      <c r="C729" s="23"/>
      <c r="D729" s="23"/>
      <c r="E729" s="23"/>
      <c r="F729" s="25"/>
      <c r="G729" s="26" t="str">
        <f aca="false">IF(AND(E729="",H729=""),"",N(E729)*N(F729)+N(H729))</f>
        <v/>
      </c>
      <c r="H729" s="25"/>
      <c r="I729" s="23"/>
      <c r="J729" s="28" t="str">
        <f aca="false">IF(AND(A729="",B729="",C729="",E729="",H729=""),"",IF(B729="","Pick a job",IF(ISNA(MATCH(B729,Jobs!$A$2:$A$301,0)),"Job # not on Jobs tab",IF(C729="","Pick a category",IF(AND(E729&lt;&gt;"",F729=""),"Add a rate",IF(AND(E729="",H729=""),"Add hours or an amount",IF(AND(E729&lt;&gt;"",H729&lt;&gt;""),"Use hours x rate OR an amount","")))))))</f>
        <v/>
      </c>
    </row>
    <row r="730" customFormat="false" ht="15" hidden="false" customHeight="false" outlineLevel="0" collapsed="false">
      <c r="A730" s="24"/>
      <c r="B730" s="23"/>
      <c r="C730" s="23"/>
      <c r="D730" s="23"/>
      <c r="E730" s="23"/>
      <c r="F730" s="25"/>
      <c r="G730" s="26" t="str">
        <f aca="false">IF(AND(E730="",H730=""),"",N(E730)*N(F730)+N(H730))</f>
        <v/>
      </c>
      <c r="H730" s="25"/>
      <c r="I730" s="23"/>
      <c r="J730" s="28" t="str">
        <f aca="false">IF(AND(A730="",B730="",C730="",E730="",H730=""),"",IF(B730="","Pick a job",IF(ISNA(MATCH(B730,Jobs!$A$2:$A$301,0)),"Job # not on Jobs tab",IF(C730="","Pick a category",IF(AND(E730&lt;&gt;"",F730=""),"Add a rate",IF(AND(E730="",H730=""),"Add hours or an amount",IF(AND(E730&lt;&gt;"",H730&lt;&gt;""),"Use hours x rate OR an amount","")))))))</f>
        <v/>
      </c>
    </row>
    <row r="731" customFormat="false" ht="15" hidden="false" customHeight="false" outlineLevel="0" collapsed="false">
      <c r="A731" s="24"/>
      <c r="B731" s="23"/>
      <c r="C731" s="23"/>
      <c r="D731" s="23"/>
      <c r="E731" s="23"/>
      <c r="F731" s="25"/>
      <c r="G731" s="26" t="str">
        <f aca="false">IF(AND(E731="",H731=""),"",N(E731)*N(F731)+N(H731))</f>
        <v/>
      </c>
      <c r="H731" s="25"/>
      <c r="I731" s="23"/>
      <c r="J731" s="28" t="str">
        <f aca="false">IF(AND(A731="",B731="",C731="",E731="",H731=""),"",IF(B731="","Pick a job",IF(ISNA(MATCH(B731,Jobs!$A$2:$A$301,0)),"Job # not on Jobs tab",IF(C731="","Pick a category",IF(AND(E731&lt;&gt;"",F731=""),"Add a rate",IF(AND(E731="",H731=""),"Add hours or an amount",IF(AND(E731&lt;&gt;"",H731&lt;&gt;""),"Use hours x rate OR an amount","")))))))</f>
        <v/>
      </c>
    </row>
    <row r="732" customFormat="false" ht="15" hidden="false" customHeight="false" outlineLevel="0" collapsed="false">
      <c r="A732" s="24"/>
      <c r="B732" s="23"/>
      <c r="C732" s="23"/>
      <c r="D732" s="23"/>
      <c r="E732" s="23"/>
      <c r="F732" s="25"/>
      <c r="G732" s="26" t="str">
        <f aca="false">IF(AND(E732="",H732=""),"",N(E732)*N(F732)+N(H732))</f>
        <v/>
      </c>
      <c r="H732" s="25"/>
      <c r="I732" s="23"/>
      <c r="J732" s="28" t="str">
        <f aca="false">IF(AND(A732="",B732="",C732="",E732="",H732=""),"",IF(B732="","Pick a job",IF(ISNA(MATCH(B732,Jobs!$A$2:$A$301,0)),"Job # not on Jobs tab",IF(C732="","Pick a category",IF(AND(E732&lt;&gt;"",F732=""),"Add a rate",IF(AND(E732="",H732=""),"Add hours or an amount",IF(AND(E732&lt;&gt;"",H732&lt;&gt;""),"Use hours x rate OR an amount","")))))))</f>
        <v/>
      </c>
    </row>
    <row r="733" customFormat="false" ht="15" hidden="false" customHeight="false" outlineLevel="0" collapsed="false">
      <c r="A733" s="24"/>
      <c r="B733" s="23"/>
      <c r="C733" s="23"/>
      <c r="D733" s="23"/>
      <c r="E733" s="23"/>
      <c r="F733" s="25"/>
      <c r="G733" s="26" t="str">
        <f aca="false">IF(AND(E733="",H733=""),"",N(E733)*N(F733)+N(H733))</f>
        <v/>
      </c>
      <c r="H733" s="25"/>
      <c r="I733" s="23"/>
      <c r="J733" s="28" t="str">
        <f aca="false">IF(AND(A733="",B733="",C733="",E733="",H733=""),"",IF(B733="","Pick a job",IF(ISNA(MATCH(B733,Jobs!$A$2:$A$301,0)),"Job # not on Jobs tab",IF(C733="","Pick a category",IF(AND(E733&lt;&gt;"",F733=""),"Add a rate",IF(AND(E733="",H733=""),"Add hours or an amount",IF(AND(E733&lt;&gt;"",H733&lt;&gt;""),"Use hours x rate OR an amount","")))))))</f>
        <v/>
      </c>
    </row>
    <row r="734" customFormat="false" ht="15" hidden="false" customHeight="false" outlineLevel="0" collapsed="false">
      <c r="A734" s="24"/>
      <c r="B734" s="23"/>
      <c r="C734" s="23"/>
      <c r="D734" s="23"/>
      <c r="E734" s="23"/>
      <c r="F734" s="25"/>
      <c r="G734" s="26" t="str">
        <f aca="false">IF(AND(E734="",H734=""),"",N(E734)*N(F734)+N(H734))</f>
        <v/>
      </c>
      <c r="H734" s="25"/>
      <c r="I734" s="23"/>
      <c r="J734" s="28" t="str">
        <f aca="false">IF(AND(A734="",B734="",C734="",E734="",H734=""),"",IF(B734="","Pick a job",IF(ISNA(MATCH(B734,Jobs!$A$2:$A$301,0)),"Job # not on Jobs tab",IF(C734="","Pick a category",IF(AND(E734&lt;&gt;"",F734=""),"Add a rate",IF(AND(E734="",H734=""),"Add hours or an amount",IF(AND(E734&lt;&gt;"",H734&lt;&gt;""),"Use hours x rate OR an amount","")))))))</f>
        <v/>
      </c>
    </row>
    <row r="735" customFormat="false" ht="15" hidden="false" customHeight="false" outlineLevel="0" collapsed="false">
      <c r="A735" s="24"/>
      <c r="B735" s="23"/>
      <c r="C735" s="23"/>
      <c r="D735" s="23"/>
      <c r="E735" s="23"/>
      <c r="F735" s="25"/>
      <c r="G735" s="26" t="str">
        <f aca="false">IF(AND(E735="",H735=""),"",N(E735)*N(F735)+N(H735))</f>
        <v/>
      </c>
      <c r="H735" s="25"/>
      <c r="I735" s="23"/>
      <c r="J735" s="28" t="str">
        <f aca="false">IF(AND(A735="",B735="",C735="",E735="",H735=""),"",IF(B735="","Pick a job",IF(ISNA(MATCH(B735,Jobs!$A$2:$A$301,0)),"Job # not on Jobs tab",IF(C735="","Pick a category",IF(AND(E735&lt;&gt;"",F735=""),"Add a rate",IF(AND(E735="",H735=""),"Add hours or an amount",IF(AND(E735&lt;&gt;"",H735&lt;&gt;""),"Use hours x rate OR an amount","")))))))</f>
        <v/>
      </c>
    </row>
    <row r="736" customFormat="false" ht="15" hidden="false" customHeight="false" outlineLevel="0" collapsed="false">
      <c r="A736" s="24"/>
      <c r="B736" s="23"/>
      <c r="C736" s="23"/>
      <c r="D736" s="23"/>
      <c r="E736" s="23"/>
      <c r="F736" s="25"/>
      <c r="G736" s="26" t="str">
        <f aca="false">IF(AND(E736="",H736=""),"",N(E736)*N(F736)+N(H736))</f>
        <v/>
      </c>
      <c r="H736" s="25"/>
      <c r="I736" s="23"/>
      <c r="J736" s="28" t="str">
        <f aca="false">IF(AND(A736="",B736="",C736="",E736="",H736=""),"",IF(B736="","Pick a job",IF(ISNA(MATCH(B736,Jobs!$A$2:$A$301,0)),"Job # not on Jobs tab",IF(C736="","Pick a category",IF(AND(E736&lt;&gt;"",F736=""),"Add a rate",IF(AND(E736="",H736=""),"Add hours or an amount",IF(AND(E736&lt;&gt;"",H736&lt;&gt;""),"Use hours x rate OR an amount","")))))))</f>
        <v/>
      </c>
    </row>
    <row r="737" customFormat="false" ht="15" hidden="false" customHeight="false" outlineLevel="0" collapsed="false">
      <c r="A737" s="24"/>
      <c r="B737" s="23"/>
      <c r="C737" s="23"/>
      <c r="D737" s="23"/>
      <c r="E737" s="23"/>
      <c r="F737" s="25"/>
      <c r="G737" s="26" t="str">
        <f aca="false">IF(AND(E737="",H737=""),"",N(E737)*N(F737)+N(H737))</f>
        <v/>
      </c>
      <c r="H737" s="25"/>
      <c r="I737" s="23"/>
      <c r="J737" s="28" t="str">
        <f aca="false">IF(AND(A737="",B737="",C737="",E737="",H737=""),"",IF(B737="","Pick a job",IF(ISNA(MATCH(B737,Jobs!$A$2:$A$301,0)),"Job # not on Jobs tab",IF(C737="","Pick a category",IF(AND(E737&lt;&gt;"",F737=""),"Add a rate",IF(AND(E737="",H737=""),"Add hours or an amount",IF(AND(E737&lt;&gt;"",H737&lt;&gt;""),"Use hours x rate OR an amount","")))))))</f>
        <v/>
      </c>
    </row>
    <row r="738" customFormat="false" ht="15" hidden="false" customHeight="false" outlineLevel="0" collapsed="false">
      <c r="A738" s="24"/>
      <c r="B738" s="23"/>
      <c r="C738" s="23"/>
      <c r="D738" s="23"/>
      <c r="E738" s="23"/>
      <c r="F738" s="25"/>
      <c r="G738" s="26" t="str">
        <f aca="false">IF(AND(E738="",H738=""),"",N(E738)*N(F738)+N(H738))</f>
        <v/>
      </c>
      <c r="H738" s="25"/>
      <c r="I738" s="23"/>
      <c r="J738" s="28" t="str">
        <f aca="false">IF(AND(A738="",B738="",C738="",E738="",H738=""),"",IF(B738="","Pick a job",IF(ISNA(MATCH(B738,Jobs!$A$2:$A$301,0)),"Job # not on Jobs tab",IF(C738="","Pick a category",IF(AND(E738&lt;&gt;"",F738=""),"Add a rate",IF(AND(E738="",H738=""),"Add hours or an amount",IF(AND(E738&lt;&gt;"",H738&lt;&gt;""),"Use hours x rate OR an amount","")))))))</f>
        <v/>
      </c>
    </row>
    <row r="739" customFormat="false" ht="15" hidden="false" customHeight="false" outlineLevel="0" collapsed="false">
      <c r="A739" s="24"/>
      <c r="B739" s="23"/>
      <c r="C739" s="23"/>
      <c r="D739" s="23"/>
      <c r="E739" s="23"/>
      <c r="F739" s="25"/>
      <c r="G739" s="26" t="str">
        <f aca="false">IF(AND(E739="",H739=""),"",N(E739)*N(F739)+N(H739))</f>
        <v/>
      </c>
      <c r="H739" s="25"/>
      <c r="I739" s="23"/>
      <c r="J739" s="28" t="str">
        <f aca="false">IF(AND(A739="",B739="",C739="",E739="",H739=""),"",IF(B739="","Pick a job",IF(ISNA(MATCH(B739,Jobs!$A$2:$A$301,0)),"Job # not on Jobs tab",IF(C739="","Pick a category",IF(AND(E739&lt;&gt;"",F739=""),"Add a rate",IF(AND(E739="",H739=""),"Add hours or an amount",IF(AND(E739&lt;&gt;"",H739&lt;&gt;""),"Use hours x rate OR an amount","")))))))</f>
        <v/>
      </c>
    </row>
    <row r="740" customFormat="false" ht="15" hidden="false" customHeight="false" outlineLevel="0" collapsed="false">
      <c r="A740" s="24"/>
      <c r="B740" s="23"/>
      <c r="C740" s="23"/>
      <c r="D740" s="23"/>
      <c r="E740" s="23"/>
      <c r="F740" s="25"/>
      <c r="G740" s="26" t="str">
        <f aca="false">IF(AND(E740="",H740=""),"",N(E740)*N(F740)+N(H740))</f>
        <v/>
      </c>
      <c r="H740" s="25"/>
      <c r="I740" s="23"/>
      <c r="J740" s="28" t="str">
        <f aca="false">IF(AND(A740="",B740="",C740="",E740="",H740=""),"",IF(B740="","Pick a job",IF(ISNA(MATCH(B740,Jobs!$A$2:$A$301,0)),"Job # not on Jobs tab",IF(C740="","Pick a category",IF(AND(E740&lt;&gt;"",F740=""),"Add a rate",IF(AND(E740="",H740=""),"Add hours or an amount",IF(AND(E740&lt;&gt;"",H740&lt;&gt;""),"Use hours x rate OR an amount","")))))))</f>
        <v/>
      </c>
    </row>
    <row r="741" customFormat="false" ht="15" hidden="false" customHeight="false" outlineLevel="0" collapsed="false">
      <c r="A741" s="24"/>
      <c r="B741" s="23"/>
      <c r="C741" s="23"/>
      <c r="D741" s="23"/>
      <c r="E741" s="23"/>
      <c r="F741" s="25"/>
      <c r="G741" s="26" t="str">
        <f aca="false">IF(AND(E741="",H741=""),"",N(E741)*N(F741)+N(H741))</f>
        <v/>
      </c>
      <c r="H741" s="25"/>
      <c r="I741" s="23"/>
      <c r="J741" s="28" t="str">
        <f aca="false">IF(AND(A741="",B741="",C741="",E741="",H741=""),"",IF(B741="","Pick a job",IF(ISNA(MATCH(B741,Jobs!$A$2:$A$301,0)),"Job # not on Jobs tab",IF(C741="","Pick a category",IF(AND(E741&lt;&gt;"",F741=""),"Add a rate",IF(AND(E741="",H741=""),"Add hours or an amount",IF(AND(E741&lt;&gt;"",H741&lt;&gt;""),"Use hours x rate OR an amount","")))))))</f>
        <v/>
      </c>
    </row>
    <row r="742" customFormat="false" ht="15" hidden="false" customHeight="false" outlineLevel="0" collapsed="false">
      <c r="A742" s="24"/>
      <c r="B742" s="23"/>
      <c r="C742" s="23"/>
      <c r="D742" s="23"/>
      <c r="E742" s="23"/>
      <c r="F742" s="25"/>
      <c r="G742" s="26" t="str">
        <f aca="false">IF(AND(E742="",H742=""),"",N(E742)*N(F742)+N(H742))</f>
        <v/>
      </c>
      <c r="H742" s="25"/>
      <c r="I742" s="23"/>
      <c r="J742" s="28" t="str">
        <f aca="false">IF(AND(A742="",B742="",C742="",E742="",H742=""),"",IF(B742="","Pick a job",IF(ISNA(MATCH(B742,Jobs!$A$2:$A$301,0)),"Job # not on Jobs tab",IF(C742="","Pick a category",IF(AND(E742&lt;&gt;"",F742=""),"Add a rate",IF(AND(E742="",H742=""),"Add hours or an amount",IF(AND(E742&lt;&gt;"",H742&lt;&gt;""),"Use hours x rate OR an amount","")))))))</f>
        <v/>
      </c>
    </row>
    <row r="743" customFormat="false" ht="15" hidden="false" customHeight="false" outlineLevel="0" collapsed="false">
      <c r="A743" s="24"/>
      <c r="B743" s="23"/>
      <c r="C743" s="23"/>
      <c r="D743" s="23"/>
      <c r="E743" s="23"/>
      <c r="F743" s="25"/>
      <c r="G743" s="26" t="str">
        <f aca="false">IF(AND(E743="",H743=""),"",N(E743)*N(F743)+N(H743))</f>
        <v/>
      </c>
      <c r="H743" s="25"/>
      <c r="I743" s="23"/>
      <c r="J743" s="28" t="str">
        <f aca="false">IF(AND(A743="",B743="",C743="",E743="",H743=""),"",IF(B743="","Pick a job",IF(ISNA(MATCH(B743,Jobs!$A$2:$A$301,0)),"Job # not on Jobs tab",IF(C743="","Pick a category",IF(AND(E743&lt;&gt;"",F743=""),"Add a rate",IF(AND(E743="",H743=""),"Add hours or an amount",IF(AND(E743&lt;&gt;"",H743&lt;&gt;""),"Use hours x rate OR an amount","")))))))</f>
        <v/>
      </c>
    </row>
    <row r="744" customFormat="false" ht="15" hidden="false" customHeight="false" outlineLevel="0" collapsed="false">
      <c r="A744" s="24"/>
      <c r="B744" s="23"/>
      <c r="C744" s="23"/>
      <c r="D744" s="23"/>
      <c r="E744" s="23"/>
      <c r="F744" s="25"/>
      <c r="G744" s="26" t="str">
        <f aca="false">IF(AND(E744="",H744=""),"",N(E744)*N(F744)+N(H744))</f>
        <v/>
      </c>
      <c r="H744" s="25"/>
      <c r="I744" s="23"/>
      <c r="J744" s="28" t="str">
        <f aca="false">IF(AND(A744="",B744="",C744="",E744="",H744=""),"",IF(B744="","Pick a job",IF(ISNA(MATCH(B744,Jobs!$A$2:$A$301,0)),"Job # not on Jobs tab",IF(C744="","Pick a category",IF(AND(E744&lt;&gt;"",F744=""),"Add a rate",IF(AND(E744="",H744=""),"Add hours or an amount",IF(AND(E744&lt;&gt;"",H744&lt;&gt;""),"Use hours x rate OR an amount","")))))))</f>
        <v/>
      </c>
    </row>
    <row r="745" customFormat="false" ht="15" hidden="false" customHeight="false" outlineLevel="0" collapsed="false">
      <c r="A745" s="24"/>
      <c r="B745" s="23"/>
      <c r="C745" s="23"/>
      <c r="D745" s="23"/>
      <c r="E745" s="23"/>
      <c r="F745" s="25"/>
      <c r="G745" s="26" t="str">
        <f aca="false">IF(AND(E745="",H745=""),"",N(E745)*N(F745)+N(H745))</f>
        <v/>
      </c>
      <c r="H745" s="25"/>
      <c r="I745" s="23"/>
      <c r="J745" s="28" t="str">
        <f aca="false">IF(AND(A745="",B745="",C745="",E745="",H745=""),"",IF(B745="","Pick a job",IF(ISNA(MATCH(B745,Jobs!$A$2:$A$301,0)),"Job # not on Jobs tab",IF(C745="","Pick a category",IF(AND(E745&lt;&gt;"",F745=""),"Add a rate",IF(AND(E745="",H745=""),"Add hours or an amount",IF(AND(E745&lt;&gt;"",H745&lt;&gt;""),"Use hours x rate OR an amount","")))))))</f>
        <v/>
      </c>
    </row>
    <row r="746" customFormat="false" ht="15" hidden="false" customHeight="false" outlineLevel="0" collapsed="false">
      <c r="A746" s="24"/>
      <c r="B746" s="23"/>
      <c r="C746" s="23"/>
      <c r="D746" s="23"/>
      <c r="E746" s="23"/>
      <c r="F746" s="25"/>
      <c r="G746" s="26" t="str">
        <f aca="false">IF(AND(E746="",H746=""),"",N(E746)*N(F746)+N(H746))</f>
        <v/>
      </c>
      <c r="H746" s="25"/>
      <c r="I746" s="23"/>
      <c r="J746" s="28" t="str">
        <f aca="false">IF(AND(A746="",B746="",C746="",E746="",H746=""),"",IF(B746="","Pick a job",IF(ISNA(MATCH(B746,Jobs!$A$2:$A$301,0)),"Job # not on Jobs tab",IF(C746="","Pick a category",IF(AND(E746&lt;&gt;"",F746=""),"Add a rate",IF(AND(E746="",H746=""),"Add hours or an amount",IF(AND(E746&lt;&gt;"",H746&lt;&gt;""),"Use hours x rate OR an amount","")))))))</f>
        <v/>
      </c>
    </row>
    <row r="747" customFormat="false" ht="15" hidden="false" customHeight="false" outlineLevel="0" collapsed="false">
      <c r="A747" s="24"/>
      <c r="B747" s="23"/>
      <c r="C747" s="23"/>
      <c r="D747" s="23"/>
      <c r="E747" s="23"/>
      <c r="F747" s="25"/>
      <c r="G747" s="26" t="str">
        <f aca="false">IF(AND(E747="",H747=""),"",N(E747)*N(F747)+N(H747))</f>
        <v/>
      </c>
      <c r="H747" s="25"/>
      <c r="I747" s="23"/>
      <c r="J747" s="28" t="str">
        <f aca="false">IF(AND(A747="",B747="",C747="",E747="",H747=""),"",IF(B747="","Pick a job",IF(ISNA(MATCH(B747,Jobs!$A$2:$A$301,0)),"Job # not on Jobs tab",IF(C747="","Pick a category",IF(AND(E747&lt;&gt;"",F747=""),"Add a rate",IF(AND(E747="",H747=""),"Add hours or an amount",IF(AND(E747&lt;&gt;"",H747&lt;&gt;""),"Use hours x rate OR an amount","")))))))</f>
        <v/>
      </c>
    </row>
    <row r="748" customFormat="false" ht="15" hidden="false" customHeight="false" outlineLevel="0" collapsed="false">
      <c r="A748" s="24"/>
      <c r="B748" s="23"/>
      <c r="C748" s="23"/>
      <c r="D748" s="23"/>
      <c r="E748" s="23"/>
      <c r="F748" s="25"/>
      <c r="G748" s="26" t="str">
        <f aca="false">IF(AND(E748="",H748=""),"",N(E748)*N(F748)+N(H748))</f>
        <v/>
      </c>
      <c r="H748" s="25"/>
      <c r="I748" s="23"/>
      <c r="J748" s="28" t="str">
        <f aca="false">IF(AND(A748="",B748="",C748="",E748="",H748=""),"",IF(B748="","Pick a job",IF(ISNA(MATCH(B748,Jobs!$A$2:$A$301,0)),"Job # not on Jobs tab",IF(C748="","Pick a category",IF(AND(E748&lt;&gt;"",F748=""),"Add a rate",IF(AND(E748="",H748=""),"Add hours or an amount",IF(AND(E748&lt;&gt;"",H748&lt;&gt;""),"Use hours x rate OR an amount","")))))))</f>
        <v/>
      </c>
    </row>
    <row r="749" customFormat="false" ht="15" hidden="false" customHeight="false" outlineLevel="0" collapsed="false">
      <c r="A749" s="24"/>
      <c r="B749" s="23"/>
      <c r="C749" s="23"/>
      <c r="D749" s="23"/>
      <c r="E749" s="23"/>
      <c r="F749" s="25"/>
      <c r="G749" s="26" t="str">
        <f aca="false">IF(AND(E749="",H749=""),"",N(E749)*N(F749)+N(H749))</f>
        <v/>
      </c>
      <c r="H749" s="25"/>
      <c r="I749" s="23"/>
      <c r="J749" s="28" t="str">
        <f aca="false">IF(AND(A749="",B749="",C749="",E749="",H749=""),"",IF(B749="","Pick a job",IF(ISNA(MATCH(B749,Jobs!$A$2:$A$301,0)),"Job # not on Jobs tab",IF(C749="","Pick a category",IF(AND(E749&lt;&gt;"",F749=""),"Add a rate",IF(AND(E749="",H749=""),"Add hours or an amount",IF(AND(E749&lt;&gt;"",H749&lt;&gt;""),"Use hours x rate OR an amount","")))))))</f>
        <v/>
      </c>
    </row>
    <row r="750" customFormat="false" ht="15" hidden="false" customHeight="false" outlineLevel="0" collapsed="false">
      <c r="A750" s="24"/>
      <c r="B750" s="23"/>
      <c r="C750" s="23"/>
      <c r="D750" s="23"/>
      <c r="E750" s="23"/>
      <c r="F750" s="25"/>
      <c r="G750" s="26" t="str">
        <f aca="false">IF(AND(E750="",H750=""),"",N(E750)*N(F750)+N(H750))</f>
        <v/>
      </c>
      <c r="H750" s="25"/>
      <c r="I750" s="23"/>
      <c r="J750" s="28" t="str">
        <f aca="false">IF(AND(A750="",B750="",C750="",E750="",H750=""),"",IF(B750="","Pick a job",IF(ISNA(MATCH(B750,Jobs!$A$2:$A$301,0)),"Job # not on Jobs tab",IF(C750="","Pick a category",IF(AND(E750&lt;&gt;"",F750=""),"Add a rate",IF(AND(E750="",H750=""),"Add hours or an amount",IF(AND(E750&lt;&gt;"",H750&lt;&gt;""),"Use hours x rate OR an amount","")))))))</f>
        <v/>
      </c>
    </row>
    <row r="751" customFormat="false" ht="15" hidden="false" customHeight="false" outlineLevel="0" collapsed="false">
      <c r="A751" s="24"/>
      <c r="B751" s="23"/>
      <c r="C751" s="23"/>
      <c r="D751" s="23"/>
      <c r="E751" s="23"/>
      <c r="F751" s="25"/>
      <c r="G751" s="26" t="str">
        <f aca="false">IF(AND(E751="",H751=""),"",N(E751)*N(F751)+N(H751))</f>
        <v/>
      </c>
      <c r="H751" s="25"/>
      <c r="I751" s="23"/>
      <c r="J751" s="28" t="str">
        <f aca="false">IF(AND(A751="",B751="",C751="",E751="",H751=""),"",IF(B751="","Pick a job",IF(ISNA(MATCH(B751,Jobs!$A$2:$A$301,0)),"Job # not on Jobs tab",IF(C751="","Pick a category",IF(AND(E751&lt;&gt;"",F751=""),"Add a rate",IF(AND(E751="",H751=""),"Add hours or an amount",IF(AND(E751&lt;&gt;"",H751&lt;&gt;""),"Use hours x rate OR an amount","")))))))</f>
        <v/>
      </c>
    </row>
    <row r="752" customFormat="false" ht="15" hidden="false" customHeight="false" outlineLevel="0" collapsed="false">
      <c r="A752" s="24"/>
      <c r="B752" s="23"/>
      <c r="C752" s="23"/>
      <c r="D752" s="23"/>
      <c r="E752" s="23"/>
      <c r="F752" s="25"/>
      <c r="G752" s="26" t="str">
        <f aca="false">IF(AND(E752="",H752=""),"",N(E752)*N(F752)+N(H752))</f>
        <v/>
      </c>
      <c r="H752" s="25"/>
      <c r="I752" s="23"/>
      <c r="J752" s="28" t="str">
        <f aca="false">IF(AND(A752="",B752="",C752="",E752="",H752=""),"",IF(B752="","Pick a job",IF(ISNA(MATCH(B752,Jobs!$A$2:$A$301,0)),"Job # not on Jobs tab",IF(C752="","Pick a category",IF(AND(E752&lt;&gt;"",F752=""),"Add a rate",IF(AND(E752="",H752=""),"Add hours or an amount",IF(AND(E752&lt;&gt;"",H752&lt;&gt;""),"Use hours x rate OR an amount","")))))))</f>
        <v/>
      </c>
    </row>
    <row r="753" customFormat="false" ht="15" hidden="false" customHeight="false" outlineLevel="0" collapsed="false">
      <c r="A753" s="24"/>
      <c r="B753" s="23"/>
      <c r="C753" s="23"/>
      <c r="D753" s="23"/>
      <c r="E753" s="23"/>
      <c r="F753" s="25"/>
      <c r="G753" s="26" t="str">
        <f aca="false">IF(AND(E753="",H753=""),"",N(E753)*N(F753)+N(H753))</f>
        <v/>
      </c>
      <c r="H753" s="25"/>
      <c r="I753" s="23"/>
      <c r="J753" s="28" t="str">
        <f aca="false">IF(AND(A753="",B753="",C753="",E753="",H753=""),"",IF(B753="","Pick a job",IF(ISNA(MATCH(B753,Jobs!$A$2:$A$301,0)),"Job # not on Jobs tab",IF(C753="","Pick a category",IF(AND(E753&lt;&gt;"",F753=""),"Add a rate",IF(AND(E753="",H753=""),"Add hours or an amount",IF(AND(E753&lt;&gt;"",H753&lt;&gt;""),"Use hours x rate OR an amount","")))))))</f>
        <v/>
      </c>
    </row>
    <row r="754" customFormat="false" ht="15" hidden="false" customHeight="false" outlineLevel="0" collapsed="false">
      <c r="A754" s="24"/>
      <c r="B754" s="23"/>
      <c r="C754" s="23"/>
      <c r="D754" s="23"/>
      <c r="E754" s="23"/>
      <c r="F754" s="25"/>
      <c r="G754" s="26" t="str">
        <f aca="false">IF(AND(E754="",H754=""),"",N(E754)*N(F754)+N(H754))</f>
        <v/>
      </c>
      <c r="H754" s="25"/>
      <c r="I754" s="23"/>
      <c r="J754" s="28" t="str">
        <f aca="false">IF(AND(A754="",B754="",C754="",E754="",H754=""),"",IF(B754="","Pick a job",IF(ISNA(MATCH(B754,Jobs!$A$2:$A$301,0)),"Job # not on Jobs tab",IF(C754="","Pick a category",IF(AND(E754&lt;&gt;"",F754=""),"Add a rate",IF(AND(E754="",H754=""),"Add hours or an amount",IF(AND(E754&lt;&gt;"",H754&lt;&gt;""),"Use hours x rate OR an amount","")))))))</f>
        <v/>
      </c>
    </row>
    <row r="755" customFormat="false" ht="15" hidden="false" customHeight="false" outlineLevel="0" collapsed="false">
      <c r="A755" s="24"/>
      <c r="B755" s="23"/>
      <c r="C755" s="23"/>
      <c r="D755" s="23"/>
      <c r="E755" s="23"/>
      <c r="F755" s="25"/>
      <c r="G755" s="26" t="str">
        <f aca="false">IF(AND(E755="",H755=""),"",N(E755)*N(F755)+N(H755))</f>
        <v/>
      </c>
      <c r="H755" s="25"/>
      <c r="I755" s="23"/>
      <c r="J755" s="28" t="str">
        <f aca="false">IF(AND(A755="",B755="",C755="",E755="",H755=""),"",IF(B755="","Pick a job",IF(ISNA(MATCH(B755,Jobs!$A$2:$A$301,0)),"Job # not on Jobs tab",IF(C755="","Pick a category",IF(AND(E755&lt;&gt;"",F755=""),"Add a rate",IF(AND(E755="",H755=""),"Add hours or an amount",IF(AND(E755&lt;&gt;"",H755&lt;&gt;""),"Use hours x rate OR an amount","")))))))</f>
        <v/>
      </c>
    </row>
    <row r="756" customFormat="false" ht="15" hidden="false" customHeight="false" outlineLevel="0" collapsed="false">
      <c r="A756" s="24"/>
      <c r="B756" s="23"/>
      <c r="C756" s="23"/>
      <c r="D756" s="23"/>
      <c r="E756" s="23"/>
      <c r="F756" s="25"/>
      <c r="G756" s="26" t="str">
        <f aca="false">IF(AND(E756="",H756=""),"",N(E756)*N(F756)+N(H756))</f>
        <v/>
      </c>
      <c r="H756" s="25"/>
      <c r="I756" s="23"/>
      <c r="J756" s="28" t="str">
        <f aca="false">IF(AND(A756="",B756="",C756="",E756="",H756=""),"",IF(B756="","Pick a job",IF(ISNA(MATCH(B756,Jobs!$A$2:$A$301,0)),"Job # not on Jobs tab",IF(C756="","Pick a category",IF(AND(E756&lt;&gt;"",F756=""),"Add a rate",IF(AND(E756="",H756=""),"Add hours or an amount",IF(AND(E756&lt;&gt;"",H756&lt;&gt;""),"Use hours x rate OR an amount","")))))))</f>
        <v/>
      </c>
    </row>
    <row r="757" customFormat="false" ht="15" hidden="false" customHeight="false" outlineLevel="0" collapsed="false">
      <c r="A757" s="24"/>
      <c r="B757" s="23"/>
      <c r="C757" s="23"/>
      <c r="D757" s="23"/>
      <c r="E757" s="23"/>
      <c r="F757" s="25"/>
      <c r="G757" s="26" t="str">
        <f aca="false">IF(AND(E757="",H757=""),"",N(E757)*N(F757)+N(H757))</f>
        <v/>
      </c>
      <c r="H757" s="25"/>
      <c r="I757" s="23"/>
      <c r="J757" s="28" t="str">
        <f aca="false">IF(AND(A757="",B757="",C757="",E757="",H757=""),"",IF(B757="","Pick a job",IF(ISNA(MATCH(B757,Jobs!$A$2:$A$301,0)),"Job # not on Jobs tab",IF(C757="","Pick a category",IF(AND(E757&lt;&gt;"",F757=""),"Add a rate",IF(AND(E757="",H757=""),"Add hours or an amount",IF(AND(E757&lt;&gt;"",H757&lt;&gt;""),"Use hours x rate OR an amount","")))))))</f>
        <v/>
      </c>
    </row>
    <row r="758" customFormat="false" ht="15" hidden="false" customHeight="false" outlineLevel="0" collapsed="false">
      <c r="A758" s="24"/>
      <c r="B758" s="23"/>
      <c r="C758" s="23"/>
      <c r="D758" s="23"/>
      <c r="E758" s="23"/>
      <c r="F758" s="25"/>
      <c r="G758" s="26" t="str">
        <f aca="false">IF(AND(E758="",H758=""),"",N(E758)*N(F758)+N(H758))</f>
        <v/>
      </c>
      <c r="H758" s="25"/>
      <c r="I758" s="23"/>
      <c r="J758" s="28" t="str">
        <f aca="false">IF(AND(A758="",B758="",C758="",E758="",H758=""),"",IF(B758="","Pick a job",IF(ISNA(MATCH(B758,Jobs!$A$2:$A$301,0)),"Job # not on Jobs tab",IF(C758="","Pick a category",IF(AND(E758&lt;&gt;"",F758=""),"Add a rate",IF(AND(E758="",H758=""),"Add hours or an amount",IF(AND(E758&lt;&gt;"",H758&lt;&gt;""),"Use hours x rate OR an amount","")))))))</f>
        <v/>
      </c>
    </row>
    <row r="759" customFormat="false" ht="15" hidden="false" customHeight="false" outlineLevel="0" collapsed="false">
      <c r="A759" s="24"/>
      <c r="B759" s="23"/>
      <c r="C759" s="23"/>
      <c r="D759" s="23"/>
      <c r="E759" s="23"/>
      <c r="F759" s="25"/>
      <c r="G759" s="26" t="str">
        <f aca="false">IF(AND(E759="",H759=""),"",N(E759)*N(F759)+N(H759))</f>
        <v/>
      </c>
      <c r="H759" s="25"/>
      <c r="I759" s="23"/>
      <c r="J759" s="28" t="str">
        <f aca="false">IF(AND(A759="",B759="",C759="",E759="",H759=""),"",IF(B759="","Pick a job",IF(ISNA(MATCH(B759,Jobs!$A$2:$A$301,0)),"Job # not on Jobs tab",IF(C759="","Pick a category",IF(AND(E759&lt;&gt;"",F759=""),"Add a rate",IF(AND(E759="",H759=""),"Add hours or an amount",IF(AND(E759&lt;&gt;"",H759&lt;&gt;""),"Use hours x rate OR an amount","")))))))</f>
        <v/>
      </c>
    </row>
    <row r="760" customFormat="false" ht="15" hidden="false" customHeight="false" outlineLevel="0" collapsed="false">
      <c r="A760" s="24"/>
      <c r="B760" s="23"/>
      <c r="C760" s="23"/>
      <c r="D760" s="23"/>
      <c r="E760" s="23"/>
      <c r="F760" s="25"/>
      <c r="G760" s="26" t="str">
        <f aca="false">IF(AND(E760="",H760=""),"",N(E760)*N(F760)+N(H760))</f>
        <v/>
      </c>
      <c r="H760" s="25"/>
      <c r="I760" s="23"/>
      <c r="J760" s="28" t="str">
        <f aca="false">IF(AND(A760="",B760="",C760="",E760="",H760=""),"",IF(B760="","Pick a job",IF(ISNA(MATCH(B760,Jobs!$A$2:$A$301,0)),"Job # not on Jobs tab",IF(C760="","Pick a category",IF(AND(E760&lt;&gt;"",F760=""),"Add a rate",IF(AND(E760="",H760=""),"Add hours or an amount",IF(AND(E760&lt;&gt;"",H760&lt;&gt;""),"Use hours x rate OR an amount","")))))))</f>
        <v/>
      </c>
    </row>
    <row r="761" customFormat="false" ht="15" hidden="false" customHeight="false" outlineLevel="0" collapsed="false">
      <c r="A761" s="24"/>
      <c r="B761" s="23"/>
      <c r="C761" s="23"/>
      <c r="D761" s="23"/>
      <c r="E761" s="23"/>
      <c r="F761" s="25"/>
      <c r="G761" s="26" t="str">
        <f aca="false">IF(AND(E761="",H761=""),"",N(E761)*N(F761)+N(H761))</f>
        <v/>
      </c>
      <c r="H761" s="25"/>
      <c r="I761" s="23"/>
      <c r="J761" s="28" t="str">
        <f aca="false">IF(AND(A761="",B761="",C761="",E761="",H761=""),"",IF(B761="","Pick a job",IF(ISNA(MATCH(B761,Jobs!$A$2:$A$301,0)),"Job # not on Jobs tab",IF(C761="","Pick a category",IF(AND(E761&lt;&gt;"",F761=""),"Add a rate",IF(AND(E761="",H761=""),"Add hours or an amount",IF(AND(E761&lt;&gt;"",H761&lt;&gt;""),"Use hours x rate OR an amount","")))))))</f>
        <v/>
      </c>
    </row>
    <row r="762" customFormat="false" ht="15" hidden="false" customHeight="false" outlineLevel="0" collapsed="false">
      <c r="A762" s="24"/>
      <c r="B762" s="23"/>
      <c r="C762" s="23"/>
      <c r="D762" s="23"/>
      <c r="E762" s="23"/>
      <c r="F762" s="25"/>
      <c r="G762" s="26" t="str">
        <f aca="false">IF(AND(E762="",H762=""),"",N(E762)*N(F762)+N(H762))</f>
        <v/>
      </c>
      <c r="H762" s="25"/>
      <c r="I762" s="23"/>
      <c r="J762" s="28" t="str">
        <f aca="false">IF(AND(A762="",B762="",C762="",E762="",H762=""),"",IF(B762="","Pick a job",IF(ISNA(MATCH(B762,Jobs!$A$2:$A$301,0)),"Job # not on Jobs tab",IF(C762="","Pick a category",IF(AND(E762&lt;&gt;"",F762=""),"Add a rate",IF(AND(E762="",H762=""),"Add hours or an amount",IF(AND(E762&lt;&gt;"",H762&lt;&gt;""),"Use hours x rate OR an amount","")))))))</f>
        <v/>
      </c>
    </row>
    <row r="763" customFormat="false" ht="15" hidden="false" customHeight="false" outlineLevel="0" collapsed="false">
      <c r="A763" s="24"/>
      <c r="B763" s="23"/>
      <c r="C763" s="23"/>
      <c r="D763" s="23"/>
      <c r="E763" s="23"/>
      <c r="F763" s="25"/>
      <c r="G763" s="26" t="str">
        <f aca="false">IF(AND(E763="",H763=""),"",N(E763)*N(F763)+N(H763))</f>
        <v/>
      </c>
      <c r="H763" s="25"/>
      <c r="I763" s="23"/>
      <c r="J763" s="28" t="str">
        <f aca="false">IF(AND(A763="",B763="",C763="",E763="",H763=""),"",IF(B763="","Pick a job",IF(ISNA(MATCH(B763,Jobs!$A$2:$A$301,0)),"Job # not on Jobs tab",IF(C763="","Pick a category",IF(AND(E763&lt;&gt;"",F763=""),"Add a rate",IF(AND(E763="",H763=""),"Add hours or an amount",IF(AND(E763&lt;&gt;"",H763&lt;&gt;""),"Use hours x rate OR an amount","")))))))</f>
        <v/>
      </c>
    </row>
    <row r="764" customFormat="false" ht="15" hidden="false" customHeight="false" outlineLevel="0" collapsed="false">
      <c r="A764" s="24"/>
      <c r="B764" s="23"/>
      <c r="C764" s="23"/>
      <c r="D764" s="23"/>
      <c r="E764" s="23"/>
      <c r="F764" s="25"/>
      <c r="G764" s="26" t="str">
        <f aca="false">IF(AND(E764="",H764=""),"",N(E764)*N(F764)+N(H764))</f>
        <v/>
      </c>
      <c r="H764" s="25"/>
      <c r="I764" s="23"/>
      <c r="J764" s="28" t="str">
        <f aca="false">IF(AND(A764="",B764="",C764="",E764="",H764=""),"",IF(B764="","Pick a job",IF(ISNA(MATCH(B764,Jobs!$A$2:$A$301,0)),"Job # not on Jobs tab",IF(C764="","Pick a category",IF(AND(E764&lt;&gt;"",F764=""),"Add a rate",IF(AND(E764="",H764=""),"Add hours or an amount",IF(AND(E764&lt;&gt;"",H764&lt;&gt;""),"Use hours x rate OR an amount","")))))))</f>
        <v/>
      </c>
    </row>
    <row r="765" customFormat="false" ht="15" hidden="false" customHeight="false" outlineLevel="0" collapsed="false">
      <c r="A765" s="24"/>
      <c r="B765" s="23"/>
      <c r="C765" s="23"/>
      <c r="D765" s="23"/>
      <c r="E765" s="23"/>
      <c r="F765" s="25"/>
      <c r="G765" s="26" t="str">
        <f aca="false">IF(AND(E765="",H765=""),"",N(E765)*N(F765)+N(H765))</f>
        <v/>
      </c>
      <c r="H765" s="25"/>
      <c r="I765" s="23"/>
      <c r="J765" s="28" t="str">
        <f aca="false">IF(AND(A765="",B765="",C765="",E765="",H765=""),"",IF(B765="","Pick a job",IF(ISNA(MATCH(B765,Jobs!$A$2:$A$301,0)),"Job # not on Jobs tab",IF(C765="","Pick a category",IF(AND(E765&lt;&gt;"",F765=""),"Add a rate",IF(AND(E765="",H765=""),"Add hours or an amount",IF(AND(E765&lt;&gt;"",H765&lt;&gt;""),"Use hours x rate OR an amount","")))))))</f>
        <v/>
      </c>
    </row>
    <row r="766" customFormat="false" ht="15" hidden="false" customHeight="false" outlineLevel="0" collapsed="false">
      <c r="A766" s="24"/>
      <c r="B766" s="23"/>
      <c r="C766" s="23"/>
      <c r="D766" s="23"/>
      <c r="E766" s="23"/>
      <c r="F766" s="25"/>
      <c r="G766" s="26" t="str">
        <f aca="false">IF(AND(E766="",H766=""),"",N(E766)*N(F766)+N(H766))</f>
        <v/>
      </c>
      <c r="H766" s="25"/>
      <c r="I766" s="23"/>
      <c r="J766" s="28" t="str">
        <f aca="false">IF(AND(A766="",B766="",C766="",E766="",H766=""),"",IF(B766="","Pick a job",IF(ISNA(MATCH(B766,Jobs!$A$2:$A$301,0)),"Job # not on Jobs tab",IF(C766="","Pick a category",IF(AND(E766&lt;&gt;"",F766=""),"Add a rate",IF(AND(E766="",H766=""),"Add hours or an amount",IF(AND(E766&lt;&gt;"",H766&lt;&gt;""),"Use hours x rate OR an amount","")))))))</f>
        <v/>
      </c>
    </row>
    <row r="767" customFormat="false" ht="15" hidden="false" customHeight="false" outlineLevel="0" collapsed="false">
      <c r="A767" s="24"/>
      <c r="B767" s="23"/>
      <c r="C767" s="23"/>
      <c r="D767" s="23"/>
      <c r="E767" s="23"/>
      <c r="F767" s="25"/>
      <c r="G767" s="26" t="str">
        <f aca="false">IF(AND(E767="",H767=""),"",N(E767)*N(F767)+N(H767))</f>
        <v/>
      </c>
      <c r="H767" s="25"/>
      <c r="I767" s="23"/>
      <c r="J767" s="28" t="str">
        <f aca="false">IF(AND(A767="",B767="",C767="",E767="",H767=""),"",IF(B767="","Pick a job",IF(ISNA(MATCH(B767,Jobs!$A$2:$A$301,0)),"Job # not on Jobs tab",IF(C767="","Pick a category",IF(AND(E767&lt;&gt;"",F767=""),"Add a rate",IF(AND(E767="",H767=""),"Add hours or an amount",IF(AND(E767&lt;&gt;"",H767&lt;&gt;""),"Use hours x rate OR an amount","")))))))</f>
        <v/>
      </c>
    </row>
    <row r="768" customFormat="false" ht="15" hidden="false" customHeight="false" outlineLevel="0" collapsed="false">
      <c r="A768" s="24"/>
      <c r="B768" s="23"/>
      <c r="C768" s="23"/>
      <c r="D768" s="23"/>
      <c r="E768" s="23"/>
      <c r="F768" s="25"/>
      <c r="G768" s="26" t="str">
        <f aca="false">IF(AND(E768="",H768=""),"",N(E768)*N(F768)+N(H768))</f>
        <v/>
      </c>
      <c r="H768" s="25"/>
      <c r="I768" s="23"/>
      <c r="J768" s="28" t="str">
        <f aca="false">IF(AND(A768="",B768="",C768="",E768="",H768=""),"",IF(B768="","Pick a job",IF(ISNA(MATCH(B768,Jobs!$A$2:$A$301,0)),"Job # not on Jobs tab",IF(C768="","Pick a category",IF(AND(E768&lt;&gt;"",F768=""),"Add a rate",IF(AND(E768="",H768=""),"Add hours or an amount",IF(AND(E768&lt;&gt;"",H768&lt;&gt;""),"Use hours x rate OR an amount","")))))))</f>
        <v/>
      </c>
    </row>
    <row r="769" customFormat="false" ht="15" hidden="false" customHeight="false" outlineLevel="0" collapsed="false">
      <c r="A769" s="24"/>
      <c r="B769" s="23"/>
      <c r="C769" s="23"/>
      <c r="D769" s="23"/>
      <c r="E769" s="23"/>
      <c r="F769" s="25"/>
      <c r="G769" s="26" t="str">
        <f aca="false">IF(AND(E769="",H769=""),"",N(E769)*N(F769)+N(H769))</f>
        <v/>
      </c>
      <c r="H769" s="25"/>
      <c r="I769" s="23"/>
      <c r="J769" s="28" t="str">
        <f aca="false">IF(AND(A769="",B769="",C769="",E769="",H769=""),"",IF(B769="","Pick a job",IF(ISNA(MATCH(B769,Jobs!$A$2:$A$301,0)),"Job # not on Jobs tab",IF(C769="","Pick a category",IF(AND(E769&lt;&gt;"",F769=""),"Add a rate",IF(AND(E769="",H769=""),"Add hours or an amount",IF(AND(E769&lt;&gt;"",H769&lt;&gt;""),"Use hours x rate OR an amount","")))))))</f>
        <v/>
      </c>
    </row>
    <row r="770" customFormat="false" ht="15" hidden="false" customHeight="false" outlineLevel="0" collapsed="false">
      <c r="A770" s="24"/>
      <c r="B770" s="23"/>
      <c r="C770" s="23"/>
      <c r="D770" s="23"/>
      <c r="E770" s="23"/>
      <c r="F770" s="25"/>
      <c r="G770" s="26" t="str">
        <f aca="false">IF(AND(E770="",H770=""),"",N(E770)*N(F770)+N(H770))</f>
        <v/>
      </c>
      <c r="H770" s="25"/>
      <c r="I770" s="23"/>
      <c r="J770" s="28" t="str">
        <f aca="false">IF(AND(A770="",B770="",C770="",E770="",H770=""),"",IF(B770="","Pick a job",IF(ISNA(MATCH(B770,Jobs!$A$2:$A$301,0)),"Job # not on Jobs tab",IF(C770="","Pick a category",IF(AND(E770&lt;&gt;"",F770=""),"Add a rate",IF(AND(E770="",H770=""),"Add hours or an amount",IF(AND(E770&lt;&gt;"",H770&lt;&gt;""),"Use hours x rate OR an amount","")))))))</f>
        <v/>
      </c>
    </row>
    <row r="771" customFormat="false" ht="15" hidden="false" customHeight="false" outlineLevel="0" collapsed="false">
      <c r="A771" s="24"/>
      <c r="B771" s="23"/>
      <c r="C771" s="23"/>
      <c r="D771" s="23"/>
      <c r="E771" s="23"/>
      <c r="F771" s="25"/>
      <c r="G771" s="26" t="str">
        <f aca="false">IF(AND(E771="",H771=""),"",N(E771)*N(F771)+N(H771))</f>
        <v/>
      </c>
      <c r="H771" s="25"/>
      <c r="I771" s="23"/>
      <c r="J771" s="28" t="str">
        <f aca="false">IF(AND(A771="",B771="",C771="",E771="",H771=""),"",IF(B771="","Pick a job",IF(ISNA(MATCH(B771,Jobs!$A$2:$A$301,0)),"Job # not on Jobs tab",IF(C771="","Pick a category",IF(AND(E771&lt;&gt;"",F771=""),"Add a rate",IF(AND(E771="",H771=""),"Add hours or an amount",IF(AND(E771&lt;&gt;"",H771&lt;&gt;""),"Use hours x rate OR an amount","")))))))</f>
        <v/>
      </c>
    </row>
    <row r="772" customFormat="false" ht="15" hidden="false" customHeight="false" outlineLevel="0" collapsed="false">
      <c r="A772" s="24"/>
      <c r="B772" s="23"/>
      <c r="C772" s="23"/>
      <c r="D772" s="23"/>
      <c r="E772" s="23"/>
      <c r="F772" s="25"/>
      <c r="G772" s="26" t="str">
        <f aca="false">IF(AND(E772="",H772=""),"",N(E772)*N(F772)+N(H772))</f>
        <v/>
      </c>
      <c r="H772" s="25"/>
      <c r="I772" s="23"/>
      <c r="J772" s="28" t="str">
        <f aca="false">IF(AND(A772="",B772="",C772="",E772="",H772=""),"",IF(B772="","Pick a job",IF(ISNA(MATCH(B772,Jobs!$A$2:$A$301,0)),"Job # not on Jobs tab",IF(C772="","Pick a category",IF(AND(E772&lt;&gt;"",F772=""),"Add a rate",IF(AND(E772="",H772=""),"Add hours or an amount",IF(AND(E772&lt;&gt;"",H772&lt;&gt;""),"Use hours x rate OR an amount","")))))))</f>
        <v/>
      </c>
    </row>
    <row r="773" customFormat="false" ht="15" hidden="false" customHeight="false" outlineLevel="0" collapsed="false">
      <c r="A773" s="24"/>
      <c r="B773" s="23"/>
      <c r="C773" s="23"/>
      <c r="D773" s="23"/>
      <c r="E773" s="23"/>
      <c r="F773" s="25"/>
      <c r="G773" s="26" t="str">
        <f aca="false">IF(AND(E773="",H773=""),"",N(E773)*N(F773)+N(H773))</f>
        <v/>
      </c>
      <c r="H773" s="25"/>
      <c r="I773" s="23"/>
      <c r="J773" s="28" t="str">
        <f aca="false">IF(AND(A773="",B773="",C773="",E773="",H773=""),"",IF(B773="","Pick a job",IF(ISNA(MATCH(B773,Jobs!$A$2:$A$301,0)),"Job # not on Jobs tab",IF(C773="","Pick a category",IF(AND(E773&lt;&gt;"",F773=""),"Add a rate",IF(AND(E773="",H773=""),"Add hours or an amount",IF(AND(E773&lt;&gt;"",H773&lt;&gt;""),"Use hours x rate OR an amount","")))))))</f>
        <v/>
      </c>
    </row>
    <row r="774" customFormat="false" ht="15" hidden="false" customHeight="false" outlineLevel="0" collapsed="false">
      <c r="A774" s="24"/>
      <c r="B774" s="23"/>
      <c r="C774" s="23"/>
      <c r="D774" s="23"/>
      <c r="E774" s="23"/>
      <c r="F774" s="25"/>
      <c r="G774" s="26" t="str">
        <f aca="false">IF(AND(E774="",H774=""),"",N(E774)*N(F774)+N(H774))</f>
        <v/>
      </c>
      <c r="H774" s="25"/>
      <c r="I774" s="23"/>
      <c r="J774" s="28" t="str">
        <f aca="false">IF(AND(A774="",B774="",C774="",E774="",H774=""),"",IF(B774="","Pick a job",IF(ISNA(MATCH(B774,Jobs!$A$2:$A$301,0)),"Job # not on Jobs tab",IF(C774="","Pick a category",IF(AND(E774&lt;&gt;"",F774=""),"Add a rate",IF(AND(E774="",H774=""),"Add hours or an amount",IF(AND(E774&lt;&gt;"",H774&lt;&gt;""),"Use hours x rate OR an amount","")))))))</f>
        <v/>
      </c>
    </row>
    <row r="775" customFormat="false" ht="15" hidden="false" customHeight="false" outlineLevel="0" collapsed="false">
      <c r="A775" s="24"/>
      <c r="B775" s="23"/>
      <c r="C775" s="23"/>
      <c r="D775" s="23"/>
      <c r="E775" s="23"/>
      <c r="F775" s="25"/>
      <c r="G775" s="26" t="str">
        <f aca="false">IF(AND(E775="",H775=""),"",N(E775)*N(F775)+N(H775))</f>
        <v/>
      </c>
      <c r="H775" s="25"/>
      <c r="I775" s="23"/>
      <c r="J775" s="28" t="str">
        <f aca="false">IF(AND(A775="",B775="",C775="",E775="",H775=""),"",IF(B775="","Pick a job",IF(ISNA(MATCH(B775,Jobs!$A$2:$A$301,0)),"Job # not on Jobs tab",IF(C775="","Pick a category",IF(AND(E775&lt;&gt;"",F775=""),"Add a rate",IF(AND(E775="",H775=""),"Add hours or an amount",IF(AND(E775&lt;&gt;"",H775&lt;&gt;""),"Use hours x rate OR an amount","")))))))</f>
        <v/>
      </c>
    </row>
    <row r="776" customFormat="false" ht="15" hidden="false" customHeight="false" outlineLevel="0" collapsed="false">
      <c r="A776" s="24"/>
      <c r="B776" s="23"/>
      <c r="C776" s="23"/>
      <c r="D776" s="23"/>
      <c r="E776" s="23"/>
      <c r="F776" s="25"/>
      <c r="G776" s="26" t="str">
        <f aca="false">IF(AND(E776="",H776=""),"",N(E776)*N(F776)+N(H776))</f>
        <v/>
      </c>
      <c r="H776" s="25"/>
      <c r="I776" s="23"/>
      <c r="J776" s="28" t="str">
        <f aca="false">IF(AND(A776="",B776="",C776="",E776="",H776=""),"",IF(B776="","Pick a job",IF(ISNA(MATCH(B776,Jobs!$A$2:$A$301,0)),"Job # not on Jobs tab",IF(C776="","Pick a category",IF(AND(E776&lt;&gt;"",F776=""),"Add a rate",IF(AND(E776="",H776=""),"Add hours or an amount",IF(AND(E776&lt;&gt;"",H776&lt;&gt;""),"Use hours x rate OR an amount","")))))))</f>
        <v/>
      </c>
    </row>
    <row r="777" customFormat="false" ht="15" hidden="false" customHeight="false" outlineLevel="0" collapsed="false">
      <c r="A777" s="24"/>
      <c r="B777" s="23"/>
      <c r="C777" s="23"/>
      <c r="D777" s="23"/>
      <c r="E777" s="23"/>
      <c r="F777" s="25"/>
      <c r="G777" s="26" t="str">
        <f aca="false">IF(AND(E777="",H777=""),"",N(E777)*N(F777)+N(H777))</f>
        <v/>
      </c>
      <c r="H777" s="25"/>
      <c r="I777" s="23"/>
      <c r="J777" s="28" t="str">
        <f aca="false">IF(AND(A777="",B777="",C777="",E777="",H777=""),"",IF(B777="","Pick a job",IF(ISNA(MATCH(B777,Jobs!$A$2:$A$301,0)),"Job # not on Jobs tab",IF(C777="","Pick a category",IF(AND(E777&lt;&gt;"",F777=""),"Add a rate",IF(AND(E777="",H777=""),"Add hours or an amount",IF(AND(E777&lt;&gt;"",H777&lt;&gt;""),"Use hours x rate OR an amount","")))))))</f>
        <v/>
      </c>
    </row>
    <row r="778" customFormat="false" ht="15" hidden="false" customHeight="false" outlineLevel="0" collapsed="false">
      <c r="A778" s="24"/>
      <c r="B778" s="23"/>
      <c r="C778" s="23"/>
      <c r="D778" s="23"/>
      <c r="E778" s="23"/>
      <c r="F778" s="25"/>
      <c r="G778" s="26" t="str">
        <f aca="false">IF(AND(E778="",H778=""),"",N(E778)*N(F778)+N(H778))</f>
        <v/>
      </c>
      <c r="H778" s="25"/>
      <c r="I778" s="23"/>
      <c r="J778" s="28" t="str">
        <f aca="false">IF(AND(A778="",B778="",C778="",E778="",H778=""),"",IF(B778="","Pick a job",IF(ISNA(MATCH(B778,Jobs!$A$2:$A$301,0)),"Job # not on Jobs tab",IF(C778="","Pick a category",IF(AND(E778&lt;&gt;"",F778=""),"Add a rate",IF(AND(E778="",H778=""),"Add hours or an amount",IF(AND(E778&lt;&gt;"",H778&lt;&gt;""),"Use hours x rate OR an amount","")))))))</f>
        <v/>
      </c>
    </row>
    <row r="779" customFormat="false" ht="15" hidden="false" customHeight="false" outlineLevel="0" collapsed="false">
      <c r="A779" s="24"/>
      <c r="B779" s="23"/>
      <c r="C779" s="23"/>
      <c r="D779" s="23"/>
      <c r="E779" s="23"/>
      <c r="F779" s="25"/>
      <c r="G779" s="26" t="str">
        <f aca="false">IF(AND(E779="",H779=""),"",N(E779)*N(F779)+N(H779))</f>
        <v/>
      </c>
      <c r="H779" s="25"/>
      <c r="I779" s="23"/>
      <c r="J779" s="28" t="str">
        <f aca="false">IF(AND(A779="",B779="",C779="",E779="",H779=""),"",IF(B779="","Pick a job",IF(ISNA(MATCH(B779,Jobs!$A$2:$A$301,0)),"Job # not on Jobs tab",IF(C779="","Pick a category",IF(AND(E779&lt;&gt;"",F779=""),"Add a rate",IF(AND(E779="",H779=""),"Add hours or an amount",IF(AND(E779&lt;&gt;"",H779&lt;&gt;""),"Use hours x rate OR an amount","")))))))</f>
        <v/>
      </c>
    </row>
    <row r="780" customFormat="false" ht="15" hidden="false" customHeight="false" outlineLevel="0" collapsed="false">
      <c r="A780" s="24"/>
      <c r="B780" s="23"/>
      <c r="C780" s="23"/>
      <c r="D780" s="23"/>
      <c r="E780" s="23"/>
      <c r="F780" s="25"/>
      <c r="G780" s="26" t="str">
        <f aca="false">IF(AND(E780="",H780=""),"",N(E780)*N(F780)+N(H780))</f>
        <v/>
      </c>
      <c r="H780" s="25"/>
      <c r="I780" s="23"/>
      <c r="J780" s="28" t="str">
        <f aca="false">IF(AND(A780="",B780="",C780="",E780="",H780=""),"",IF(B780="","Pick a job",IF(ISNA(MATCH(B780,Jobs!$A$2:$A$301,0)),"Job # not on Jobs tab",IF(C780="","Pick a category",IF(AND(E780&lt;&gt;"",F780=""),"Add a rate",IF(AND(E780="",H780=""),"Add hours or an amount",IF(AND(E780&lt;&gt;"",H780&lt;&gt;""),"Use hours x rate OR an amount","")))))))</f>
        <v/>
      </c>
    </row>
    <row r="781" customFormat="false" ht="15" hidden="false" customHeight="false" outlineLevel="0" collapsed="false">
      <c r="A781" s="24"/>
      <c r="B781" s="23"/>
      <c r="C781" s="23"/>
      <c r="D781" s="23"/>
      <c r="E781" s="23"/>
      <c r="F781" s="25"/>
      <c r="G781" s="26" t="str">
        <f aca="false">IF(AND(E781="",H781=""),"",N(E781)*N(F781)+N(H781))</f>
        <v/>
      </c>
      <c r="H781" s="25"/>
      <c r="I781" s="23"/>
      <c r="J781" s="28" t="str">
        <f aca="false">IF(AND(A781="",B781="",C781="",E781="",H781=""),"",IF(B781="","Pick a job",IF(ISNA(MATCH(B781,Jobs!$A$2:$A$301,0)),"Job # not on Jobs tab",IF(C781="","Pick a category",IF(AND(E781&lt;&gt;"",F781=""),"Add a rate",IF(AND(E781="",H781=""),"Add hours or an amount",IF(AND(E781&lt;&gt;"",H781&lt;&gt;""),"Use hours x rate OR an amount","")))))))</f>
        <v/>
      </c>
    </row>
    <row r="782" customFormat="false" ht="15" hidden="false" customHeight="false" outlineLevel="0" collapsed="false">
      <c r="A782" s="24"/>
      <c r="B782" s="23"/>
      <c r="C782" s="23"/>
      <c r="D782" s="23"/>
      <c r="E782" s="23"/>
      <c r="F782" s="25"/>
      <c r="G782" s="26" t="str">
        <f aca="false">IF(AND(E782="",H782=""),"",N(E782)*N(F782)+N(H782))</f>
        <v/>
      </c>
      <c r="H782" s="25"/>
      <c r="I782" s="23"/>
      <c r="J782" s="28" t="str">
        <f aca="false">IF(AND(A782="",B782="",C782="",E782="",H782=""),"",IF(B782="","Pick a job",IF(ISNA(MATCH(B782,Jobs!$A$2:$A$301,0)),"Job # not on Jobs tab",IF(C782="","Pick a category",IF(AND(E782&lt;&gt;"",F782=""),"Add a rate",IF(AND(E782="",H782=""),"Add hours or an amount",IF(AND(E782&lt;&gt;"",H782&lt;&gt;""),"Use hours x rate OR an amount","")))))))</f>
        <v/>
      </c>
    </row>
    <row r="783" customFormat="false" ht="15" hidden="false" customHeight="false" outlineLevel="0" collapsed="false">
      <c r="A783" s="24"/>
      <c r="B783" s="23"/>
      <c r="C783" s="23"/>
      <c r="D783" s="23"/>
      <c r="E783" s="23"/>
      <c r="F783" s="25"/>
      <c r="G783" s="26" t="str">
        <f aca="false">IF(AND(E783="",H783=""),"",N(E783)*N(F783)+N(H783))</f>
        <v/>
      </c>
      <c r="H783" s="25"/>
      <c r="I783" s="23"/>
      <c r="J783" s="28" t="str">
        <f aca="false">IF(AND(A783="",B783="",C783="",E783="",H783=""),"",IF(B783="","Pick a job",IF(ISNA(MATCH(B783,Jobs!$A$2:$A$301,0)),"Job # not on Jobs tab",IF(C783="","Pick a category",IF(AND(E783&lt;&gt;"",F783=""),"Add a rate",IF(AND(E783="",H783=""),"Add hours or an amount",IF(AND(E783&lt;&gt;"",H783&lt;&gt;""),"Use hours x rate OR an amount","")))))))</f>
        <v/>
      </c>
    </row>
    <row r="784" customFormat="false" ht="15" hidden="false" customHeight="false" outlineLevel="0" collapsed="false">
      <c r="A784" s="24"/>
      <c r="B784" s="23"/>
      <c r="C784" s="23"/>
      <c r="D784" s="23"/>
      <c r="E784" s="23"/>
      <c r="F784" s="25"/>
      <c r="G784" s="26" t="str">
        <f aca="false">IF(AND(E784="",H784=""),"",N(E784)*N(F784)+N(H784))</f>
        <v/>
      </c>
      <c r="H784" s="25"/>
      <c r="I784" s="23"/>
      <c r="J784" s="28" t="str">
        <f aca="false">IF(AND(A784="",B784="",C784="",E784="",H784=""),"",IF(B784="","Pick a job",IF(ISNA(MATCH(B784,Jobs!$A$2:$A$301,0)),"Job # not on Jobs tab",IF(C784="","Pick a category",IF(AND(E784&lt;&gt;"",F784=""),"Add a rate",IF(AND(E784="",H784=""),"Add hours or an amount",IF(AND(E784&lt;&gt;"",H784&lt;&gt;""),"Use hours x rate OR an amount","")))))))</f>
        <v/>
      </c>
    </row>
    <row r="785" customFormat="false" ht="15" hidden="false" customHeight="false" outlineLevel="0" collapsed="false">
      <c r="A785" s="24"/>
      <c r="B785" s="23"/>
      <c r="C785" s="23"/>
      <c r="D785" s="23"/>
      <c r="E785" s="23"/>
      <c r="F785" s="25"/>
      <c r="G785" s="26" t="str">
        <f aca="false">IF(AND(E785="",H785=""),"",N(E785)*N(F785)+N(H785))</f>
        <v/>
      </c>
      <c r="H785" s="25"/>
      <c r="I785" s="23"/>
      <c r="J785" s="28" t="str">
        <f aca="false">IF(AND(A785="",B785="",C785="",E785="",H785=""),"",IF(B785="","Pick a job",IF(ISNA(MATCH(B785,Jobs!$A$2:$A$301,0)),"Job # not on Jobs tab",IF(C785="","Pick a category",IF(AND(E785&lt;&gt;"",F785=""),"Add a rate",IF(AND(E785="",H785=""),"Add hours or an amount",IF(AND(E785&lt;&gt;"",H785&lt;&gt;""),"Use hours x rate OR an amount","")))))))</f>
        <v/>
      </c>
    </row>
    <row r="786" customFormat="false" ht="15" hidden="false" customHeight="false" outlineLevel="0" collapsed="false">
      <c r="A786" s="24"/>
      <c r="B786" s="23"/>
      <c r="C786" s="23"/>
      <c r="D786" s="23"/>
      <c r="E786" s="23"/>
      <c r="F786" s="25"/>
      <c r="G786" s="26" t="str">
        <f aca="false">IF(AND(E786="",H786=""),"",N(E786)*N(F786)+N(H786))</f>
        <v/>
      </c>
      <c r="H786" s="25"/>
      <c r="I786" s="23"/>
      <c r="J786" s="28" t="str">
        <f aca="false">IF(AND(A786="",B786="",C786="",E786="",H786=""),"",IF(B786="","Pick a job",IF(ISNA(MATCH(B786,Jobs!$A$2:$A$301,0)),"Job # not on Jobs tab",IF(C786="","Pick a category",IF(AND(E786&lt;&gt;"",F786=""),"Add a rate",IF(AND(E786="",H786=""),"Add hours or an amount",IF(AND(E786&lt;&gt;"",H786&lt;&gt;""),"Use hours x rate OR an amount","")))))))</f>
        <v/>
      </c>
    </row>
    <row r="787" customFormat="false" ht="15" hidden="false" customHeight="false" outlineLevel="0" collapsed="false">
      <c r="A787" s="24"/>
      <c r="B787" s="23"/>
      <c r="C787" s="23"/>
      <c r="D787" s="23"/>
      <c r="E787" s="23"/>
      <c r="F787" s="25"/>
      <c r="G787" s="26" t="str">
        <f aca="false">IF(AND(E787="",H787=""),"",N(E787)*N(F787)+N(H787))</f>
        <v/>
      </c>
      <c r="H787" s="25"/>
      <c r="I787" s="23"/>
      <c r="J787" s="28" t="str">
        <f aca="false">IF(AND(A787="",B787="",C787="",E787="",H787=""),"",IF(B787="","Pick a job",IF(ISNA(MATCH(B787,Jobs!$A$2:$A$301,0)),"Job # not on Jobs tab",IF(C787="","Pick a category",IF(AND(E787&lt;&gt;"",F787=""),"Add a rate",IF(AND(E787="",H787=""),"Add hours or an amount",IF(AND(E787&lt;&gt;"",H787&lt;&gt;""),"Use hours x rate OR an amount","")))))))</f>
        <v/>
      </c>
    </row>
    <row r="788" customFormat="false" ht="15" hidden="false" customHeight="false" outlineLevel="0" collapsed="false">
      <c r="A788" s="24"/>
      <c r="B788" s="23"/>
      <c r="C788" s="23"/>
      <c r="D788" s="23"/>
      <c r="E788" s="23"/>
      <c r="F788" s="25"/>
      <c r="G788" s="26" t="str">
        <f aca="false">IF(AND(E788="",H788=""),"",N(E788)*N(F788)+N(H788))</f>
        <v/>
      </c>
      <c r="H788" s="25"/>
      <c r="I788" s="23"/>
      <c r="J788" s="28" t="str">
        <f aca="false">IF(AND(A788="",B788="",C788="",E788="",H788=""),"",IF(B788="","Pick a job",IF(ISNA(MATCH(B788,Jobs!$A$2:$A$301,0)),"Job # not on Jobs tab",IF(C788="","Pick a category",IF(AND(E788&lt;&gt;"",F788=""),"Add a rate",IF(AND(E788="",H788=""),"Add hours or an amount",IF(AND(E788&lt;&gt;"",H788&lt;&gt;""),"Use hours x rate OR an amount","")))))))</f>
        <v/>
      </c>
    </row>
    <row r="789" customFormat="false" ht="15" hidden="false" customHeight="false" outlineLevel="0" collapsed="false">
      <c r="A789" s="24"/>
      <c r="B789" s="23"/>
      <c r="C789" s="23"/>
      <c r="D789" s="23"/>
      <c r="E789" s="23"/>
      <c r="F789" s="25"/>
      <c r="G789" s="26" t="str">
        <f aca="false">IF(AND(E789="",H789=""),"",N(E789)*N(F789)+N(H789))</f>
        <v/>
      </c>
      <c r="H789" s="25"/>
      <c r="I789" s="23"/>
      <c r="J789" s="28" t="str">
        <f aca="false">IF(AND(A789="",B789="",C789="",E789="",H789=""),"",IF(B789="","Pick a job",IF(ISNA(MATCH(B789,Jobs!$A$2:$A$301,0)),"Job # not on Jobs tab",IF(C789="","Pick a category",IF(AND(E789&lt;&gt;"",F789=""),"Add a rate",IF(AND(E789="",H789=""),"Add hours or an amount",IF(AND(E789&lt;&gt;"",H789&lt;&gt;""),"Use hours x rate OR an amount","")))))))</f>
        <v/>
      </c>
    </row>
    <row r="790" customFormat="false" ht="15" hidden="false" customHeight="false" outlineLevel="0" collapsed="false">
      <c r="A790" s="24"/>
      <c r="B790" s="23"/>
      <c r="C790" s="23"/>
      <c r="D790" s="23"/>
      <c r="E790" s="23"/>
      <c r="F790" s="25"/>
      <c r="G790" s="26" t="str">
        <f aca="false">IF(AND(E790="",H790=""),"",N(E790)*N(F790)+N(H790))</f>
        <v/>
      </c>
      <c r="H790" s="25"/>
      <c r="I790" s="23"/>
      <c r="J790" s="28" t="str">
        <f aca="false">IF(AND(A790="",B790="",C790="",E790="",H790=""),"",IF(B790="","Pick a job",IF(ISNA(MATCH(B790,Jobs!$A$2:$A$301,0)),"Job # not on Jobs tab",IF(C790="","Pick a category",IF(AND(E790&lt;&gt;"",F790=""),"Add a rate",IF(AND(E790="",H790=""),"Add hours or an amount",IF(AND(E790&lt;&gt;"",H790&lt;&gt;""),"Use hours x rate OR an amount","")))))))</f>
        <v/>
      </c>
    </row>
    <row r="791" customFormat="false" ht="15" hidden="false" customHeight="false" outlineLevel="0" collapsed="false">
      <c r="A791" s="24"/>
      <c r="B791" s="23"/>
      <c r="C791" s="23"/>
      <c r="D791" s="23"/>
      <c r="E791" s="23"/>
      <c r="F791" s="25"/>
      <c r="G791" s="26" t="str">
        <f aca="false">IF(AND(E791="",H791=""),"",N(E791)*N(F791)+N(H791))</f>
        <v/>
      </c>
      <c r="H791" s="25"/>
      <c r="I791" s="23"/>
      <c r="J791" s="28" t="str">
        <f aca="false">IF(AND(A791="",B791="",C791="",E791="",H791=""),"",IF(B791="","Pick a job",IF(ISNA(MATCH(B791,Jobs!$A$2:$A$301,0)),"Job # not on Jobs tab",IF(C791="","Pick a category",IF(AND(E791&lt;&gt;"",F791=""),"Add a rate",IF(AND(E791="",H791=""),"Add hours or an amount",IF(AND(E791&lt;&gt;"",H791&lt;&gt;""),"Use hours x rate OR an amount","")))))))</f>
        <v/>
      </c>
    </row>
    <row r="792" customFormat="false" ht="15" hidden="false" customHeight="false" outlineLevel="0" collapsed="false">
      <c r="A792" s="24"/>
      <c r="B792" s="23"/>
      <c r="C792" s="23"/>
      <c r="D792" s="23"/>
      <c r="E792" s="23"/>
      <c r="F792" s="25"/>
      <c r="G792" s="26" t="str">
        <f aca="false">IF(AND(E792="",H792=""),"",N(E792)*N(F792)+N(H792))</f>
        <v/>
      </c>
      <c r="H792" s="25"/>
      <c r="I792" s="23"/>
      <c r="J792" s="28" t="str">
        <f aca="false">IF(AND(A792="",B792="",C792="",E792="",H792=""),"",IF(B792="","Pick a job",IF(ISNA(MATCH(B792,Jobs!$A$2:$A$301,0)),"Job # not on Jobs tab",IF(C792="","Pick a category",IF(AND(E792&lt;&gt;"",F792=""),"Add a rate",IF(AND(E792="",H792=""),"Add hours or an amount",IF(AND(E792&lt;&gt;"",H792&lt;&gt;""),"Use hours x rate OR an amount","")))))))</f>
        <v/>
      </c>
    </row>
    <row r="793" customFormat="false" ht="15" hidden="false" customHeight="false" outlineLevel="0" collapsed="false">
      <c r="A793" s="24"/>
      <c r="B793" s="23"/>
      <c r="C793" s="23"/>
      <c r="D793" s="23"/>
      <c r="E793" s="23"/>
      <c r="F793" s="25"/>
      <c r="G793" s="26" t="str">
        <f aca="false">IF(AND(E793="",H793=""),"",N(E793)*N(F793)+N(H793))</f>
        <v/>
      </c>
      <c r="H793" s="25"/>
      <c r="I793" s="23"/>
      <c r="J793" s="28" t="str">
        <f aca="false">IF(AND(A793="",B793="",C793="",E793="",H793=""),"",IF(B793="","Pick a job",IF(ISNA(MATCH(B793,Jobs!$A$2:$A$301,0)),"Job # not on Jobs tab",IF(C793="","Pick a category",IF(AND(E793&lt;&gt;"",F793=""),"Add a rate",IF(AND(E793="",H793=""),"Add hours or an amount",IF(AND(E793&lt;&gt;"",H793&lt;&gt;""),"Use hours x rate OR an amount","")))))))</f>
        <v/>
      </c>
    </row>
    <row r="794" customFormat="false" ht="15" hidden="false" customHeight="false" outlineLevel="0" collapsed="false">
      <c r="A794" s="24"/>
      <c r="B794" s="23"/>
      <c r="C794" s="23"/>
      <c r="D794" s="23"/>
      <c r="E794" s="23"/>
      <c r="F794" s="25"/>
      <c r="G794" s="26" t="str">
        <f aca="false">IF(AND(E794="",H794=""),"",N(E794)*N(F794)+N(H794))</f>
        <v/>
      </c>
      <c r="H794" s="25"/>
      <c r="I794" s="23"/>
      <c r="J794" s="28" t="str">
        <f aca="false">IF(AND(A794="",B794="",C794="",E794="",H794=""),"",IF(B794="","Pick a job",IF(ISNA(MATCH(B794,Jobs!$A$2:$A$301,0)),"Job # not on Jobs tab",IF(C794="","Pick a category",IF(AND(E794&lt;&gt;"",F794=""),"Add a rate",IF(AND(E794="",H794=""),"Add hours or an amount",IF(AND(E794&lt;&gt;"",H794&lt;&gt;""),"Use hours x rate OR an amount","")))))))</f>
        <v/>
      </c>
    </row>
    <row r="795" customFormat="false" ht="15" hidden="false" customHeight="false" outlineLevel="0" collapsed="false">
      <c r="A795" s="24"/>
      <c r="B795" s="23"/>
      <c r="C795" s="23"/>
      <c r="D795" s="23"/>
      <c r="E795" s="23"/>
      <c r="F795" s="25"/>
      <c r="G795" s="26" t="str">
        <f aca="false">IF(AND(E795="",H795=""),"",N(E795)*N(F795)+N(H795))</f>
        <v/>
      </c>
      <c r="H795" s="25"/>
      <c r="I795" s="23"/>
      <c r="J795" s="28" t="str">
        <f aca="false">IF(AND(A795="",B795="",C795="",E795="",H795=""),"",IF(B795="","Pick a job",IF(ISNA(MATCH(B795,Jobs!$A$2:$A$301,0)),"Job # not on Jobs tab",IF(C795="","Pick a category",IF(AND(E795&lt;&gt;"",F795=""),"Add a rate",IF(AND(E795="",H795=""),"Add hours or an amount",IF(AND(E795&lt;&gt;"",H795&lt;&gt;""),"Use hours x rate OR an amount","")))))))</f>
        <v/>
      </c>
    </row>
    <row r="796" customFormat="false" ht="15" hidden="false" customHeight="false" outlineLevel="0" collapsed="false">
      <c r="A796" s="24"/>
      <c r="B796" s="23"/>
      <c r="C796" s="23"/>
      <c r="D796" s="23"/>
      <c r="E796" s="23"/>
      <c r="F796" s="25"/>
      <c r="G796" s="26" t="str">
        <f aca="false">IF(AND(E796="",H796=""),"",N(E796)*N(F796)+N(H796))</f>
        <v/>
      </c>
      <c r="H796" s="25"/>
      <c r="I796" s="23"/>
      <c r="J796" s="28" t="str">
        <f aca="false">IF(AND(A796="",B796="",C796="",E796="",H796=""),"",IF(B796="","Pick a job",IF(ISNA(MATCH(B796,Jobs!$A$2:$A$301,0)),"Job # not on Jobs tab",IF(C796="","Pick a category",IF(AND(E796&lt;&gt;"",F796=""),"Add a rate",IF(AND(E796="",H796=""),"Add hours or an amount",IF(AND(E796&lt;&gt;"",H796&lt;&gt;""),"Use hours x rate OR an amount","")))))))</f>
        <v/>
      </c>
    </row>
    <row r="797" customFormat="false" ht="15" hidden="false" customHeight="false" outlineLevel="0" collapsed="false">
      <c r="A797" s="24"/>
      <c r="B797" s="23"/>
      <c r="C797" s="23"/>
      <c r="D797" s="23"/>
      <c r="E797" s="23"/>
      <c r="F797" s="25"/>
      <c r="G797" s="26" t="str">
        <f aca="false">IF(AND(E797="",H797=""),"",N(E797)*N(F797)+N(H797))</f>
        <v/>
      </c>
      <c r="H797" s="25"/>
      <c r="I797" s="23"/>
      <c r="J797" s="28" t="str">
        <f aca="false">IF(AND(A797="",B797="",C797="",E797="",H797=""),"",IF(B797="","Pick a job",IF(ISNA(MATCH(B797,Jobs!$A$2:$A$301,0)),"Job # not on Jobs tab",IF(C797="","Pick a category",IF(AND(E797&lt;&gt;"",F797=""),"Add a rate",IF(AND(E797="",H797=""),"Add hours or an amount",IF(AND(E797&lt;&gt;"",H797&lt;&gt;""),"Use hours x rate OR an amount","")))))))</f>
        <v/>
      </c>
    </row>
    <row r="798" customFormat="false" ht="15" hidden="false" customHeight="false" outlineLevel="0" collapsed="false">
      <c r="A798" s="24"/>
      <c r="B798" s="23"/>
      <c r="C798" s="23"/>
      <c r="D798" s="23"/>
      <c r="E798" s="23"/>
      <c r="F798" s="25"/>
      <c r="G798" s="26" t="str">
        <f aca="false">IF(AND(E798="",H798=""),"",N(E798)*N(F798)+N(H798))</f>
        <v/>
      </c>
      <c r="H798" s="25"/>
      <c r="I798" s="23"/>
      <c r="J798" s="28" t="str">
        <f aca="false">IF(AND(A798="",B798="",C798="",E798="",H798=""),"",IF(B798="","Pick a job",IF(ISNA(MATCH(B798,Jobs!$A$2:$A$301,0)),"Job # not on Jobs tab",IF(C798="","Pick a category",IF(AND(E798&lt;&gt;"",F798=""),"Add a rate",IF(AND(E798="",H798=""),"Add hours or an amount",IF(AND(E798&lt;&gt;"",H798&lt;&gt;""),"Use hours x rate OR an amount","")))))))</f>
        <v/>
      </c>
    </row>
    <row r="799" customFormat="false" ht="15" hidden="false" customHeight="false" outlineLevel="0" collapsed="false">
      <c r="A799" s="24"/>
      <c r="B799" s="23"/>
      <c r="C799" s="23"/>
      <c r="D799" s="23"/>
      <c r="E799" s="23"/>
      <c r="F799" s="25"/>
      <c r="G799" s="26" t="str">
        <f aca="false">IF(AND(E799="",H799=""),"",N(E799)*N(F799)+N(H799))</f>
        <v/>
      </c>
      <c r="H799" s="25"/>
      <c r="I799" s="23"/>
      <c r="J799" s="28" t="str">
        <f aca="false">IF(AND(A799="",B799="",C799="",E799="",H799=""),"",IF(B799="","Pick a job",IF(ISNA(MATCH(B799,Jobs!$A$2:$A$301,0)),"Job # not on Jobs tab",IF(C799="","Pick a category",IF(AND(E799&lt;&gt;"",F799=""),"Add a rate",IF(AND(E799="",H799=""),"Add hours or an amount",IF(AND(E799&lt;&gt;"",H799&lt;&gt;""),"Use hours x rate OR an amount","")))))))</f>
        <v/>
      </c>
    </row>
    <row r="800" customFormat="false" ht="15" hidden="false" customHeight="false" outlineLevel="0" collapsed="false">
      <c r="A800" s="24"/>
      <c r="B800" s="23"/>
      <c r="C800" s="23"/>
      <c r="D800" s="23"/>
      <c r="E800" s="23"/>
      <c r="F800" s="25"/>
      <c r="G800" s="26" t="str">
        <f aca="false">IF(AND(E800="",H800=""),"",N(E800)*N(F800)+N(H800))</f>
        <v/>
      </c>
      <c r="H800" s="25"/>
      <c r="I800" s="23"/>
      <c r="J800" s="28" t="str">
        <f aca="false">IF(AND(A800="",B800="",C800="",E800="",H800=""),"",IF(B800="","Pick a job",IF(ISNA(MATCH(B800,Jobs!$A$2:$A$301,0)),"Job # not on Jobs tab",IF(C800="","Pick a category",IF(AND(E800&lt;&gt;"",F800=""),"Add a rate",IF(AND(E800="",H800=""),"Add hours or an amount",IF(AND(E800&lt;&gt;"",H800&lt;&gt;""),"Use hours x rate OR an amount","")))))))</f>
        <v/>
      </c>
    </row>
    <row r="801" customFormat="false" ht="15" hidden="false" customHeight="false" outlineLevel="0" collapsed="false">
      <c r="A801" s="24"/>
      <c r="B801" s="23"/>
      <c r="C801" s="23"/>
      <c r="D801" s="23"/>
      <c r="E801" s="23"/>
      <c r="F801" s="25"/>
      <c r="G801" s="26" t="str">
        <f aca="false">IF(AND(E801="",H801=""),"",N(E801)*N(F801)+N(H801))</f>
        <v/>
      </c>
      <c r="H801" s="25"/>
      <c r="I801" s="23"/>
      <c r="J801" s="28" t="str">
        <f aca="false">IF(AND(A801="",B801="",C801="",E801="",H801=""),"",IF(B801="","Pick a job",IF(ISNA(MATCH(B801,Jobs!$A$2:$A$301,0)),"Job # not on Jobs tab",IF(C801="","Pick a category",IF(AND(E801&lt;&gt;"",F801=""),"Add a rate",IF(AND(E801="",H801=""),"Add hours or an amount",IF(AND(E801&lt;&gt;"",H801&lt;&gt;""),"Use hours x rate OR an amount","")))))))</f>
        <v/>
      </c>
    </row>
    <row r="802" customFormat="false" ht="15" hidden="false" customHeight="false" outlineLevel="0" collapsed="false">
      <c r="A802" s="24"/>
      <c r="B802" s="23"/>
      <c r="C802" s="23"/>
      <c r="D802" s="23"/>
      <c r="E802" s="23"/>
      <c r="F802" s="25"/>
      <c r="G802" s="26" t="str">
        <f aca="false">IF(AND(E802="",H802=""),"",N(E802)*N(F802)+N(H802))</f>
        <v/>
      </c>
      <c r="H802" s="25"/>
      <c r="I802" s="23"/>
      <c r="J802" s="28" t="str">
        <f aca="false">IF(AND(A802="",B802="",C802="",E802="",H802=""),"",IF(B802="","Pick a job",IF(ISNA(MATCH(B802,Jobs!$A$2:$A$301,0)),"Job # not on Jobs tab",IF(C802="","Pick a category",IF(AND(E802&lt;&gt;"",F802=""),"Add a rate",IF(AND(E802="",H802=""),"Add hours or an amount",IF(AND(E802&lt;&gt;"",H802&lt;&gt;""),"Use hours x rate OR an amount","")))))))</f>
        <v/>
      </c>
    </row>
    <row r="803" customFormat="false" ht="15" hidden="false" customHeight="false" outlineLevel="0" collapsed="false">
      <c r="A803" s="24"/>
      <c r="B803" s="23"/>
      <c r="C803" s="23"/>
      <c r="D803" s="23"/>
      <c r="E803" s="23"/>
      <c r="F803" s="25"/>
      <c r="G803" s="26" t="str">
        <f aca="false">IF(AND(E803="",H803=""),"",N(E803)*N(F803)+N(H803))</f>
        <v/>
      </c>
      <c r="H803" s="25"/>
      <c r="I803" s="23"/>
      <c r="J803" s="28" t="str">
        <f aca="false">IF(AND(A803="",B803="",C803="",E803="",H803=""),"",IF(B803="","Pick a job",IF(ISNA(MATCH(B803,Jobs!$A$2:$A$301,0)),"Job # not on Jobs tab",IF(C803="","Pick a category",IF(AND(E803&lt;&gt;"",F803=""),"Add a rate",IF(AND(E803="",H803=""),"Add hours or an amount",IF(AND(E803&lt;&gt;"",H803&lt;&gt;""),"Use hours x rate OR an amount","")))))))</f>
        <v/>
      </c>
    </row>
    <row r="804" customFormat="false" ht="15" hidden="false" customHeight="false" outlineLevel="0" collapsed="false">
      <c r="A804" s="24"/>
      <c r="B804" s="23"/>
      <c r="C804" s="23"/>
      <c r="D804" s="23"/>
      <c r="E804" s="23"/>
      <c r="F804" s="25"/>
      <c r="G804" s="26" t="str">
        <f aca="false">IF(AND(E804="",H804=""),"",N(E804)*N(F804)+N(H804))</f>
        <v/>
      </c>
      <c r="H804" s="25"/>
      <c r="I804" s="23"/>
      <c r="J804" s="28" t="str">
        <f aca="false">IF(AND(A804="",B804="",C804="",E804="",H804=""),"",IF(B804="","Pick a job",IF(ISNA(MATCH(B804,Jobs!$A$2:$A$301,0)),"Job # not on Jobs tab",IF(C804="","Pick a category",IF(AND(E804&lt;&gt;"",F804=""),"Add a rate",IF(AND(E804="",H804=""),"Add hours or an amount",IF(AND(E804&lt;&gt;"",H804&lt;&gt;""),"Use hours x rate OR an amount","")))))))</f>
        <v/>
      </c>
    </row>
    <row r="805" customFormat="false" ht="15" hidden="false" customHeight="false" outlineLevel="0" collapsed="false">
      <c r="A805" s="24"/>
      <c r="B805" s="23"/>
      <c r="C805" s="23"/>
      <c r="D805" s="23"/>
      <c r="E805" s="23"/>
      <c r="F805" s="25"/>
      <c r="G805" s="26" t="str">
        <f aca="false">IF(AND(E805="",H805=""),"",N(E805)*N(F805)+N(H805))</f>
        <v/>
      </c>
      <c r="H805" s="25"/>
      <c r="I805" s="23"/>
      <c r="J805" s="28" t="str">
        <f aca="false">IF(AND(A805="",B805="",C805="",E805="",H805=""),"",IF(B805="","Pick a job",IF(ISNA(MATCH(B805,Jobs!$A$2:$A$301,0)),"Job # not on Jobs tab",IF(C805="","Pick a category",IF(AND(E805&lt;&gt;"",F805=""),"Add a rate",IF(AND(E805="",H805=""),"Add hours or an amount",IF(AND(E805&lt;&gt;"",H805&lt;&gt;""),"Use hours x rate OR an amount","")))))))</f>
        <v/>
      </c>
    </row>
    <row r="806" customFormat="false" ht="15" hidden="false" customHeight="false" outlineLevel="0" collapsed="false">
      <c r="A806" s="24"/>
      <c r="B806" s="23"/>
      <c r="C806" s="23"/>
      <c r="D806" s="23"/>
      <c r="E806" s="23"/>
      <c r="F806" s="25"/>
      <c r="G806" s="26" t="str">
        <f aca="false">IF(AND(E806="",H806=""),"",N(E806)*N(F806)+N(H806))</f>
        <v/>
      </c>
      <c r="H806" s="25"/>
      <c r="I806" s="23"/>
      <c r="J806" s="28" t="str">
        <f aca="false">IF(AND(A806="",B806="",C806="",E806="",H806=""),"",IF(B806="","Pick a job",IF(ISNA(MATCH(B806,Jobs!$A$2:$A$301,0)),"Job # not on Jobs tab",IF(C806="","Pick a category",IF(AND(E806&lt;&gt;"",F806=""),"Add a rate",IF(AND(E806="",H806=""),"Add hours or an amount",IF(AND(E806&lt;&gt;"",H806&lt;&gt;""),"Use hours x rate OR an amount","")))))))</f>
        <v/>
      </c>
    </row>
    <row r="807" customFormat="false" ht="15" hidden="false" customHeight="false" outlineLevel="0" collapsed="false">
      <c r="A807" s="24"/>
      <c r="B807" s="23"/>
      <c r="C807" s="23"/>
      <c r="D807" s="23"/>
      <c r="E807" s="23"/>
      <c r="F807" s="25"/>
      <c r="G807" s="26" t="str">
        <f aca="false">IF(AND(E807="",H807=""),"",N(E807)*N(F807)+N(H807))</f>
        <v/>
      </c>
      <c r="H807" s="25"/>
      <c r="I807" s="23"/>
      <c r="J807" s="28" t="str">
        <f aca="false">IF(AND(A807="",B807="",C807="",E807="",H807=""),"",IF(B807="","Pick a job",IF(ISNA(MATCH(B807,Jobs!$A$2:$A$301,0)),"Job # not on Jobs tab",IF(C807="","Pick a category",IF(AND(E807&lt;&gt;"",F807=""),"Add a rate",IF(AND(E807="",H807=""),"Add hours or an amount",IF(AND(E807&lt;&gt;"",H807&lt;&gt;""),"Use hours x rate OR an amount","")))))))</f>
        <v/>
      </c>
    </row>
    <row r="808" customFormat="false" ht="15" hidden="false" customHeight="false" outlineLevel="0" collapsed="false">
      <c r="A808" s="24"/>
      <c r="B808" s="23"/>
      <c r="C808" s="23"/>
      <c r="D808" s="23"/>
      <c r="E808" s="23"/>
      <c r="F808" s="25"/>
      <c r="G808" s="26" t="str">
        <f aca="false">IF(AND(E808="",H808=""),"",N(E808)*N(F808)+N(H808))</f>
        <v/>
      </c>
      <c r="H808" s="25"/>
      <c r="I808" s="23"/>
      <c r="J808" s="28" t="str">
        <f aca="false">IF(AND(A808="",B808="",C808="",E808="",H808=""),"",IF(B808="","Pick a job",IF(ISNA(MATCH(B808,Jobs!$A$2:$A$301,0)),"Job # not on Jobs tab",IF(C808="","Pick a category",IF(AND(E808&lt;&gt;"",F808=""),"Add a rate",IF(AND(E808="",H808=""),"Add hours or an amount",IF(AND(E808&lt;&gt;"",H808&lt;&gt;""),"Use hours x rate OR an amount","")))))))</f>
        <v/>
      </c>
    </row>
    <row r="809" customFormat="false" ht="15" hidden="false" customHeight="false" outlineLevel="0" collapsed="false">
      <c r="A809" s="24"/>
      <c r="B809" s="23"/>
      <c r="C809" s="23"/>
      <c r="D809" s="23"/>
      <c r="E809" s="23"/>
      <c r="F809" s="25"/>
      <c r="G809" s="26" t="str">
        <f aca="false">IF(AND(E809="",H809=""),"",N(E809)*N(F809)+N(H809))</f>
        <v/>
      </c>
      <c r="H809" s="25"/>
      <c r="I809" s="23"/>
      <c r="J809" s="28" t="str">
        <f aca="false">IF(AND(A809="",B809="",C809="",E809="",H809=""),"",IF(B809="","Pick a job",IF(ISNA(MATCH(B809,Jobs!$A$2:$A$301,0)),"Job # not on Jobs tab",IF(C809="","Pick a category",IF(AND(E809&lt;&gt;"",F809=""),"Add a rate",IF(AND(E809="",H809=""),"Add hours or an amount",IF(AND(E809&lt;&gt;"",H809&lt;&gt;""),"Use hours x rate OR an amount","")))))))</f>
        <v/>
      </c>
    </row>
    <row r="810" customFormat="false" ht="15" hidden="false" customHeight="false" outlineLevel="0" collapsed="false">
      <c r="A810" s="24"/>
      <c r="B810" s="23"/>
      <c r="C810" s="23"/>
      <c r="D810" s="23"/>
      <c r="E810" s="23"/>
      <c r="F810" s="25"/>
      <c r="G810" s="26" t="str">
        <f aca="false">IF(AND(E810="",H810=""),"",N(E810)*N(F810)+N(H810))</f>
        <v/>
      </c>
      <c r="H810" s="25"/>
      <c r="I810" s="23"/>
      <c r="J810" s="28" t="str">
        <f aca="false">IF(AND(A810="",B810="",C810="",E810="",H810=""),"",IF(B810="","Pick a job",IF(ISNA(MATCH(B810,Jobs!$A$2:$A$301,0)),"Job # not on Jobs tab",IF(C810="","Pick a category",IF(AND(E810&lt;&gt;"",F810=""),"Add a rate",IF(AND(E810="",H810=""),"Add hours or an amount",IF(AND(E810&lt;&gt;"",H810&lt;&gt;""),"Use hours x rate OR an amount","")))))))</f>
        <v/>
      </c>
    </row>
    <row r="811" customFormat="false" ht="15" hidden="false" customHeight="false" outlineLevel="0" collapsed="false">
      <c r="A811" s="24"/>
      <c r="B811" s="23"/>
      <c r="C811" s="23"/>
      <c r="D811" s="23"/>
      <c r="E811" s="23"/>
      <c r="F811" s="25"/>
      <c r="G811" s="26" t="str">
        <f aca="false">IF(AND(E811="",H811=""),"",N(E811)*N(F811)+N(H811))</f>
        <v/>
      </c>
      <c r="H811" s="25"/>
      <c r="I811" s="23"/>
      <c r="J811" s="28" t="str">
        <f aca="false">IF(AND(A811="",B811="",C811="",E811="",H811=""),"",IF(B811="","Pick a job",IF(ISNA(MATCH(B811,Jobs!$A$2:$A$301,0)),"Job # not on Jobs tab",IF(C811="","Pick a category",IF(AND(E811&lt;&gt;"",F811=""),"Add a rate",IF(AND(E811="",H811=""),"Add hours or an amount",IF(AND(E811&lt;&gt;"",H811&lt;&gt;""),"Use hours x rate OR an amount","")))))))</f>
        <v/>
      </c>
    </row>
    <row r="812" customFormat="false" ht="15" hidden="false" customHeight="false" outlineLevel="0" collapsed="false">
      <c r="A812" s="24"/>
      <c r="B812" s="23"/>
      <c r="C812" s="23"/>
      <c r="D812" s="23"/>
      <c r="E812" s="23"/>
      <c r="F812" s="25"/>
      <c r="G812" s="26" t="str">
        <f aca="false">IF(AND(E812="",H812=""),"",N(E812)*N(F812)+N(H812))</f>
        <v/>
      </c>
      <c r="H812" s="25"/>
      <c r="I812" s="23"/>
      <c r="J812" s="28" t="str">
        <f aca="false">IF(AND(A812="",B812="",C812="",E812="",H812=""),"",IF(B812="","Pick a job",IF(ISNA(MATCH(B812,Jobs!$A$2:$A$301,0)),"Job # not on Jobs tab",IF(C812="","Pick a category",IF(AND(E812&lt;&gt;"",F812=""),"Add a rate",IF(AND(E812="",H812=""),"Add hours or an amount",IF(AND(E812&lt;&gt;"",H812&lt;&gt;""),"Use hours x rate OR an amount","")))))))</f>
        <v/>
      </c>
    </row>
    <row r="813" customFormat="false" ht="15" hidden="false" customHeight="false" outlineLevel="0" collapsed="false">
      <c r="A813" s="24"/>
      <c r="B813" s="23"/>
      <c r="C813" s="23"/>
      <c r="D813" s="23"/>
      <c r="E813" s="23"/>
      <c r="F813" s="25"/>
      <c r="G813" s="26" t="str">
        <f aca="false">IF(AND(E813="",H813=""),"",N(E813)*N(F813)+N(H813))</f>
        <v/>
      </c>
      <c r="H813" s="25"/>
      <c r="I813" s="23"/>
      <c r="J813" s="28" t="str">
        <f aca="false">IF(AND(A813="",B813="",C813="",E813="",H813=""),"",IF(B813="","Pick a job",IF(ISNA(MATCH(B813,Jobs!$A$2:$A$301,0)),"Job # not on Jobs tab",IF(C813="","Pick a category",IF(AND(E813&lt;&gt;"",F813=""),"Add a rate",IF(AND(E813="",H813=""),"Add hours or an amount",IF(AND(E813&lt;&gt;"",H813&lt;&gt;""),"Use hours x rate OR an amount","")))))))</f>
        <v/>
      </c>
    </row>
    <row r="814" customFormat="false" ht="15" hidden="false" customHeight="false" outlineLevel="0" collapsed="false">
      <c r="A814" s="24"/>
      <c r="B814" s="23"/>
      <c r="C814" s="23"/>
      <c r="D814" s="23"/>
      <c r="E814" s="23"/>
      <c r="F814" s="25"/>
      <c r="G814" s="26" t="str">
        <f aca="false">IF(AND(E814="",H814=""),"",N(E814)*N(F814)+N(H814))</f>
        <v/>
      </c>
      <c r="H814" s="25"/>
      <c r="I814" s="23"/>
      <c r="J814" s="28" t="str">
        <f aca="false">IF(AND(A814="",B814="",C814="",E814="",H814=""),"",IF(B814="","Pick a job",IF(ISNA(MATCH(B814,Jobs!$A$2:$A$301,0)),"Job # not on Jobs tab",IF(C814="","Pick a category",IF(AND(E814&lt;&gt;"",F814=""),"Add a rate",IF(AND(E814="",H814=""),"Add hours or an amount",IF(AND(E814&lt;&gt;"",H814&lt;&gt;""),"Use hours x rate OR an amount","")))))))</f>
        <v/>
      </c>
    </row>
    <row r="815" customFormat="false" ht="15" hidden="false" customHeight="false" outlineLevel="0" collapsed="false">
      <c r="A815" s="24"/>
      <c r="B815" s="23"/>
      <c r="C815" s="23"/>
      <c r="D815" s="23"/>
      <c r="E815" s="23"/>
      <c r="F815" s="25"/>
      <c r="G815" s="26" t="str">
        <f aca="false">IF(AND(E815="",H815=""),"",N(E815)*N(F815)+N(H815))</f>
        <v/>
      </c>
      <c r="H815" s="25"/>
      <c r="I815" s="23"/>
      <c r="J815" s="28" t="str">
        <f aca="false">IF(AND(A815="",B815="",C815="",E815="",H815=""),"",IF(B815="","Pick a job",IF(ISNA(MATCH(B815,Jobs!$A$2:$A$301,0)),"Job # not on Jobs tab",IF(C815="","Pick a category",IF(AND(E815&lt;&gt;"",F815=""),"Add a rate",IF(AND(E815="",H815=""),"Add hours or an amount",IF(AND(E815&lt;&gt;"",H815&lt;&gt;""),"Use hours x rate OR an amount","")))))))</f>
        <v/>
      </c>
    </row>
    <row r="816" customFormat="false" ht="15" hidden="false" customHeight="false" outlineLevel="0" collapsed="false">
      <c r="A816" s="24"/>
      <c r="B816" s="23"/>
      <c r="C816" s="23"/>
      <c r="D816" s="23"/>
      <c r="E816" s="23"/>
      <c r="F816" s="25"/>
      <c r="G816" s="26" t="str">
        <f aca="false">IF(AND(E816="",H816=""),"",N(E816)*N(F816)+N(H816))</f>
        <v/>
      </c>
      <c r="H816" s="25"/>
      <c r="I816" s="23"/>
      <c r="J816" s="28" t="str">
        <f aca="false">IF(AND(A816="",B816="",C816="",E816="",H816=""),"",IF(B816="","Pick a job",IF(ISNA(MATCH(B816,Jobs!$A$2:$A$301,0)),"Job # not on Jobs tab",IF(C816="","Pick a category",IF(AND(E816&lt;&gt;"",F816=""),"Add a rate",IF(AND(E816="",H816=""),"Add hours or an amount",IF(AND(E816&lt;&gt;"",H816&lt;&gt;""),"Use hours x rate OR an amount","")))))))</f>
        <v/>
      </c>
    </row>
    <row r="817" customFormat="false" ht="15" hidden="false" customHeight="false" outlineLevel="0" collapsed="false">
      <c r="A817" s="24"/>
      <c r="B817" s="23"/>
      <c r="C817" s="23"/>
      <c r="D817" s="23"/>
      <c r="E817" s="23"/>
      <c r="F817" s="25"/>
      <c r="G817" s="26" t="str">
        <f aca="false">IF(AND(E817="",H817=""),"",N(E817)*N(F817)+N(H817))</f>
        <v/>
      </c>
      <c r="H817" s="25"/>
      <c r="I817" s="23"/>
      <c r="J817" s="28" t="str">
        <f aca="false">IF(AND(A817="",B817="",C817="",E817="",H817=""),"",IF(B817="","Pick a job",IF(ISNA(MATCH(B817,Jobs!$A$2:$A$301,0)),"Job # not on Jobs tab",IF(C817="","Pick a category",IF(AND(E817&lt;&gt;"",F817=""),"Add a rate",IF(AND(E817="",H817=""),"Add hours or an amount",IF(AND(E817&lt;&gt;"",H817&lt;&gt;""),"Use hours x rate OR an amount","")))))))</f>
        <v/>
      </c>
    </row>
    <row r="818" customFormat="false" ht="15" hidden="false" customHeight="false" outlineLevel="0" collapsed="false">
      <c r="A818" s="24"/>
      <c r="B818" s="23"/>
      <c r="C818" s="23"/>
      <c r="D818" s="23"/>
      <c r="E818" s="23"/>
      <c r="F818" s="25"/>
      <c r="G818" s="26" t="str">
        <f aca="false">IF(AND(E818="",H818=""),"",N(E818)*N(F818)+N(H818))</f>
        <v/>
      </c>
      <c r="H818" s="25"/>
      <c r="I818" s="23"/>
      <c r="J818" s="28" t="str">
        <f aca="false">IF(AND(A818="",B818="",C818="",E818="",H818=""),"",IF(B818="","Pick a job",IF(ISNA(MATCH(B818,Jobs!$A$2:$A$301,0)),"Job # not on Jobs tab",IF(C818="","Pick a category",IF(AND(E818&lt;&gt;"",F818=""),"Add a rate",IF(AND(E818="",H818=""),"Add hours or an amount",IF(AND(E818&lt;&gt;"",H818&lt;&gt;""),"Use hours x rate OR an amount","")))))))</f>
        <v/>
      </c>
    </row>
    <row r="819" customFormat="false" ht="15" hidden="false" customHeight="false" outlineLevel="0" collapsed="false">
      <c r="A819" s="24"/>
      <c r="B819" s="23"/>
      <c r="C819" s="23"/>
      <c r="D819" s="23"/>
      <c r="E819" s="23"/>
      <c r="F819" s="25"/>
      <c r="G819" s="26" t="str">
        <f aca="false">IF(AND(E819="",H819=""),"",N(E819)*N(F819)+N(H819))</f>
        <v/>
      </c>
      <c r="H819" s="25"/>
      <c r="I819" s="23"/>
      <c r="J819" s="28" t="str">
        <f aca="false">IF(AND(A819="",B819="",C819="",E819="",H819=""),"",IF(B819="","Pick a job",IF(ISNA(MATCH(B819,Jobs!$A$2:$A$301,0)),"Job # not on Jobs tab",IF(C819="","Pick a category",IF(AND(E819&lt;&gt;"",F819=""),"Add a rate",IF(AND(E819="",H819=""),"Add hours or an amount",IF(AND(E819&lt;&gt;"",H819&lt;&gt;""),"Use hours x rate OR an amount","")))))))</f>
        <v/>
      </c>
    </row>
    <row r="820" customFormat="false" ht="15" hidden="false" customHeight="false" outlineLevel="0" collapsed="false">
      <c r="A820" s="24"/>
      <c r="B820" s="23"/>
      <c r="C820" s="23"/>
      <c r="D820" s="23"/>
      <c r="E820" s="23"/>
      <c r="F820" s="25"/>
      <c r="G820" s="26" t="str">
        <f aca="false">IF(AND(E820="",H820=""),"",N(E820)*N(F820)+N(H820))</f>
        <v/>
      </c>
      <c r="H820" s="25"/>
      <c r="I820" s="23"/>
      <c r="J820" s="28" t="str">
        <f aca="false">IF(AND(A820="",B820="",C820="",E820="",H820=""),"",IF(B820="","Pick a job",IF(ISNA(MATCH(B820,Jobs!$A$2:$A$301,0)),"Job # not on Jobs tab",IF(C820="","Pick a category",IF(AND(E820&lt;&gt;"",F820=""),"Add a rate",IF(AND(E820="",H820=""),"Add hours or an amount",IF(AND(E820&lt;&gt;"",H820&lt;&gt;""),"Use hours x rate OR an amount","")))))))</f>
        <v/>
      </c>
    </row>
    <row r="821" customFormat="false" ht="15" hidden="false" customHeight="false" outlineLevel="0" collapsed="false">
      <c r="A821" s="24"/>
      <c r="B821" s="23"/>
      <c r="C821" s="23"/>
      <c r="D821" s="23"/>
      <c r="E821" s="23"/>
      <c r="F821" s="25"/>
      <c r="G821" s="26" t="str">
        <f aca="false">IF(AND(E821="",H821=""),"",N(E821)*N(F821)+N(H821))</f>
        <v/>
      </c>
      <c r="H821" s="25"/>
      <c r="I821" s="23"/>
      <c r="J821" s="28" t="str">
        <f aca="false">IF(AND(A821="",B821="",C821="",E821="",H821=""),"",IF(B821="","Pick a job",IF(ISNA(MATCH(B821,Jobs!$A$2:$A$301,0)),"Job # not on Jobs tab",IF(C821="","Pick a category",IF(AND(E821&lt;&gt;"",F821=""),"Add a rate",IF(AND(E821="",H821=""),"Add hours or an amount",IF(AND(E821&lt;&gt;"",H821&lt;&gt;""),"Use hours x rate OR an amount","")))))))</f>
        <v/>
      </c>
    </row>
    <row r="822" customFormat="false" ht="15" hidden="false" customHeight="false" outlineLevel="0" collapsed="false">
      <c r="A822" s="24"/>
      <c r="B822" s="23"/>
      <c r="C822" s="23"/>
      <c r="D822" s="23"/>
      <c r="E822" s="23"/>
      <c r="F822" s="25"/>
      <c r="G822" s="26" t="str">
        <f aca="false">IF(AND(E822="",H822=""),"",N(E822)*N(F822)+N(H822))</f>
        <v/>
      </c>
      <c r="H822" s="25"/>
      <c r="I822" s="23"/>
      <c r="J822" s="28" t="str">
        <f aca="false">IF(AND(A822="",B822="",C822="",E822="",H822=""),"",IF(B822="","Pick a job",IF(ISNA(MATCH(B822,Jobs!$A$2:$A$301,0)),"Job # not on Jobs tab",IF(C822="","Pick a category",IF(AND(E822&lt;&gt;"",F822=""),"Add a rate",IF(AND(E822="",H822=""),"Add hours or an amount",IF(AND(E822&lt;&gt;"",H822&lt;&gt;""),"Use hours x rate OR an amount","")))))))</f>
        <v/>
      </c>
    </row>
    <row r="823" customFormat="false" ht="15" hidden="false" customHeight="false" outlineLevel="0" collapsed="false">
      <c r="A823" s="24"/>
      <c r="B823" s="23"/>
      <c r="C823" s="23"/>
      <c r="D823" s="23"/>
      <c r="E823" s="23"/>
      <c r="F823" s="25"/>
      <c r="G823" s="26" t="str">
        <f aca="false">IF(AND(E823="",H823=""),"",N(E823)*N(F823)+N(H823))</f>
        <v/>
      </c>
      <c r="H823" s="25"/>
      <c r="I823" s="23"/>
      <c r="J823" s="28" t="str">
        <f aca="false">IF(AND(A823="",B823="",C823="",E823="",H823=""),"",IF(B823="","Pick a job",IF(ISNA(MATCH(B823,Jobs!$A$2:$A$301,0)),"Job # not on Jobs tab",IF(C823="","Pick a category",IF(AND(E823&lt;&gt;"",F823=""),"Add a rate",IF(AND(E823="",H823=""),"Add hours or an amount",IF(AND(E823&lt;&gt;"",H823&lt;&gt;""),"Use hours x rate OR an amount","")))))))</f>
        <v/>
      </c>
    </row>
    <row r="824" customFormat="false" ht="15" hidden="false" customHeight="false" outlineLevel="0" collapsed="false">
      <c r="A824" s="24"/>
      <c r="B824" s="23"/>
      <c r="C824" s="23"/>
      <c r="D824" s="23"/>
      <c r="E824" s="23"/>
      <c r="F824" s="25"/>
      <c r="G824" s="26" t="str">
        <f aca="false">IF(AND(E824="",H824=""),"",N(E824)*N(F824)+N(H824))</f>
        <v/>
      </c>
      <c r="H824" s="25"/>
      <c r="I824" s="23"/>
      <c r="J824" s="28" t="str">
        <f aca="false">IF(AND(A824="",B824="",C824="",E824="",H824=""),"",IF(B824="","Pick a job",IF(ISNA(MATCH(B824,Jobs!$A$2:$A$301,0)),"Job # not on Jobs tab",IF(C824="","Pick a category",IF(AND(E824&lt;&gt;"",F824=""),"Add a rate",IF(AND(E824="",H824=""),"Add hours or an amount",IF(AND(E824&lt;&gt;"",H824&lt;&gt;""),"Use hours x rate OR an amount","")))))))</f>
        <v/>
      </c>
    </row>
    <row r="825" customFormat="false" ht="15" hidden="false" customHeight="false" outlineLevel="0" collapsed="false">
      <c r="A825" s="24"/>
      <c r="B825" s="23"/>
      <c r="C825" s="23"/>
      <c r="D825" s="23"/>
      <c r="E825" s="23"/>
      <c r="F825" s="25"/>
      <c r="G825" s="26" t="str">
        <f aca="false">IF(AND(E825="",H825=""),"",N(E825)*N(F825)+N(H825))</f>
        <v/>
      </c>
      <c r="H825" s="25"/>
      <c r="I825" s="23"/>
      <c r="J825" s="28" t="str">
        <f aca="false">IF(AND(A825="",B825="",C825="",E825="",H825=""),"",IF(B825="","Pick a job",IF(ISNA(MATCH(B825,Jobs!$A$2:$A$301,0)),"Job # not on Jobs tab",IF(C825="","Pick a category",IF(AND(E825&lt;&gt;"",F825=""),"Add a rate",IF(AND(E825="",H825=""),"Add hours or an amount",IF(AND(E825&lt;&gt;"",H825&lt;&gt;""),"Use hours x rate OR an amount","")))))))</f>
        <v/>
      </c>
    </row>
    <row r="826" customFormat="false" ht="15" hidden="false" customHeight="false" outlineLevel="0" collapsed="false">
      <c r="A826" s="24"/>
      <c r="B826" s="23"/>
      <c r="C826" s="23"/>
      <c r="D826" s="23"/>
      <c r="E826" s="23"/>
      <c r="F826" s="25"/>
      <c r="G826" s="26" t="str">
        <f aca="false">IF(AND(E826="",H826=""),"",N(E826)*N(F826)+N(H826))</f>
        <v/>
      </c>
      <c r="H826" s="25"/>
      <c r="I826" s="23"/>
      <c r="J826" s="28" t="str">
        <f aca="false">IF(AND(A826="",B826="",C826="",E826="",H826=""),"",IF(B826="","Pick a job",IF(ISNA(MATCH(B826,Jobs!$A$2:$A$301,0)),"Job # not on Jobs tab",IF(C826="","Pick a category",IF(AND(E826&lt;&gt;"",F826=""),"Add a rate",IF(AND(E826="",H826=""),"Add hours or an amount",IF(AND(E826&lt;&gt;"",H826&lt;&gt;""),"Use hours x rate OR an amount","")))))))</f>
        <v/>
      </c>
    </row>
    <row r="827" customFormat="false" ht="15" hidden="false" customHeight="false" outlineLevel="0" collapsed="false">
      <c r="A827" s="24"/>
      <c r="B827" s="23"/>
      <c r="C827" s="23"/>
      <c r="D827" s="23"/>
      <c r="E827" s="23"/>
      <c r="F827" s="25"/>
      <c r="G827" s="26" t="str">
        <f aca="false">IF(AND(E827="",H827=""),"",N(E827)*N(F827)+N(H827))</f>
        <v/>
      </c>
      <c r="H827" s="25"/>
      <c r="I827" s="23"/>
      <c r="J827" s="28" t="str">
        <f aca="false">IF(AND(A827="",B827="",C827="",E827="",H827=""),"",IF(B827="","Pick a job",IF(ISNA(MATCH(B827,Jobs!$A$2:$A$301,0)),"Job # not on Jobs tab",IF(C827="","Pick a category",IF(AND(E827&lt;&gt;"",F827=""),"Add a rate",IF(AND(E827="",H827=""),"Add hours or an amount",IF(AND(E827&lt;&gt;"",H827&lt;&gt;""),"Use hours x rate OR an amount","")))))))</f>
        <v/>
      </c>
    </row>
    <row r="828" customFormat="false" ht="15" hidden="false" customHeight="false" outlineLevel="0" collapsed="false">
      <c r="A828" s="24"/>
      <c r="B828" s="23"/>
      <c r="C828" s="23"/>
      <c r="D828" s="23"/>
      <c r="E828" s="23"/>
      <c r="F828" s="25"/>
      <c r="G828" s="26" t="str">
        <f aca="false">IF(AND(E828="",H828=""),"",N(E828)*N(F828)+N(H828))</f>
        <v/>
      </c>
      <c r="H828" s="25"/>
      <c r="I828" s="23"/>
      <c r="J828" s="28" t="str">
        <f aca="false">IF(AND(A828="",B828="",C828="",E828="",H828=""),"",IF(B828="","Pick a job",IF(ISNA(MATCH(B828,Jobs!$A$2:$A$301,0)),"Job # not on Jobs tab",IF(C828="","Pick a category",IF(AND(E828&lt;&gt;"",F828=""),"Add a rate",IF(AND(E828="",H828=""),"Add hours or an amount",IF(AND(E828&lt;&gt;"",H828&lt;&gt;""),"Use hours x rate OR an amount","")))))))</f>
        <v/>
      </c>
    </row>
    <row r="829" customFormat="false" ht="15" hidden="false" customHeight="false" outlineLevel="0" collapsed="false">
      <c r="A829" s="24"/>
      <c r="B829" s="23"/>
      <c r="C829" s="23"/>
      <c r="D829" s="23"/>
      <c r="E829" s="23"/>
      <c r="F829" s="25"/>
      <c r="G829" s="26" t="str">
        <f aca="false">IF(AND(E829="",H829=""),"",N(E829)*N(F829)+N(H829))</f>
        <v/>
      </c>
      <c r="H829" s="25"/>
      <c r="I829" s="23"/>
      <c r="J829" s="28" t="str">
        <f aca="false">IF(AND(A829="",B829="",C829="",E829="",H829=""),"",IF(B829="","Pick a job",IF(ISNA(MATCH(B829,Jobs!$A$2:$A$301,0)),"Job # not on Jobs tab",IF(C829="","Pick a category",IF(AND(E829&lt;&gt;"",F829=""),"Add a rate",IF(AND(E829="",H829=""),"Add hours or an amount",IF(AND(E829&lt;&gt;"",H829&lt;&gt;""),"Use hours x rate OR an amount","")))))))</f>
        <v/>
      </c>
    </row>
    <row r="830" customFormat="false" ht="15" hidden="false" customHeight="false" outlineLevel="0" collapsed="false">
      <c r="A830" s="24"/>
      <c r="B830" s="23"/>
      <c r="C830" s="23"/>
      <c r="D830" s="23"/>
      <c r="E830" s="23"/>
      <c r="F830" s="25"/>
      <c r="G830" s="26" t="str">
        <f aca="false">IF(AND(E830="",H830=""),"",N(E830)*N(F830)+N(H830))</f>
        <v/>
      </c>
      <c r="H830" s="25"/>
      <c r="I830" s="23"/>
      <c r="J830" s="28" t="str">
        <f aca="false">IF(AND(A830="",B830="",C830="",E830="",H830=""),"",IF(B830="","Pick a job",IF(ISNA(MATCH(B830,Jobs!$A$2:$A$301,0)),"Job # not on Jobs tab",IF(C830="","Pick a category",IF(AND(E830&lt;&gt;"",F830=""),"Add a rate",IF(AND(E830="",H830=""),"Add hours or an amount",IF(AND(E830&lt;&gt;"",H830&lt;&gt;""),"Use hours x rate OR an amount","")))))))</f>
        <v/>
      </c>
    </row>
    <row r="831" customFormat="false" ht="15" hidden="false" customHeight="false" outlineLevel="0" collapsed="false">
      <c r="A831" s="24"/>
      <c r="B831" s="23"/>
      <c r="C831" s="23"/>
      <c r="D831" s="23"/>
      <c r="E831" s="23"/>
      <c r="F831" s="25"/>
      <c r="G831" s="26" t="str">
        <f aca="false">IF(AND(E831="",H831=""),"",N(E831)*N(F831)+N(H831))</f>
        <v/>
      </c>
      <c r="H831" s="25"/>
      <c r="I831" s="23"/>
      <c r="J831" s="28" t="str">
        <f aca="false">IF(AND(A831="",B831="",C831="",E831="",H831=""),"",IF(B831="","Pick a job",IF(ISNA(MATCH(B831,Jobs!$A$2:$A$301,0)),"Job # not on Jobs tab",IF(C831="","Pick a category",IF(AND(E831&lt;&gt;"",F831=""),"Add a rate",IF(AND(E831="",H831=""),"Add hours or an amount",IF(AND(E831&lt;&gt;"",H831&lt;&gt;""),"Use hours x rate OR an amount","")))))))</f>
        <v/>
      </c>
    </row>
    <row r="832" customFormat="false" ht="15" hidden="false" customHeight="false" outlineLevel="0" collapsed="false">
      <c r="A832" s="24"/>
      <c r="B832" s="23"/>
      <c r="C832" s="23"/>
      <c r="D832" s="23"/>
      <c r="E832" s="23"/>
      <c r="F832" s="25"/>
      <c r="G832" s="26" t="str">
        <f aca="false">IF(AND(E832="",H832=""),"",N(E832)*N(F832)+N(H832))</f>
        <v/>
      </c>
      <c r="H832" s="25"/>
      <c r="I832" s="23"/>
      <c r="J832" s="28" t="str">
        <f aca="false">IF(AND(A832="",B832="",C832="",E832="",H832=""),"",IF(B832="","Pick a job",IF(ISNA(MATCH(B832,Jobs!$A$2:$A$301,0)),"Job # not on Jobs tab",IF(C832="","Pick a category",IF(AND(E832&lt;&gt;"",F832=""),"Add a rate",IF(AND(E832="",H832=""),"Add hours or an amount",IF(AND(E832&lt;&gt;"",H832&lt;&gt;""),"Use hours x rate OR an amount","")))))))</f>
        <v/>
      </c>
    </row>
    <row r="833" customFormat="false" ht="15" hidden="false" customHeight="false" outlineLevel="0" collapsed="false">
      <c r="A833" s="24"/>
      <c r="B833" s="23"/>
      <c r="C833" s="23"/>
      <c r="D833" s="23"/>
      <c r="E833" s="23"/>
      <c r="F833" s="25"/>
      <c r="G833" s="26" t="str">
        <f aca="false">IF(AND(E833="",H833=""),"",N(E833)*N(F833)+N(H833))</f>
        <v/>
      </c>
      <c r="H833" s="25"/>
      <c r="I833" s="23"/>
      <c r="J833" s="28" t="str">
        <f aca="false">IF(AND(A833="",B833="",C833="",E833="",H833=""),"",IF(B833="","Pick a job",IF(ISNA(MATCH(B833,Jobs!$A$2:$A$301,0)),"Job # not on Jobs tab",IF(C833="","Pick a category",IF(AND(E833&lt;&gt;"",F833=""),"Add a rate",IF(AND(E833="",H833=""),"Add hours or an amount",IF(AND(E833&lt;&gt;"",H833&lt;&gt;""),"Use hours x rate OR an amount","")))))))</f>
        <v/>
      </c>
    </row>
    <row r="834" customFormat="false" ht="15" hidden="false" customHeight="false" outlineLevel="0" collapsed="false">
      <c r="A834" s="24"/>
      <c r="B834" s="23"/>
      <c r="C834" s="23"/>
      <c r="D834" s="23"/>
      <c r="E834" s="23"/>
      <c r="F834" s="25"/>
      <c r="G834" s="26" t="str">
        <f aca="false">IF(AND(E834="",H834=""),"",N(E834)*N(F834)+N(H834))</f>
        <v/>
      </c>
      <c r="H834" s="25"/>
      <c r="I834" s="23"/>
      <c r="J834" s="28" t="str">
        <f aca="false">IF(AND(A834="",B834="",C834="",E834="",H834=""),"",IF(B834="","Pick a job",IF(ISNA(MATCH(B834,Jobs!$A$2:$A$301,0)),"Job # not on Jobs tab",IF(C834="","Pick a category",IF(AND(E834&lt;&gt;"",F834=""),"Add a rate",IF(AND(E834="",H834=""),"Add hours or an amount",IF(AND(E834&lt;&gt;"",H834&lt;&gt;""),"Use hours x rate OR an amount","")))))))</f>
        <v/>
      </c>
    </row>
    <row r="835" customFormat="false" ht="15" hidden="false" customHeight="false" outlineLevel="0" collapsed="false">
      <c r="A835" s="24"/>
      <c r="B835" s="23"/>
      <c r="C835" s="23"/>
      <c r="D835" s="23"/>
      <c r="E835" s="23"/>
      <c r="F835" s="25"/>
      <c r="G835" s="26" t="str">
        <f aca="false">IF(AND(E835="",H835=""),"",N(E835)*N(F835)+N(H835))</f>
        <v/>
      </c>
      <c r="H835" s="25"/>
      <c r="I835" s="23"/>
      <c r="J835" s="28" t="str">
        <f aca="false">IF(AND(A835="",B835="",C835="",E835="",H835=""),"",IF(B835="","Pick a job",IF(ISNA(MATCH(B835,Jobs!$A$2:$A$301,0)),"Job # not on Jobs tab",IF(C835="","Pick a category",IF(AND(E835&lt;&gt;"",F835=""),"Add a rate",IF(AND(E835="",H835=""),"Add hours or an amount",IF(AND(E835&lt;&gt;"",H835&lt;&gt;""),"Use hours x rate OR an amount","")))))))</f>
        <v/>
      </c>
    </row>
    <row r="836" customFormat="false" ht="15" hidden="false" customHeight="false" outlineLevel="0" collapsed="false">
      <c r="A836" s="24"/>
      <c r="B836" s="23"/>
      <c r="C836" s="23"/>
      <c r="D836" s="23"/>
      <c r="E836" s="23"/>
      <c r="F836" s="25"/>
      <c r="G836" s="26" t="str">
        <f aca="false">IF(AND(E836="",H836=""),"",N(E836)*N(F836)+N(H836))</f>
        <v/>
      </c>
      <c r="H836" s="25"/>
      <c r="I836" s="23"/>
      <c r="J836" s="28" t="str">
        <f aca="false">IF(AND(A836="",B836="",C836="",E836="",H836=""),"",IF(B836="","Pick a job",IF(ISNA(MATCH(B836,Jobs!$A$2:$A$301,0)),"Job # not on Jobs tab",IF(C836="","Pick a category",IF(AND(E836&lt;&gt;"",F836=""),"Add a rate",IF(AND(E836="",H836=""),"Add hours or an amount",IF(AND(E836&lt;&gt;"",H836&lt;&gt;""),"Use hours x rate OR an amount","")))))))</f>
        <v/>
      </c>
    </row>
    <row r="837" customFormat="false" ht="15" hidden="false" customHeight="false" outlineLevel="0" collapsed="false">
      <c r="A837" s="24"/>
      <c r="B837" s="23"/>
      <c r="C837" s="23"/>
      <c r="D837" s="23"/>
      <c r="E837" s="23"/>
      <c r="F837" s="25"/>
      <c r="G837" s="26" t="str">
        <f aca="false">IF(AND(E837="",H837=""),"",N(E837)*N(F837)+N(H837))</f>
        <v/>
      </c>
      <c r="H837" s="25"/>
      <c r="I837" s="23"/>
      <c r="J837" s="28" t="str">
        <f aca="false">IF(AND(A837="",B837="",C837="",E837="",H837=""),"",IF(B837="","Pick a job",IF(ISNA(MATCH(B837,Jobs!$A$2:$A$301,0)),"Job # not on Jobs tab",IF(C837="","Pick a category",IF(AND(E837&lt;&gt;"",F837=""),"Add a rate",IF(AND(E837="",H837=""),"Add hours or an amount",IF(AND(E837&lt;&gt;"",H837&lt;&gt;""),"Use hours x rate OR an amount","")))))))</f>
        <v/>
      </c>
    </row>
    <row r="838" customFormat="false" ht="15" hidden="false" customHeight="false" outlineLevel="0" collapsed="false">
      <c r="A838" s="24"/>
      <c r="B838" s="23"/>
      <c r="C838" s="23"/>
      <c r="D838" s="23"/>
      <c r="E838" s="23"/>
      <c r="F838" s="25"/>
      <c r="G838" s="26" t="str">
        <f aca="false">IF(AND(E838="",H838=""),"",N(E838)*N(F838)+N(H838))</f>
        <v/>
      </c>
      <c r="H838" s="25"/>
      <c r="I838" s="23"/>
      <c r="J838" s="28" t="str">
        <f aca="false">IF(AND(A838="",B838="",C838="",E838="",H838=""),"",IF(B838="","Pick a job",IF(ISNA(MATCH(B838,Jobs!$A$2:$A$301,0)),"Job # not on Jobs tab",IF(C838="","Pick a category",IF(AND(E838&lt;&gt;"",F838=""),"Add a rate",IF(AND(E838="",H838=""),"Add hours or an amount",IF(AND(E838&lt;&gt;"",H838&lt;&gt;""),"Use hours x rate OR an amount","")))))))</f>
        <v/>
      </c>
    </row>
    <row r="839" customFormat="false" ht="15" hidden="false" customHeight="false" outlineLevel="0" collapsed="false">
      <c r="A839" s="24"/>
      <c r="B839" s="23"/>
      <c r="C839" s="23"/>
      <c r="D839" s="23"/>
      <c r="E839" s="23"/>
      <c r="F839" s="25"/>
      <c r="G839" s="26" t="str">
        <f aca="false">IF(AND(E839="",H839=""),"",N(E839)*N(F839)+N(H839))</f>
        <v/>
      </c>
      <c r="H839" s="25"/>
      <c r="I839" s="23"/>
      <c r="J839" s="28" t="str">
        <f aca="false">IF(AND(A839="",B839="",C839="",E839="",H839=""),"",IF(B839="","Pick a job",IF(ISNA(MATCH(B839,Jobs!$A$2:$A$301,0)),"Job # not on Jobs tab",IF(C839="","Pick a category",IF(AND(E839&lt;&gt;"",F839=""),"Add a rate",IF(AND(E839="",H839=""),"Add hours or an amount",IF(AND(E839&lt;&gt;"",H839&lt;&gt;""),"Use hours x rate OR an amount","")))))))</f>
        <v/>
      </c>
    </row>
    <row r="840" customFormat="false" ht="15" hidden="false" customHeight="false" outlineLevel="0" collapsed="false">
      <c r="A840" s="24"/>
      <c r="B840" s="23"/>
      <c r="C840" s="23"/>
      <c r="D840" s="23"/>
      <c r="E840" s="23"/>
      <c r="F840" s="25"/>
      <c r="G840" s="26" t="str">
        <f aca="false">IF(AND(E840="",H840=""),"",N(E840)*N(F840)+N(H840))</f>
        <v/>
      </c>
      <c r="H840" s="25"/>
      <c r="I840" s="23"/>
      <c r="J840" s="28" t="str">
        <f aca="false">IF(AND(A840="",B840="",C840="",E840="",H840=""),"",IF(B840="","Pick a job",IF(ISNA(MATCH(B840,Jobs!$A$2:$A$301,0)),"Job # not on Jobs tab",IF(C840="","Pick a category",IF(AND(E840&lt;&gt;"",F840=""),"Add a rate",IF(AND(E840="",H840=""),"Add hours or an amount",IF(AND(E840&lt;&gt;"",H840&lt;&gt;""),"Use hours x rate OR an amount","")))))))</f>
        <v/>
      </c>
    </row>
    <row r="841" customFormat="false" ht="15" hidden="false" customHeight="false" outlineLevel="0" collapsed="false">
      <c r="A841" s="24"/>
      <c r="B841" s="23"/>
      <c r="C841" s="23"/>
      <c r="D841" s="23"/>
      <c r="E841" s="23"/>
      <c r="F841" s="25"/>
      <c r="G841" s="26" t="str">
        <f aca="false">IF(AND(E841="",H841=""),"",N(E841)*N(F841)+N(H841))</f>
        <v/>
      </c>
      <c r="H841" s="25"/>
      <c r="I841" s="23"/>
      <c r="J841" s="28" t="str">
        <f aca="false">IF(AND(A841="",B841="",C841="",E841="",H841=""),"",IF(B841="","Pick a job",IF(ISNA(MATCH(B841,Jobs!$A$2:$A$301,0)),"Job # not on Jobs tab",IF(C841="","Pick a category",IF(AND(E841&lt;&gt;"",F841=""),"Add a rate",IF(AND(E841="",H841=""),"Add hours or an amount",IF(AND(E841&lt;&gt;"",H841&lt;&gt;""),"Use hours x rate OR an amount","")))))))</f>
        <v/>
      </c>
    </row>
    <row r="842" customFormat="false" ht="15" hidden="false" customHeight="false" outlineLevel="0" collapsed="false">
      <c r="A842" s="24"/>
      <c r="B842" s="23"/>
      <c r="C842" s="23"/>
      <c r="D842" s="23"/>
      <c r="E842" s="23"/>
      <c r="F842" s="25"/>
      <c r="G842" s="26" t="str">
        <f aca="false">IF(AND(E842="",H842=""),"",N(E842)*N(F842)+N(H842))</f>
        <v/>
      </c>
      <c r="H842" s="25"/>
      <c r="I842" s="23"/>
      <c r="J842" s="28" t="str">
        <f aca="false">IF(AND(A842="",B842="",C842="",E842="",H842=""),"",IF(B842="","Pick a job",IF(ISNA(MATCH(B842,Jobs!$A$2:$A$301,0)),"Job # not on Jobs tab",IF(C842="","Pick a category",IF(AND(E842&lt;&gt;"",F842=""),"Add a rate",IF(AND(E842="",H842=""),"Add hours or an amount",IF(AND(E842&lt;&gt;"",H842&lt;&gt;""),"Use hours x rate OR an amount","")))))))</f>
        <v/>
      </c>
    </row>
    <row r="843" customFormat="false" ht="15" hidden="false" customHeight="false" outlineLevel="0" collapsed="false">
      <c r="A843" s="24"/>
      <c r="B843" s="23"/>
      <c r="C843" s="23"/>
      <c r="D843" s="23"/>
      <c r="E843" s="23"/>
      <c r="F843" s="25"/>
      <c r="G843" s="26" t="str">
        <f aca="false">IF(AND(E843="",H843=""),"",N(E843)*N(F843)+N(H843))</f>
        <v/>
      </c>
      <c r="H843" s="25"/>
      <c r="I843" s="23"/>
      <c r="J843" s="28" t="str">
        <f aca="false">IF(AND(A843="",B843="",C843="",E843="",H843=""),"",IF(B843="","Pick a job",IF(ISNA(MATCH(B843,Jobs!$A$2:$A$301,0)),"Job # not on Jobs tab",IF(C843="","Pick a category",IF(AND(E843&lt;&gt;"",F843=""),"Add a rate",IF(AND(E843="",H843=""),"Add hours or an amount",IF(AND(E843&lt;&gt;"",H843&lt;&gt;""),"Use hours x rate OR an amount","")))))))</f>
        <v/>
      </c>
    </row>
    <row r="844" customFormat="false" ht="15" hidden="false" customHeight="false" outlineLevel="0" collapsed="false">
      <c r="A844" s="24"/>
      <c r="B844" s="23"/>
      <c r="C844" s="23"/>
      <c r="D844" s="23"/>
      <c r="E844" s="23"/>
      <c r="F844" s="25"/>
      <c r="G844" s="26" t="str">
        <f aca="false">IF(AND(E844="",H844=""),"",N(E844)*N(F844)+N(H844))</f>
        <v/>
      </c>
      <c r="H844" s="25"/>
      <c r="I844" s="23"/>
      <c r="J844" s="28" t="str">
        <f aca="false">IF(AND(A844="",B844="",C844="",E844="",H844=""),"",IF(B844="","Pick a job",IF(ISNA(MATCH(B844,Jobs!$A$2:$A$301,0)),"Job # not on Jobs tab",IF(C844="","Pick a category",IF(AND(E844&lt;&gt;"",F844=""),"Add a rate",IF(AND(E844="",H844=""),"Add hours or an amount",IF(AND(E844&lt;&gt;"",H844&lt;&gt;""),"Use hours x rate OR an amount","")))))))</f>
        <v/>
      </c>
    </row>
    <row r="845" customFormat="false" ht="15" hidden="false" customHeight="false" outlineLevel="0" collapsed="false">
      <c r="A845" s="24"/>
      <c r="B845" s="23"/>
      <c r="C845" s="23"/>
      <c r="D845" s="23"/>
      <c r="E845" s="23"/>
      <c r="F845" s="25"/>
      <c r="G845" s="26" t="str">
        <f aca="false">IF(AND(E845="",H845=""),"",N(E845)*N(F845)+N(H845))</f>
        <v/>
      </c>
      <c r="H845" s="25"/>
      <c r="I845" s="23"/>
      <c r="J845" s="28" t="str">
        <f aca="false">IF(AND(A845="",B845="",C845="",E845="",H845=""),"",IF(B845="","Pick a job",IF(ISNA(MATCH(B845,Jobs!$A$2:$A$301,0)),"Job # not on Jobs tab",IF(C845="","Pick a category",IF(AND(E845&lt;&gt;"",F845=""),"Add a rate",IF(AND(E845="",H845=""),"Add hours or an amount",IF(AND(E845&lt;&gt;"",H845&lt;&gt;""),"Use hours x rate OR an amount","")))))))</f>
        <v/>
      </c>
    </row>
    <row r="846" customFormat="false" ht="15" hidden="false" customHeight="false" outlineLevel="0" collapsed="false">
      <c r="A846" s="24"/>
      <c r="B846" s="23"/>
      <c r="C846" s="23"/>
      <c r="D846" s="23"/>
      <c r="E846" s="23"/>
      <c r="F846" s="25"/>
      <c r="G846" s="26" t="str">
        <f aca="false">IF(AND(E846="",H846=""),"",N(E846)*N(F846)+N(H846))</f>
        <v/>
      </c>
      <c r="H846" s="25"/>
      <c r="I846" s="23"/>
      <c r="J846" s="28" t="str">
        <f aca="false">IF(AND(A846="",B846="",C846="",E846="",H846=""),"",IF(B846="","Pick a job",IF(ISNA(MATCH(B846,Jobs!$A$2:$A$301,0)),"Job # not on Jobs tab",IF(C846="","Pick a category",IF(AND(E846&lt;&gt;"",F846=""),"Add a rate",IF(AND(E846="",H846=""),"Add hours or an amount",IF(AND(E846&lt;&gt;"",H846&lt;&gt;""),"Use hours x rate OR an amount","")))))))</f>
        <v/>
      </c>
    </row>
    <row r="847" customFormat="false" ht="15" hidden="false" customHeight="false" outlineLevel="0" collapsed="false">
      <c r="A847" s="24"/>
      <c r="B847" s="23"/>
      <c r="C847" s="23"/>
      <c r="D847" s="23"/>
      <c r="E847" s="23"/>
      <c r="F847" s="25"/>
      <c r="G847" s="26" t="str">
        <f aca="false">IF(AND(E847="",H847=""),"",N(E847)*N(F847)+N(H847))</f>
        <v/>
      </c>
      <c r="H847" s="25"/>
      <c r="I847" s="23"/>
      <c r="J847" s="28" t="str">
        <f aca="false">IF(AND(A847="",B847="",C847="",E847="",H847=""),"",IF(B847="","Pick a job",IF(ISNA(MATCH(B847,Jobs!$A$2:$A$301,0)),"Job # not on Jobs tab",IF(C847="","Pick a category",IF(AND(E847&lt;&gt;"",F847=""),"Add a rate",IF(AND(E847="",H847=""),"Add hours or an amount",IF(AND(E847&lt;&gt;"",H847&lt;&gt;""),"Use hours x rate OR an amount","")))))))</f>
        <v/>
      </c>
    </row>
    <row r="848" customFormat="false" ht="15" hidden="false" customHeight="false" outlineLevel="0" collapsed="false">
      <c r="A848" s="24"/>
      <c r="B848" s="23"/>
      <c r="C848" s="23"/>
      <c r="D848" s="23"/>
      <c r="E848" s="23"/>
      <c r="F848" s="25"/>
      <c r="G848" s="26" t="str">
        <f aca="false">IF(AND(E848="",H848=""),"",N(E848)*N(F848)+N(H848))</f>
        <v/>
      </c>
      <c r="H848" s="25"/>
      <c r="I848" s="23"/>
      <c r="J848" s="28" t="str">
        <f aca="false">IF(AND(A848="",B848="",C848="",E848="",H848=""),"",IF(B848="","Pick a job",IF(ISNA(MATCH(B848,Jobs!$A$2:$A$301,0)),"Job # not on Jobs tab",IF(C848="","Pick a category",IF(AND(E848&lt;&gt;"",F848=""),"Add a rate",IF(AND(E848="",H848=""),"Add hours or an amount",IF(AND(E848&lt;&gt;"",H848&lt;&gt;""),"Use hours x rate OR an amount","")))))))</f>
        <v/>
      </c>
    </row>
    <row r="849" customFormat="false" ht="15" hidden="false" customHeight="false" outlineLevel="0" collapsed="false">
      <c r="A849" s="24"/>
      <c r="B849" s="23"/>
      <c r="C849" s="23"/>
      <c r="D849" s="23"/>
      <c r="E849" s="23"/>
      <c r="F849" s="25"/>
      <c r="G849" s="26" t="str">
        <f aca="false">IF(AND(E849="",H849=""),"",N(E849)*N(F849)+N(H849))</f>
        <v/>
      </c>
      <c r="H849" s="25"/>
      <c r="I849" s="23"/>
      <c r="J849" s="28" t="str">
        <f aca="false">IF(AND(A849="",B849="",C849="",E849="",H849=""),"",IF(B849="","Pick a job",IF(ISNA(MATCH(B849,Jobs!$A$2:$A$301,0)),"Job # not on Jobs tab",IF(C849="","Pick a category",IF(AND(E849&lt;&gt;"",F849=""),"Add a rate",IF(AND(E849="",H849=""),"Add hours or an amount",IF(AND(E849&lt;&gt;"",H849&lt;&gt;""),"Use hours x rate OR an amount","")))))))</f>
        <v/>
      </c>
    </row>
    <row r="850" customFormat="false" ht="15" hidden="false" customHeight="false" outlineLevel="0" collapsed="false">
      <c r="A850" s="24"/>
      <c r="B850" s="23"/>
      <c r="C850" s="23"/>
      <c r="D850" s="23"/>
      <c r="E850" s="23"/>
      <c r="F850" s="25"/>
      <c r="G850" s="26" t="str">
        <f aca="false">IF(AND(E850="",H850=""),"",N(E850)*N(F850)+N(H850))</f>
        <v/>
      </c>
      <c r="H850" s="25"/>
      <c r="I850" s="23"/>
      <c r="J850" s="28" t="str">
        <f aca="false">IF(AND(A850="",B850="",C850="",E850="",H850=""),"",IF(B850="","Pick a job",IF(ISNA(MATCH(B850,Jobs!$A$2:$A$301,0)),"Job # not on Jobs tab",IF(C850="","Pick a category",IF(AND(E850&lt;&gt;"",F850=""),"Add a rate",IF(AND(E850="",H850=""),"Add hours or an amount",IF(AND(E850&lt;&gt;"",H850&lt;&gt;""),"Use hours x rate OR an amount","")))))))</f>
        <v/>
      </c>
    </row>
    <row r="851" customFormat="false" ht="15" hidden="false" customHeight="false" outlineLevel="0" collapsed="false">
      <c r="A851" s="24"/>
      <c r="B851" s="23"/>
      <c r="C851" s="23"/>
      <c r="D851" s="23"/>
      <c r="E851" s="23"/>
      <c r="F851" s="25"/>
      <c r="G851" s="26" t="str">
        <f aca="false">IF(AND(E851="",H851=""),"",N(E851)*N(F851)+N(H851))</f>
        <v/>
      </c>
      <c r="H851" s="25"/>
      <c r="I851" s="23"/>
      <c r="J851" s="28" t="str">
        <f aca="false">IF(AND(A851="",B851="",C851="",E851="",H851=""),"",IF(B851="","Pick a job",IF(ISNA(MATCH(B851,Jobs!$A$2:$A$301,0)),"Job # not on Jobs tab",IF(C851="","Pick a category",IF(AND(E851&lt;&gt;"",F851=""),"Add a rate",IF(AND(E851="",H851=""),"Add hours or an amount",IF(AND(E851&lt;&gt;"",H851&lt;&gt;""),"Use hours x rate OR an amount","")))))))</f>
        <v/>
      </c>
    </row>
    <row r="852" customFormat="false" ht="15" hidden="false" customHeight="false" outlineLevel="0" collapsed="false">
      <c r="A852" s="24"/>
      <c r="B852" s="23"/>
      <c r="C852" s="23"/>
      <c r="D852" s="23"/>
      <c r="E852" s="23"/>
      <c r="F852" s="25"/>
      <c r="G852" s="26" t="str">
        <f aca="false">IF(AND(E852="",H852=""),"",N(E852)*N(F852)+N(H852))</f>
        <v/>
      </c>
      <c r="H852" s="25"/>
      <c r="I852" s="23"/>
      <c r="J852" s="28" t="str">
        <f aca="false">IF(AND(A852="",B852="",C852="",E852="",H852=""),"",IF(B852="","Pick a job",IF(ISNA(MATCH(B852,Jobs!$A$2:$A$301,0)),"Job # not on Jobs tab",IF(C852="","Pick a category",IF(AND(E852&lt;&gt;"",F852=""),"Add a rate",IF(AND(E852="",H852=""),"Add hours or an amount",IF(AND(E852&lt;&gt;"",H852&lt;&gt;""),"Use hours x rate OR an amount","")))))))</f>
        <v/>
      </c>
    </row>
    <row r="853" customFormat="false" ht="15" hidden="false" customHeight="false" outlineLevel="0" collapsed="false">
      <c r="A853" s="24"/>
      <c r="B853" s="23"/>
      <c r="C853" s="23"/>
      <c r="D853" s="23"/>
      <c r="E853" s="23"/>
      <c r="F853" s="25"/>
      <c r="G853" s="26" t="str">
        <f aca="false">IF(AND(E853="",H853=""),"",N(E853)*N(F853)+N(H853))</f>
        <v/>
      </c>
      <c r="H853" s="25"/>
      <c r="I853" s="23"/>
      <c r="J853" s="28" t="str">
        <f aca="false">IF(AND(A853="",B853="",C853="",E853="",H853=""),"",IF(B853="","Pick a job",IF(ISNA(MATCH(B853,Jobs!$A$2:$A$301,0)),"Job # not on Jobs tab",IF(C853="","Pick a category",IF(AND(E853&lt;&gt;"",F853=""),"Add a rate",IF(AND(E853="",H853=""),"Add hours or an amount",IF(AND(E853&lt;&gt;"",H853&lt;&gt;""),"Use hours x rate OR an amount","")))))))</f>
        <v/>
      </c>
    </row>
    <row r="854" customFormat="false" ht="15" hidden="false" customHeight="false" outlineLevel="0" collapsed="false">
      <c r="A854" s="24"/>
      <c r="B854" s="23"/>
      <c r="C854" s="23"/>
      <c r="D854" s="23"/>
      <c r="E854" s="23"/>
      <c r="F854" s="25"/>
      <c r="G854" s="26" t="str">
        <f aca="false">IF(AND(E854="",H854=""),"",N(E854)*N(F854)+N(H854))</f>
        <v/>
      </c>
      <c r="H854" s="25"/>
      <c r="I854" s="23"/>
      <c r="J854" s="28" t="str">
        <f aca="false">IF(AND(A854="",B854="",C854="",E854="",H854=""),"",IF(B854="","Pick a job",IF(ISNA(MATCH(B854,Jobs!$A$2:$A$301,0)),"Job # not on Jobs tab",IF(C854="","Pick a category",IF(AND(E854&lt;&gt;"",F854=""),"Add a rate",IF(AND(E854="",H854=""),"Add hours or an amount",IF(AND(E854&lt;&gt;"",H854&lt;&gt;""),"Use hours x rate OR an amount","")))))))</f>
        <v/>
      </c>
    </row>
    <row r="855" customFormat="false" ht="15" hidden="false" customHeight="false" outlineLevel="0" collapsed="false">
      <c r="A855" s="24"/>
      <c r="B855" s="23"/>
      <c r="C855" s="23"/>
      <c r="D855" s="23"/>
      <c r="E855" s="23"/>
      <c r="F855" s="25"/>
      <c r="G855" s="26" t="str">
        <f aca="false">IF(AND(E855="",H855=""),"",N(E855)*N(F855)+N(H855))</f>
        <v/>
      </c>
      <c r="H855" s="25"/>
      <c r="I855" s="23"/>
      <c r="J855" s="28" t="str">
        <f aca="false">IF(AND(A855="",B855="",C855="",E855="",H855=""),"",IF(B855="","Pick a job",IF(ISNA(MATCH(B855,Jobs!$A$2:$A$301,0)),"Job # not on Jobs tab",IF(C855="","Pick a category",IF(AND(E855&lt;&gt;"",F855=""),"Add a rate",IF(AND(E855="",H855=""),"Add hours or an amount",IF(AND(E855&lt;&gt;"",H855&lt;&gt;""),"Use hours x rate OR an amount","")))))))</f>
        <v/>
      </c>
    </row>
    <row r="856" customFormat="false" ht="15" hidden="false" customHeight="false" outlineLevel="0" collapsed="false">
      <c r="A856" s="24"/>
      <c r="B856" s="23"/>
      <c r="C856" s="23"/>
      <c r="D856" s="23"/>
      <c r="E856" s="23"/>
      <c r="F856" s="25"/>
      <c r="G856" s="26" t="str">
        <f aca="false">IF(AND(E856="",H856=""),"",N(E856)*N(F856)+N(H856))</f>
        <v/>
      </c>
      <c r="H856" s="25"/>
      <c r="I856" s="23"/>
      <c r="J856" s="28" t="str">
        <f aca="false">IF(AND(A856="",B856="",C856="",E856="",H856=""),"",IF(B856="","Pick a job",IF(ISNA(MATCH(B856,Jobs!$A$2:$A$301,0)),"Job # not on Jobs tab",IF(C856="","Pick a category",IF(AND(E856&lt;&gt;"",F856=""),"Add a rate",IF(AND(E856="",H856=""),"Add hours or an amount",IF(AND(E856&lt;&gt;"",H856&lt;&gt;""),"Use hours x rate OR an amount","")))))))</f>
        <v/>
      </c>
    </row>
    <row r="857" customFormat="false" ht="15" hidden="false" customHeight="false" outlineLevel="0" collapsed="false">
      <c r="A857" s="24"/>
      <c r="B857" s="23"/>
      <c r="C857" s="23"/>
      <c r="D857" s="23"/>
      <c r="E857" s="23"/>
      <c r="F857" s="25"/>
      <c r="G857" s="26" t="str">
        <f aca="false">IF(AND(E857="",H857=""),"",N(E857)*N(F857)+N(H857))</f>
        <v/>
      </c>
      <c r="H857" s="25"/>
      <c r="I857" s="23"/>
      <c r="J857" s="28" t="str">
        <f aca="false">IF(AND(A857="",B857="",C857="",E857="",H857=""),"",IF(B857="","Pick a job",IF(ISNA(MATCH(B857,Jobs!$A$2:$A$301,0)),"Job # not on Jobs tab",IF(C857="","Pick a category",IF(AND(E857&lt;&gt;"",F857=""),"Add a rate",IF(AND(E857="",H857=""),"Add hours or an amount",IF(AND(E857&lt;&gt;"",H857&lt;&gt;""),"Use hours x rate OR an amount","")))))))</f>
        <v/>
      </c>
    </row>
    <row r="858" customFormat="false" ht="15" hidden="false" customHeight="false" outlineLevel="0" collapsed="false">
      <c r="A858" s="24"/>
      <c r="B858" s="23"/>
      <c r="C858" s="23"/>
      <c r="D858" s="23"/>
      <c r="E858" s="23"/>
      <c r="F858" s="25"/>
      <c r="G858" s="26" t="str">
        <f aca="false">IF(AND(E858="",H858=""),"",N(E858)*N(F858)+N(H858))</f>
        <v/>
      </c>
      <c r="H858" s="25"/>
      <c r="I858" s="23"/>
      <c r="J858" s="28" t="str">
        <f aca="false">IF(AND(A858="",B858="",C858="",E858="",H858=""),"",IF(B858="","Pick a job",IF(ISNA(MATCH(B858,Jobs!$A$2:$A$301,0)),"Job # not on Jobs tab",IF(C858="","Pick a category",IF(AND(E858&lt;&gt;"",F858=""),"Add a rate",IF(AND(E858="",H858=""),"Add hours or an amount",IF(AND(E858&lt;&gt;"",H858&lt;&gt;""),"Use hours x rate OR an amount","")))))))</f>
        <v/>
      </c>
    </row>
    <row r="859" customFormat="false" ht="15" hidden="false" customHeight="false" outlineLevel="0" collapsed="false">
      <c r="A859" s="24"/>
      <c r="B859" s="23"/>
      <c r="C859" s="23"/>
      <c r="D859" s="23"/>
      <c r="E859" s="23"/>
      <c r="F859" s="25"/>
      <c r="G859" s="26" t="str">
        <f aca="false">IF(AND(E859="",H859=""),"",N(E859)*N(F859)+N(H859))</f>
        <v/>
      </c>
      <c r="H859" s="25"/>
      <c r="I859" s="23"/>
      <c r="J859" s="28" t="str">
        <f aca="false">IF(AND(A859="",B859="",C859="",E859="",H859=""),"",IF(B859="","Pick a job",IF(ISNA(MATCH(B859,Jobs!$A$2:$A$301,0)),"Job # not on Jobs tab",IF(C859="","Pick a category",IF(AND(E859&lt;&gt;"",F859=""),"Add a rate",IF(AND(E859="",H859=""),"Add hours or an amount",IF(AND(E859&lt;&gt;"",H859&lt;&gt;""),"Use hours x rate OR an amount","")))))))</f>
        <v/>
      </c>
    </row>
    <row r="860" customFormat="false" ht="15" hidden="false" customHeight="false" outlineLevel="0" collapsed="false">
      <c r="A860" s="24"/>
      <c r="B860" s="23"/>
      <c r="C860" s="23"/>
      <c r="D860" s="23"/>
      <c r="E860" s="23"/>
      <c r="F860" s="25"/>
      <c r="G860" s="26" t="str">
        <f aca="false">IF(AND(E860="",H860=""),"",N(E860)*N(F860)+N(H860))</f>
        <v/>
      </c>
      <c r="H860" s="25"/>
      <c r="I860" s="23"/>
      <c r="J860" s="28" t="str">
        <f aca="false">IF(AND(A860="",B860="",C860="",E860="",H860=""),"",IF(B860="","Pick a job",IF(ISNA(MATCH(B860,Jobs!$A$2:$A$301,0)),"Job # not on Jobs tab",IF(C860="","Pick a category",IF(AND(E860&lt;&gt;"",F860=""),"Add a rate",IF(AND(E860="",H860=""),"Add hours or an amount",IF(AND(E860&lt;&gt;"",H860&lt;&gt;""),"Use hours x rate OR an amount","")))))))</f>
        <v/>
      </c>
    </row>
    <row r="861" customFormat="false" ht="15" hidden="false" customHeight="false" outlineLevel="0" collapsed="false">
      <c r="A861" s="24"/>
      <c r="B861" s="23"/>
      <c r="C861" s="23"/>
      <c r="D861" s="23"/>
      <c r="E861" s="23"/>
      <c r="F861" s="25"/>
      <c r="G861" s="26" t="str">
        <f aca="false">IF(AND(E861="",H861=""),"",N(E861)*N(F861)+N(H861))</f>
        <v/>
      </c>
      <c r="H861" s="25"/>
      <c r="I861" s="23"/>
      <c r="J861" s="28" t="str">
        <f aca="false">IF(AND(A861="",B861="",C861="",E861="",H861=""),"",IF(B861="","Pick a job",IF(ISNA(MATCH(B861,Jobs!$A$2:$A$301,0)),"Job # not on Jobs tab",IF(C861="","Pick a category",IF(AND(E861&lt;&gt;"",F861=""),"Add a rate",IF(AND(E861="",H861=""),"Add hours or an amount",IF(AND(E861&lt;&gt;"",H861&lt;&gt;""),"Use hours x rate OR an amount","")))))))</f>
        <v/>
      </c>
    </row>
    <row r="862" customFormat="false" ht="15" hidden="false" customHeight="false" outlineLevel="0" collapsed="false">
      <c r="A862" s="24"/>
      <c r="B862" s="23"/>
      <c r="C862" s="23"/>
      <c r="D862" s="23"/>
      <c r="E862" s="23"/>
      <c r="F862" s="25"/>
      <c r="G862" s="26" t="str">
        <f aca="false">IF(AND(E862="",H862=""),"",N(E862)*N(F862)+N(H862))</f>
        <v/>
      </c>
      <c r="H862" s="25"/>
      <c r="I862" s="23"/>
      <c r="J862" s="28" t="str">
        <f aca="false">IF(AND(A862="",B862="",C862="",E862="",H862=""),"",IF(B862="","Pick a job",IF(ISNA(MATCH(B862,Jobs!$A$2:$A$301,0)),"Job # not on Jobs tab",IF(C862="","Pick a category",IF(AND(E862&lt;&gt;"",F862=""),"Add a rate",IF(AND(E862="",H862=""),"Add hours or an amount",IF(AND(E862&lt;&gt;"",H862&lt;&gt;""),"Use hours x rate OR an amount","")))))))</f>
        <v/>
      </c>
    </row>
    <row r="863" customFormat="false" ht="15" hidden="false" customHeight="false" outlineLevel="0" collapsed="false">
      <c r="A863" s="24"/>
      <c r="B863" s="23"/>
      <c r="C863" s="23"/>
      <c r="D863" s="23"/>
      <c r="E863" s="23"/>
      <c r="F863" s="25"/>
      <c r="G863" s="26" t="str">
        <f aca="false">IF(AND(E863="",H863=""),"",N(E863)*N(F863)+N(H863))</f>
        <v/>
      </c>
      <c r="H863" s="25"/>
      <c r="I863" s="23"/>
      <c r="J863" s="28" t="str">
        <f aca="false">IF(AND(A863="",B863="",C863="",E863="",H863=""),"",IF(B863="","Pick a job",IF(ISNA(MATCH(B863,Jobs!$A$2:$A$301,0)),"Job # not on Jobs tab",IF(C863="","Pick a category",IF(AND(E863&lt;&gt;"",F863=""),"Add a rate",IF(AND(E863="",H863=""),"Add hours or an amount",IF(AND(E863&lt;&gt;"",H863&lt;&gt;""),"Use hours x rate OR an amount","")))))))</f>
        <v/>
      </c>
    </row>
    <row r="864" customFormat="false" ht="15" hidden="false" customHeight="false" outlineLevel="0" collapsed="false">
      <c r="A864" s="24"/>
      <c r="B864" s="23"/>
      <c r="C864" s="23"/>
      <c r="D864" s="23"/>
      <c r="E864" s="23"/>
      <c r="F864" s="25"/>
      <c r="G864" s="26" t="str">
        <f aca="false">IF(AND(E864="",H864=""),"",N(E864)*N(F864)+N(H864))</f>
        <v/>
      </c>
      <c r="H864" s="25"/>
      <c r="I864" s="23"/>
      <c r="J864" s="28" t="str">
        <f aca="false">IF(AND(A864="",B864="",C864="",E864="",H864=""),"",IF(B864="","Pick a job",IF(ISNA(MATCH(B864,Jobs!$A$2:$A$301,0)),"Job # not on Jobs tab",IF(C864="","Pick a category",IF(AND(E864&lt;&gt;"",F864=""),"Add a rate",IF(AND(E864="",H864=""),"Add hours or an amount",IF(AND(E864&lt;&gt;"",H864&lt;&gt;""),"Use hours x rate OR an amount","")))))))</f>
        <v/>
      </c>
    </row>
    <row r="865" customFormat="false" ht="15" hidden="false" customHeight="false" outlineLevel="0" collapsed="false">
      <c r="A865" s="24"/>
      <c r="B865" s="23"/>
      <c r="C865" s="23"/>
      <c r="D865" s="23"/>
      <c r="E865" s="23"/>
      <c r="F865" s="25"/>
      <c r="G865" s="26" t="str">
        <f aca="false">IF(AND(E865="",H865=""),"",N(E865)*N(F865)+N(H865))</f>
        <v/>
      </c>
      <c r="H865" s="25"/>
      <c r="I865" s="23"/>
      <c r="J865" s="28" t="str">
        <f aca="false">IF(AND(A865="",B865="",C865="",E865="",H865=""),"",IF(B865="","Pick a job",IF(ISNA(MATCH(B865,Jobs!$A$2:$A$301,0)),"Job # not on Jobs tab",IF(C865="","Pick a category",IF(AND(E865&lt;&gt;"",F865=""),"Add a rate",IF(AND(E865="",H865=""),"Add hours or an amount",IF(AND(E865&lt;&gt;"",H865&lt;&gt;""),"Use hours x rate OR an amount","")))))))</f>
        <v/>
      </c>
    </row>
    <row r="866" customFormat="false" ht="15" hidden="false" customHeight="false" outlineLevel="0" collapsed="false">
      <c r="A866" s="24"/>
      <c r="B866" s="23"/>
      <c r="C866" s="23"/>
      <c r="D866" s="23"/>
      <c r="E866" s="23"/>
      <c r="F866" s="25"/>
      <c r="G866" s="26" t="str">
        <f aca="false">IF(AND(E866="",H866=""),"",N(E866)*N(F866)+N(H866))</f>
        <v/>
      </c>
      <c r="H866" s="25"/>
      <c r="I866" s="23"/>
      <c r="J866" s="28" t="str">
        <f aca="false">IF(AND(A866="",B866="",C866="",E866="",H866=""),"",IF(B866="","Pick a job",IF(ISNA(MATCH(B866,Jobs!$A$2:$A$301,0)),"Job # not on Jobs tab",IF(C866="","Pick a category",IF(AND(E866&lt;&gt;"",F866=""),"Add a rate",IF(AND(E866="",H866=""),"Add hours or an amount",IF(AND(E866&lt;&gt;"",H866&lt;&gt;""),"Use hours x rate OR an amount","")))))))</f>
        <v/>
      </c>
    </row>
    <row r="867" customFormat="false" ht="15" hidden="false" customHeight="false" outlineLevel="0" collapsed="false">
      <c r="A867" s="24"/>
      <c r="B867" s="23"/>
      <c r="C867" s="23"/>
      <c r="D867" s="23"/>
      <c r="E867" s="23"/>
      <c r="F867" s="25"/>
      <c r="G867" s="26" t="str">
        <f aca="false">IF(AND(E867="",H867=""),"",N(E867)*N(F867)+N(H867))</f>
        <v/>
      </c>
      <c r="H867" s="25"/>
      <c r="I867" s="23"/>
      <c r="J867" s="28" t="str">
        <f aca="false">IF(AND(A867="",B867="",C867="",E867="",H867=""),"",IF(B867="","Pick a job",IF(ISNA(MATCH(B867,Jobs!$A$2:$A$301,0)),"Job # not on Jobs tab",IF(C867="","Pick a category",IF(AND(E867&lt;&gt;"",F867=""),"Add a rate",IF(AND(E867="",H867=""),"Add hours or an amount",IF(AND(E867&lt;&gt;"",H867&lt;&gt;""),"Use hours x rate OR an amount","")))))))</f>
        <v/>
      </c>
    </row>
    <row r="868" customFormat="false" ht="15" hidden="false" customHeight="false" outlineLevel="0" collapsed="false">
      <c r="A868" s="24"/>
      <c r="B868" s="23"/>
      <c r="C868" s="23"/>
      <c r="D868" s="23"/>
      <c r="E868" s="23"/>
      <c r="F868" s="25"/>
      <c r="G868" s="26" t="str">
        <f aca="false">IF(AND(E868="",H868=""),"",N(E868)*N(F868)+N(H868))</f>
        <v/>
      </c>
      <c r="H868" s="25"/>
      <c r="I868" s="23"/>
      <c r="J868" s="28" t="str">
        <f aca="false">IF(AND(A868="",B868="",C868="",E868="",H868=""),"",IF(B868="","Pick a job",IF(ISNA(MATCH(B868,Jobs!$A$2:$A$301,0)),"Job # not on Jobs tab",IF(C868="","Pick a category",IF(AND(E868&lt;&gt;"",F868=""),"Add a rate",IF(AND(E868="",H868=""),"Add hours or an amount",IF(AND(E868&lt;&gt;"",H868&lt;&gt;""),"Use hours x rate OR an amount","")))))))</f>
        <v/>
      </c>
    </row>
    <row r="869" customFormat="false" ht="15" hidden="false" customHeight="false" outlineLevel="0" collapsed="false">
      <c r="A869" s="24"/>
      <c r="B869" s="23"/>
      <c r="C869" s="23"/>
      <c r="D869" s="23"/>
      <c r="E869" s="23"/>
      <c r="F869" s="25"/>
      <c r="G869" s="26" t="str">
        <f aca="false">IF(AND(E869="",H869=""),"",N(E869)*N(F869)+N(H869))</f>
        <v/>
      </c>
      <c r="H869" s="25"/>
      <c r="I869" s="23"/>
      <c r="J869" s="28" t="str">
        <f aca="false">IF(AND(A869="",B869="",C869="",E869="",H869=""),"",IF(B869="","Pick a job",IF(ISNA(MATCH(B869,Jobs!$A$2:$A$301,0)),"Job # not on Jobs tab",IF(C869="","Pick a category",IF(AND(E869&lt;&gt;"",F869=""),"Add a rate",IF(AND(E869="",H869=""),"Add hours or an amount",IF(AND(E869&lt;&gt;"",H869&lt;&gt;""),"Use hours x rate OR an amount","")))))))</f>
        <v/>
      </c>
    </row>
    <row r="870" customFormat="false" ht="15" hidden="false" customHeight="false" outlineLevel="0" collapsed="false">
      <c r="A870" s="24"/>
      <c r="B870" s="23"/>
      <c r="C870" s="23"/>
      <c r="D870" s="23"/>
      <c r="E870" s="23"/>
      <c r="F870" s="25"/>
      <c r="G870" s="26" t="str">
        <f aca="false">IF(AND(E870="",H870=""),"",N(E870)*N(F870)+N(H870))</f>
        <v/>
      </c>
      <c r="H870" s="25"/>
      <c r="I870" s="23"/>
      <c r="J870" s="28" t="str">
        <f aca="false">IF(AND(A870="",B870="",C870="",E870="",H870=""),"",IF(B870="","Pick a job",IF(ISNA(MATCH(B870,Jobs!$A$2:$A$301,0)),"Job # not on Jobs tab",IF(C870="","Pick a category",IF(AND(E870&lt;&gt;"",F870=""),"Add a rate",IF(AND(E870="",H870=""),"Add hours or an amount",IF(AND(E870&lt;&gt;"",H870&lt;&gt;""),"Use hours x rate OR an amount","")))))))</f>
        <v/>
      </c>
    </row>
    <row r="871" customFormat="false" ht="15" hidden="false" customHeight="false" outlineLevel="0" collapsed="false">
      <c r="A871" s="24"/>
      <c r="B871" s="23"/>
      <c r="C871" s="23"/>
      <c r="D871" s="23"/>
      <c r="E871" s="23"/>
      <c r="F871" s="25"/>
      <c r="G871" s="26" t="str">
        <f aca="false">IF(AND(E871="",H871=""),"",N(E871)*N(F871)+N(H871))</f>
        <v/>
      </c>
      <c r="H871" s="25"/>
      <c r="I871" s="23"/>
      <c r="J871" s="28" t="str">
        <f aca="false">IF(AND(A871="",B871="",C871="",E871="",H871=""),"",IF(B871="","Pick a job",IF(ISNA(MATCH(B871,Jobs!$A$2:$A$301,0)),"Job # not on Jobs tab",IF(C871="","Pick a category",IF(AND(E871&lt;&gt;"",F871=""),"Add a rate",IF(AND(E871="",H871=""),"Add hours or an amount",IF(AND(E871&lt;&gt;"",H871&lt;&gt;""),"Use hours x rate OR an amount","")))))))</f>
        <v/>
      </c>
    </row>
    <row r="872" customFormat="false" ht="15" hidden="false" customHeight="false" outlineLevel="0" collapsed="false">
      <c r="A872" s="24"/>
      <c r="B872" s="23"/>
      <c r="C872" s="23"/>
      <c r="D872" s="23"/>
      <c r="E872" s="23"/>
      <c r="F872" s="25"/>
      <c r="G872" s="26" t="str">
        <f aca="false">IF(AND(E872="",H872=""),"",N(E872)*N(F872)+N(H872))</f>
        <v/>
      </c>
      <c r="H872" s="25"/>
      <c r="I872" s="23"/>
      <c r="J872" s="28" t="str">
        <f aca="false">IF(AND(A872="",B872="",C872="",E872="",H872=""),"",IF(B872="","Pick a job",IF(ISNA(MATCH(B872,Jobs!$A$2:$A$301,0)),"Job # not on Jobs tab",IF(C872="","Pick a category",IF(AND(E872&lt;&gt;"",F872=""),"Add a rate",IF(AND(E872="",H872=""),"Add hours or an amount",IF(AND(E872&lt;&gt;"",H872&lt;&gt;""),"Use hours x rate OR an amount","")))))))</f>
        <v/>
      </c>
    </row>
    <row r="873" customFormat="false" ht="15" hidden="false" customHeight="false" outlineLevel="0" collapsed="false">
      <c r="A873" s="24"/>
      <c r="B873" s="23"/>
      <c r="C873" s="23"/>
      <c r="D873" s="23"/>
      <c r="E873" s="23"/>
      <c r="F873" s="25"/>
      <c r="G873" s="26" t="str">
        <f aca="false">IF(AND(E873="",H873=""),"",N(E873)*N(F873)+N(H873))</f>
        <v/>
      </c>
      <c r="H873" s="25"/>
      <c r="I873" s="23"/>
      <c r="J873" s="28" t="str">
        <f aca="false">IF(AND(A873="",B873="",C873="",E873="",H873=""),"",IF(B873="","Pick a job",IF(ISNA(MATCH(B873,Jobs!$A$2:$A$301,0)),"Job # not on Jobs tab",IF(C873="","Pick a category",IF(AND(E873&lt;&gt;"",F873=""),"Add a rate",IF(AND(E873="",H873=""),"Add hours or an amount",IF(AND(E873&lt;&gt;"",H873&lt;&gt;""),"Use hours x rate OR an amount","")))))))</f>
        <v/>
      </c>
    </row>
    <row r="874" customFormat="false" ht="15" hidden="false" customHeight="false" outlineLevel="0" collapsed="false">
      <c r="A874" s="24"/>
      <c r="B874" s="23"/>
      <c r="C874" s="23"/>
      <c r="D874" s="23"/>
      <c r="E874" s="23"/>
      <c r="F874" s="25"/>
      <c r="G874" s="26" t="str">
        <f aca="false">IF(AND(E874="",H874=""),"",N(E874)*N(F874)+N(H874))</f>
        <v/>
      </c>
      <c r="H874" s="25"/>
      <c r="I874" s="23"/>
      <c r="J874" s="28" t="str">
        <f aca="false">IF(AND(A874="",B874="",C874="",E874="",H874=""),"",IF(B874="","Pick a job",IF(ISNA(MATCH(B874,Jobs!$A$2:$A$301,0)),"Job # not on Jobs tab",IF(C874="","Pick a category",IF(AND(E874&lt;&gt;"",F874=""),"Add a rate",IF(AND(E874="",H874=""),"Add hours or an amount",IF(AND(E874&lt;&gt;"",H874&lt;&gt;""),"Use hours x rate OR an amount","")))))))</f>
        <v/>
      </c>
    </row>
    <row r="875" customFormat="false" ht="15" hidden="false" customHeight="false" outlineLevel="0" collapsed="false">
      <c r="A875" s="24"/>
      <c r="B875" s="23"/>
      <c r="C875" s="23"/>
      <c r="D875" s="23"/>
      <c r="E875" s="23"/>
      <c r="F875" s="25"/>
      <c r="G875" s="26" t="str">
        <f aca="false">IF(AND(E875="",H875=""),"",N(E875)*N(F875)+N(H875))</f>
        <v/>
      </c>
      <c r="H875" s="25"/>
      <c r="I875" s="23"/>
      <c r="J875" s="28" t="str">
        <f aca="false">IF(AND(A875="",B875="",C875="",E875="",H875=""),"",IF(B875="","Pick a job",IF(ISNA(MATCH(B875,Jobs!$A$2:$A$301,0)),"Job # not on Jobs tab",IF(C875="","Pick a category",IF(AND(E875&lt;&gt;"",F875=""),"Add a rate",IF(AND(E875="",H875=""),"Add hours or an amount",IF(AND(E875&lt;&gt;"",H875&lt;&gt;""),"Use hours x rate OR an amount","")))))))</f>
        <v/>
      </c>
    </row>
    <row r="876" customFormat="false" ht="15" hidden="false" customHeight="false" outlineLevel="0" collapsed="false">
      <c r="A876" s="24"/>
      <c r="B876" s="23"/>
      <c r="C876" s="23"/>
      <c r="D876" s="23"/>
      <c r="E876" s="23"/>
      <c r="F876" s="25"/>
      <c r="G876" s="26" t="str">
        <f aca="false">IF(AND(E876="",H876=""),"",N(E876)*N(F876)+N(H876))</f>
        <v/>
      </c>
      <c r="H876" s="25"/>
      <c r="I876" s="23"/>
      <c r="J876" s="28" t="str">
        <f aca="false">IF(AND(A876="",B876="",C876="",E876="",H876=""),"",IF(B876="","Pick a job",IF(ISNA(MATCH(B876,Jobs!$A$2:$A$301,0)),"Job # not on Jobs tab",IF(C876="","Pick a category",IF(AND(E876&lt;&gt;"",F876=""),"Add a rate",IF(AND(E876="",H876=""),"Add hours or an amount",IF(AND(E876&lt;&gt;"",H876&lt;&gt;""),"Use hours x rate OR an amount","")))))))</f>
        <v/>
      </c>
    </row>
    <row r="877" customFormat="false" ht="15" hidden="false" customHeight="false" outlineLevel="0" collapsed="false">
      <c r="A877" s="24"/>
      <c r="B877" s="23"/>
      <c r="C877" s="23"/>
      <c r="D877" s="23"/>
      <c r="E877" s="23"/>
      <c r="F877" s="25"/>
      <c r="G877" s="26" t="str">
        <f aca="false">IF(AND(E877="",H877=""),"",N(E877)*N(F877)+N(H877))</f>
        <v/>
      </c>
      <c r="H877" s="25"/>
      <c r="I877" s="23"/>
      <c r="J877" s="28" t="str">
        <f aca="false">IF(AND(A877="",B877="",C877="",E877="",H877=""),"",IF(B877="","Pick a job",IF(ISNA(MATCH(B877,Jobs!$A$2:$A$301,0)),"Job # not on Jobs tab",IF(C877="","Pick a category",IF(AND(E877&lt;&gt;"",F877=""),"Add a rate",IF(AND(E877="",H877=""),"Add hours or an amount",IF(AND(E877&lt;&gt;"",H877&lt;&gt;""),"Use hours x rate OR an amount","")))))))</f>
        <v/>
      </c>
    </row>
    <row r="878" customFormat="false" ht="15" hidden="false" customHeight="false" outlineLevel="0" collapsed="false">
      <c r="A878" s="24"/>
      <c r="B878" s="23"/>
      <c r="C878" s="23"/>
      <c r="D878" s="23"/>
      <c r="E878" s="23"/>
      <c r="F878" s="25"/>
      <c r="G878" s="26" t="str">
        <f aca="false">IF(AND(E878="",H878=""),"",N(E878)*N(F878)+N(H878))</f>
        <v/>
      </c>
      <c r="H878" s="25"/>
      <c r="I878" s="23"/>
      <c r="J878" s="28" t="str">
        <f aca="false">IF(AND(A878="",B878="",C878="",E878="",H878=""),"",IF(B878="","Pick a job",IF(ISNA(MATCH(B878,Jobs!$A$2:$A$301,0)),"Job # not on Jobs tab",IF(C878="","Pick a category",IF(AND(E878&lt;&gt;"",F878=""),"Add a rate",IF(AND(E878="",H878=""),"Add hours or an amount",IF(AND(E878&lt;&gt;"",H878&lt;&gt;""),"Use hours x rate OR an amount","")))))))</f>
        <v/>
      </c>
    </row>
    <row r="879" customFormat="false" ht="15" hidden="false" customHeight="false" outlineLevel="0" collapsed="false">
      <c r="A879" s="24"/>
      <c r="B879" s="23"/>
      <c r="C879" s="23"/>
      <c r="D879" s="23"/>
      <c r="E879" s="23"/>
      <c r="F879" s="25"/>
      <c r="G879" s="26" t="str">
        <f aca="false">IF(AND(E879="",H879=""),"",N(E879)*N(F879)+N(H879))</f>
        <v/>
      </c>
      <c r="H879" s="25"/>
      <c r="I879" s="23"/>
      <c r="J879" s="28" t="str">
        <f aca="false">IF(AND(A879="",B879="",C879="",E879="",H879=""),"",IF(B879="","Pick a job",IF(ISNA(MATCH(B879,Jobs!$A$2:$A$301,0)),"Job # not on Jobs tab",IF(C879="","Pick a category",IF(AND(E879&lt;&gt;"",F879=""),"Add a rate",IF(AND(E879="",H879=""),"Add hours or an amount",IF(AND(E879&lt;&gt;"",H879&lt;&gt;""),"Use hours x rate OR an amount","")))))))</f>
        <v/>
      </c>
    </row>
    <row r="880" customFormat="false" ht="15" hidden="false" customHeight="false" outlineLevel="0" collapsed="false">
      <c r="A880" s="24"/>
      <c r="B880" s="23"/>
      <c r="C880" s="23"/>
      <c r="D880" s="23"/>
      <c r="E880" s="23"/>
      <c r="F880" s="25"/>
      <c r="G880" s="26" t="str">
        <f aca="false">IF(AND(E880="",H880=""),"",N(E880)*N(F880)+N(H880))</f>
        <v/>
      </c>
      <c r="H880" s="25"/>
      <c r="I880" s="23"/>
      <c r="J880" s="28" t="str">
        <f aca="false">IF(AND(A880="",B880="",C880="",E880="",H880=""),"",IF(B880="","Pick a job",IF(ISNA(MATCH(B880,Jobs!$A$2:$A$301,0)),"Job # not on Jobs tab",IF(C880="","Pick a category",IF(AND(E880&lt;&gt;"",F880=""),"Add a rate",IF(AND(E880="",H880=""),"Add hours or an amount",IF(AND(E880&lt;&gt;"",H880&lt;&gt;""),"Use hours x rate OR an amount","")))))))</f>
        <v/>
      </c>
    </row>
    <row r="881" customFormat="false" ht="15" hidden="false" customHeight="false" outlineLevel="0" collapsed="false">
      <c r="A881" s="24"/>
      <c r="B881" s="23"/>
      <c r="C881" s="23"/>
      <c r="D881" s="23"/>
      <c r="E881" s="23"/>
      <c r="F881" s="25"/>
      <c r="G881" s="26" t="str">
        <f aca="false">IF(AND(E881="",H881=""),"",N(E881)*N(F881)+N(H881))</f>
        <v/>
      </c>
      <c r="H881" s="25"/>
      <c r="I881" s="23"/>
      <c r="J881" s="28" t="str">
        <f aca="false">IF(AND(A881="",B881="",C881="",E881="",H881=""),"",IF(B881="","Pick a job",IF(ISNA(MATCH(B881,Jobs!$A$2:$A$301,0)),"Job # not on Jobs tab",IF(C881="","Pick a category",IF(AND(E881&lt;&gt;"",F881=""),"Add a rate",IF(AND(E881="",H881=""),"Add hours or an amount",IF(AND(E881&lt;&gt;"",H881&lt;&gt;""),"Use hours x rate OR an amount","")))))))</f>
        <v/>
      </c>
    </row>
    <row r="882" customFormat="false" ht="15" hidden="false" customHeight="false" outlineLevel="0" collapsed="false">
      <c r="A882" s="24"/>
      <c r="B882" s="23"/>
      <c r="C882" s="23"/>
      <c r="D882" s="23"/>
      <c r="E882" s="23"/>
      <c r="F882" s="25"/>
      <c r="G882" s="26" t="str">
        <f aca="false">IF(AND(E882="",H882=""),"",N(E882)*N(F882)+N(H882))</f>
        <v/>
      </c>
      <c r="H882" s="25"/>
      <c r="I882" s="23"/>
      <c r="J882" s="28" t="str">
        <f aca="false">IF(AND(A882="",B882="",C882="",E882="",H882=""),"",IF(B882="","Pick a job",IF(ISNA(MATCH(B882,Jobs!$A$2:$A$301,0)),"Job # not on Jobs tab",IF(C882="","Pick a category",IF(AND(E882&lt;&gt;"",F882=""),"Add a rate",IF(AND(E882="",H882=""),"Add hours or an amount",IF(AND(E882&lt;&gt;"",H882&lt;&gt;""),"Use hours x rate OR an amount","")))))))</f>
        <v/>
      </c>
    </row>
    <row r="883" customFormat="false" ht="15" hidden="false" customHeight="false" outlineLevel="0" collapsed="false">
      <c r="A883" s="24"/>
      <c r="B883" s="23"/>
      <c r="C883" s="23"/>
      <c r="D883" s="23"/>
      <c r="E883" s="23"/>
      <c r="F883" s="25"/>
      <c r="G883" s="26" t="str">
        <f aca="false">IF(AND(E883="",H883=""),"",N(E883)*N(F883)+N(H883))</f>
        <v/>
      </c>
      <c r="H883" s="25"/>
      <c r="I883" s="23"/>
      <c r="J883" s="28" t="str">
        <f aca="false">IF(AND(A883="",B883="",C883="",E883="",H883=""),"",IF(B883="","Pick a job",IF(ISNA(MATCH(B883,Jobs!$A$2:$A$301,0)),"Job # not on Jobs tab",IF(C883="","Pick a category",IF(AND(E883&lt;&gt;"",F883=""),"Add a rate",IF(AND(E883="",H883=""),"Add hours or an amount",IF(AND(E883&lt;&gt;"",H883&lt;&gt;""),"Use hours x rate OR an amount","")))))))</f>
        <v/>
      </c>
    </row>
    <row r="884" customFormat="false" ht="15" hidden="false" customHeight="false" outlineLevel="0" collapsed="false">
      <c r="A884" s="24"/>
      <c r="B884" s="23"/>
      <c r="C884" s="23"/>
      <c r="D884" s="23"/>
      <c r="E884" s="23"/>
      <c r="F884" s="25"/>
      <c r="G884" s="26" t="str">
        <f aca="false">IF(AND(E884="",H884=""),"",N(E884)*N(F884)+N(H884))</f>
        <v/>
      </c>
      <c r="H884" s="25"/>
      <c r="I884" s="23"/>
      <c r="J884" s="28" t="str">
        <f aca="false">IF(AND(A884="",B884="",C884="",E884="",H884=""),"",IF(B884="","Pick a job",IF(ISNA(MATCH(B884,Jobs!$A$2:$A$301,0)),"Job # not on Jobs tab",IF(C884="","Pick a category",IF(AND(E884&lt;&gt;"",F884=""),"Add a rate",IF(AND(E884="",H884=""),"Add hours or an amount",IF(AND(E884&lt;&gt;"",H884&lt;&gt;""),"Use hours x rate OR an amount","")))))))</f>
        <v/>
      </c>
    </row>
    <row r="885" customFormat="false" ht="15" hidden="false" customHeight="false" outlineLevel="0" collapsed="false">
      <c r="A885" s="24"/>
      <c r="B885" s="23"/>
      <c r="C885" s="23"/>
      <c r="D885" s="23"/>
      <c r="E885" s="23"/>
      <c r="F885" s="25"/>
      <c r="G885" s="26" t="str">
        <f aca="false">IF(AND(E885="",H885=""),"",N(E885)*N(F885)+N(H885))</f>
        <v/>
      </c>
      <c r="H885" s="25"/>
      <c r="I885" s="23"/>
      <c r="J885" s="28" t="str">
        <f aca="false">IF(AND(A885="",B885="",C885="",E885="",H885=""),"",IF(B885="","Pick a job",IF(ISNA(MATCH(B885,Jobs!$A$2:$A$301,0)),"Job # not on Jobs tab",IF(C885="","Pick a category",IF(AND(E885&lt;&gt;"",F885=""),"Add a rate",IF(AND(E885="",H885=""),"Add hours or an amount",IF(AND(E885&lt;&gt;"",H885&lt;&gt;""),"Use hours x rate OR an amount","")))))))</f>
        <v/>
      </c>
    </row>
    <row r="886" customFormat="false" ht="15" hidden="false" customHeight="false" outlineLevel="0" collapsed="false">
      <c r="A886" s="24"/>
      <c r="B886" s="23"/>
      <c r="C886" s="23"/>
      <c r="D886" s="23"/>
      <c r="E886" s="23"/>
      <c r="F886" s="25"/>
      <c r="G886" s="26" t="str">
        <f aca="false">IF(AND(E886="",H886=""),"",N(E886)*N(F886)+N(H886))</f>
        <v/>
      </c>
      <c r="H886" s="25"/>
      <c r="I886" s="23"/>
      <c r="J886" s="28" t="str">
        <f aca="false">IF(AND(A886="",B886="",C886="",E886="",H886=""),"",IF(B886="","Pick a job",IF(ISNA(MATCH(B886,Jobs!$A$2:$A$301,0)),"Job # not on Jobs tab",IF(C886="","Pick a category",IF(AND(E886&lt;&gt;"",F886=""),"Add a rate",IF(AND(E886="",H886=""),"Add hours or an amount",IF(AND(E886&lt;&gt;"",H886&lt;&gt;""),"Use hours x rate OR an amount","")))))))</f>
        <v/>
      </c>
    </row>
    <row r="887" customFormat="false" ht="15" hidden="false" customHeight="false" outlineLevel="0" collapsed="false">
      <c r="A887" s="24"/>
      <c r="B887" s="23"/>
      <c r="C887" s="23"/>
      <c r="D887" s="23"/>
      <c r="E887" s="23"/>
      <c r="F887" s="25"/>
      <c r="G887" s="26" t="str">
        <f aca="false">IF(AND(E887="",H887=""),"",N(E887)*N(F887)+N(H887))</f>
        <v/>
      </c>
      <c r="H887" s="25"/>
      <c r="I887" s="23"/>
      <c r="J887" s="28" t="str">
        <f aca="false">IF(AND(A887="",B887="",C887="",E887="",H887=""),"",IF(B887="","Pick a job",IF(ISNA(MATCH(B887,Jobs!$A$2:$A$301,0)),"Job # not on Jobs tab",IF(C887="","Pick a category",IF(AND(E887&lt;&gt;"",F887=""),"Add a rate",IF(AND(E887="",H887=""),"Add hours or an amount",IF(AND(E887&lt;&gt;"",H887&lt;&gt;""),"Use hours x rate OR an amount","")))))))</f>
        <v/>
      </c>
    </row>
    <row r="888" customFormat="false" ht="15" hidden="false" customHeight="false" outlineLevel="0" collapsed="false">
      <c r="A888" s="24"/>
      <c r="B888" s="23"/>
      <c r="C888" s="23"/>
      <c r="D888" s="23"/>
      <c r="E888" s="23"/>
      <c r="F888" s="25"/>
      <c r="G888" s="26" t="str">
        <f aca="false">IF(AND(E888="",H888=""),"",N(E888)*N(F888)+N(H888))</f>
        <v/>
      </c>
      <c r="H888" s="25"/>
      <c r="I888" s="23"/>
      <c r="J888" s="28" t="str">
        <f aca="false">IF(AND(A888="",B888="",C888="",E888="",H888=""),"",IF(B888="","Pick a job",IF(ISNA(MATCH(B888,Jobs!$A$2:$A$301,0)),"Job # not on Jobs tab",IF(C888="","Pick a category",IF(AND(E888&lt;&gt;"",F888=""),"Add a rate",IF(AND(E888="",H888=""),"Add hours or an amount",IF(AND(E888&lt;&gt;"",H888&lt;&gt;""),"Use hours x rate OR an amount","")))))))</f>
        <v/>
      </c>
    </row>
    <row r="889" customFormat="false" ht="15" hidden="false" customHeight="false" outlineLevel="0" collapsed="false">
      <c r="A889" s="24"/>
      <c r="B889" s="23"/>
      <c r="C889" s="23"/>
      <c r="D889" s="23"/>
      <c r="E889" s="23"/>
      <c r="F889" s="25"/>
      <c r="G889" s="26" t="str">
        <f aca="false">IF(AND(E889="",H889=""),"",N(E889)*N(F889)+N(H889))</f>
        <v/>
      </c>
      <c r="H889" s="25"/>
      <c r="I889" s="23"/>
      <c r="J889" s="28" t="str">
        <f aca="false">IF(AND(A889="",B889="",C889="",E889="",H889=""),"",IF(B889="","Pick a job",IF(ISNA(MATCH(B889,Jobs!$A$2:$A$301,0)),"Job # not on Jobs tab",IF(C889="","Pick a category",IF(AND(E889&lt;&gt;"",F889=""),"Add a rate",IF(AND(E889="",H889=""),"Add hours or an amount",IF(AND(E889&lt;&gt;"",H889&lt;&gt;""),"Use hours x rate OR an amount","")))))))</f>
        <v/>
      </c>
    </row>
    <row r="890" customFormat="false" ht="15" hidden="false" customHeight="false" outlineLevel="0" collapsed="false">
      <c r="A890" s="24"/>
      <c r="B890" s="23"/>
      <c r="C890" s="23"/>
      <c r="D890" s="23"/>
      <c r="E890" s="23"/>
      <c r="F890" s="25"/>
      <c r="G890" s="26" t="str">
        <f aca="false">IF(AND(E890="",H890=""),"",N(E890)*N(F890)+N(H890))</f>
        <v/>
      </c>
      <c r="H890" s="25"/>
      <c r="I890" s="23"/>
      <c r="J890" s="28" t="str">
        <f aca="false">IF(AND(A890="",B890="",C890="",E890="",H890=""),"",IF(B890="","Pick a job",IF(ISNA(MATCH(B890,Jobs!$A$2:$A$301,0)),"Job # not on Jobs tab",IF(C890="","Pick a category",IF(AND(E890&lt;&gt;"",F890=""),"Add a rate",IF(AND(E890="",H890=""),"Add hours or an amount",IF(AND(E890&lt;&gt;"",H890&lt;&gt;""),"Use hours x rate OR an amount","")))))))</f>
        <v/>
      </c>
    </row>
    <row r="891" customFormat="false" ht="15" hidden="false" customHeight="false" outlineLevel="0" collapsed="false">
      <c r="A891" s="24"/>
      <c r="B891" s="23"/>
      <c r="C891" s="23"/>
      <c r="D891" s="23"/>
      <c r="E891" s="23"/>
      <c r="F891" s="25"/>
      <c r="G891" s="26" t="str">
        <f aca="false">IF(AND(E891="",H891=""),"",N(E891)*N(F891)+N(H891))</f>
        <v/>
      </c>
      <c r="H891" s="25"/>
      <c r="I891" s="23"/>
      <c r="J891" s="28" t="str">
        <f aca="false">IF(AND(A891="",B891="",C891="",E891="",H891=""),"",IF(B891="","Pick a job",IF(ISNA(MATCH(B891,Jobs!$A$2:$A$301,0)),"Job # not on Jobs tab",IF(C891="","Pick a category",IF(AND(E891&lt;&gt;"",F891=""),"Add a rate",IF(AND(E891="",H891=""),"Add hours or an amount",IF(AND(E891&lt;&gt;"",H891&lt;&gt;""),"Use hours x rate OR an amount","")))))))</f>
        <v/>
      </c>
    </row>
    <row r="892" customFormat="false" ht="15" hidden="false" customHeight="false" outlineLevel="0" collapsed="false">
      <c r="A892" s="24"/>
      <c r="B892" s="23"/>
      <c r="C892" s="23"/>
      <c r="D892" s="23"/>
      <c r="E892" s="23"/>
      <c r="F892" s="25"/>
      <c r="G892" s="26" t="str">
        <f aca="false">IF(AND(E892="",H892=""),"",N(E892)*N(F892)+N(H892))</f>
        <v/>
      </c>
      <c r="H892" s="25"/>
      <c r="I892" s="23"/>
      <c r="J892" s="28" t="str">
        <f aca="false">IF(AND(A892="",B892="",C892="",E892="",H892=""),"",IF(B892="","Pick a job",IF(ISNA(MATCH(B892,Jobs!$A$2:$A$301,0)),"Job # not on Jobs tab",IF(C892="","Pick a category",IF(AND(E892&lt;&gt;"",F892=""),"Add a rate",IF(AND(E892="",H892=""),"Add hours or an amount",IF(AND(E892&lt;&gt;"",H892&lt;&gt;""),"Use hours x rate OR an amount","")))))))</f>
        <v/>
      </c>
    </row>
    <row r="893" customFormat="false" ht="15" hidden="false" customHeight="false" outlineLevel="0" collapsed="false">
      <c r="A893" s="24"/>
      <c r="B893" s="23"/>
      <c r="C893" s="23"/>
      <c r="D893" s="23"/>
      <c r="E893" s="23"/>
      <c r="F893" s="25"/>
      <c r="G893" s="26" t="str">
        <f aca="false">IF(AND(E893="",H893=""),"",N(E893)*N(F893)+N(H893))</f>
        <v/>
      </c>
      <c r="H893" s="25"/>
      <c r="I893" s="23"/>
      <c r="J893" s="28" t="str">
        <f aca="false">IF(AND(A893="",B893="",C893="",E893="",H893=""),"",IF(B893="","Pick a job",IF(ISNA(MATCH(B893,Jobs!$A$2:$A$301,0)),"Job # not on Jobs tab",IF(C893="","Pick a category",IF(AND(E893&lt;&gt;"",F893=""),"Add a rate",IF(AND(E893="",H893=""),"Add hours or an amount",IF(AND(E893&lt;&gt;"",H893&lt;&gt;""),"Use hours x rate OR an amount","")))))))</f>
        <v/>
      </c>
    </row>
    <row r="894" customFormat="false" ht="15" hidden="false" customHeight="false" outlineLevel="0" collapsed="false">
      <c r="A894" s="24"/>
      <c r="B894" s="23"/>
      <c r="C894" s="23"/>
      <c r="D894" s="23"/>
      <c r="E894" s="23"/>
      <c r="F894" s="25"/>
      <c r="G894" s="26" t="str">
        <f aca="false">IF(AND(E894="",H894=""),"",N(E894)*N(F894)+N(H894))</f>
        <v/>
      </c>
      <c r="H894" s="25"/>
      <c r="I894" s="23"/>
      <c r="J894" s="28" t="str">
        <f aca="false">IF(AND(A894="",B894="",C894="",E894="",H894=""),"",IF(B894="","Pick a job",IF(ISNA(MATCH(B894,Jobs!$A$2:$A$301,0)),"Job # not on Jobs tab",IF(C894="","Pick a category",IF(AND(E894&lt;&gt;"",F894=""),"Add a rate",IF(AND(E894="",H894=""),"Add hours or an amount",IF(AND(E894&lt;&gt;"",H894&lt;&gt;""),"Use hours x rate OR an amount","")))))))</f>
        <v/>
      </c>
    </row>
    <row r="895" customFormat="false" ht="15" hidden="false" customHeight="false" outlineLevel="0" collapsed="false">
      <c r="A895" s="24"/>
      <c r="B895" s="23"/>
      <c r="C895" s="23"/>
      <c r="D895" s="23"/>
      <c r="E895" s="23"/>
      <c r="F895" s="25"/>
      <c r="G895" s="26" t="str">
        <f aca="false">IF(AND(E895="",H895=""),"",N(E895)*N(F895)+N(H895))</f>
        <v/>
      </c>
      <c r="H895" s="25"/>
      <c r="I895" s="23"/>
      <c r="J895" s="28" t="str">
        <f aca="false">IF(AND(A895="",B895="",C895="",E895="",H895=""),"",IF(B895="","Pick a job",IF(ISNA(MATCH(B895,Jobs!$A$2:$A$301,0)),"Job # not on Jobs tab",IF(C895="","Pick a category",IF(AND(E895&lt;&gt;"",F895=""),"Add a rate",IF(AND(E895="",H895=""),"Add hours or an amount",IF(AND(E895&lt;&gt;"",H895&lt;&gt;""),"Use hours x rate OR an amount","")))))))</f>
        <v/>
      </c>
    </row>
    <row r="896" customFormat="false" ht="15" hidden="false" customHeight="false" outlineLevel="0" collapsed="false">
      <c r="A896" s="24"/>
      <c r="B896" s="23"/>
      <c r="C896" s="23"/>
      <c r="D896" s="23"/>
      <c r="E896" s="23"/>
      <c r="F896" s="25"/>
      <c r="G896" s="26" t="str">
        <f aca="false">IF(AND(E896="",H896=""),"",N(E896)*N(F896)+N(H896))</f>
        <v/>
      </c>
      <c r="H896" s="25"/>
      <c r="I896" s="23"/>
      <c r="J896" s="28" t="str">
        <f aca="false">IF(AND(A896="",B896="",C896="",E896="",H896=""),"",IF(B896="","Pick a job",IF(ISNA(MATCH(B896,Jobs!$A$2:$A$301,0)),"Job # not on Jobs tab",IF(C896="","Pick a category",IF(AND(E896&lt;&gt;"",F896=""),"Add a rate",IF(AND(E896="",H896=""),"Add hours or an amount",IF(AND(E896&lt;&gt;"",H896&lt;&gt;""),"Use hours x rate OR an amount","")))))))</f>
        <v/>
      </c>
    </row>
    <row r="897" customFormat="false" ht="15" hidden="false" customHeight="false" outlineLevel="0" collapsed="false">
      <c r="A897" s="24"/>
      <c r="B897" s="23"/>
      <c r="C897" s="23"/>
      <c r="D897" s="23"/>
      <c r="E897" s="23"/>
      <c r="F897" s="25"/>
      <c r="G897" s="26" t="str">
        <f aca="false">IF(AND(E897="",H897=""),"",N(E897)*N(F897)+N(H897))</f>
        <v/>
      </c>
      <c r="H897" s="25"/>
      <c r="I897" s="23"/>
      <c r="J897" s="28" t="str">
        <f aca="false">IF(AND(A897="",B897="",C897="",E897="",H897=""),"",IF(B897="","Pick a job",IF(ISNA(MATCH(B897,Jobs!$A$2:$A$301,0)),"Job # not on Jobs tab",IF(C897="","Pick a category",IF(AND(E897&lt;&gt;"",F897=""),"Add a rate",IF(AND(E897="",H897=""),"Add hours or an amount",IF(AND(E897&lt;&gt;"",H897&lt;&gt;""),"Use hours x rate OR an amount","")))))))</f>
        <v/>
      </c>
    </row>
    <row r="898" customFormat="false" ht="15" hidden="false" customHeight="false" outlineLevel="0" collapsed="false">
      <c r="A898" s="24"/>
      <c r="B898" s="23"/>
      <c r="C898" s="23"/>
      <c r="D898" s="23"/>
      <c r="E898" s="23"/>
      <c r="F898" s="25"/>
      <c r="G898" s="26" t="str">
        <f aca="false">IF(AND(E898="",H898=""),"",N(E898)*N(F898)+N(H898))</f>
        <v/>
      </c>
      <c r="H898" s="25"/>
      <c r="I898" s="23"/>
      <c r="J898" s="28" t="str">
        <f aca="false">IF(AND(A898="",B898="",C898="",E898="",H898=""),"",IF(B898="","Pick a job",IF(ISNA(MATCH(B898,Jobs!$A$2:$A$301,0)),"Job # not on Jobs tab",IF(C898="","Pick a category",IF(AND(E898&lt;&gt;"",F898=""),"Add a rate",IF(AND(E898="",H898=""),"Add hours or an amount",IF(AND(E898&lt;&gt;"",H898&lt;&gt;""),"Use hours x rate OR an amount","")))))))</f>
        <v/>
      </c>
    </row>
    <row r="899" customFormat="false" ht="15" hidden="false" customHeight="false" outlineLevel="0" collapsed="false">
      <c r="A899" s="24"/>
      <c r="B899" s="23"/>
      <c r="C899" s="23"/>
      <c r="D899" s="23"/>
      <c r="E899" s="23"/>
      <c r="F899" s="25"/>
      <c r="G899" s="26" t="str">
        <f aca="false">IF(AND(E899="",H899=""),"",N(E899)*N(F899)+N(H899))</f>
        <v/>
      </c>
      <c r="H899" s="25"/>
      <c r="I899" s="23"/>
      <c r="J899" s="28" t="str">
        <f aca="false">IF(AND(A899="",B899="",C899="",E899="",H899=""),"",IF(B899="","Pick a job",IF(ISNA(MATCH(B899,Jobs!$A$2:$A$301,0)),"Job # not on Jobs tab",IF(C899="","Pick a category",IF(AND(E899&lt;&gt;"",F899=""),"Add a rate",IF(AND(E899="",H899=""),"Add hours or an amount",IF(AND(E899&lt;&gt;"",H899&lt;&gt;""),"Use hours x rate OR an amount","")))))))</f>
        <v/>
      </c>
    </row>
    <row r="900" customFormat="false" ht="15" hidden="false" customHeight="false" outlineLevel="0" collapsed="false">
      <c r="A900" s="24"/>
      <c r="B900" s="23"/>
      <c r="C900" s="23"/>
      <c r="D900" s="23"/>
      <c r="E900" s="23"/>
      <c r="F900" s="25"/>
      <c r="G900" s="26" t="str">
        <f aca="false">IF(AND(E900="",H900=""),"",N(E900)*N(F900)+N(H900))</f>
        <v/>
      </c>
      <c r="H900" s="25"/>
      <c r="I900" s="23"/>
      <c r="J900" s="28" t="str">
        <f aca="false">IF(AND(A900="",B900="",C900="",E900="",H900=""),"",IF(B900="","Pick a job",IF(ISNA(MATCH(B900,Jobs!$A$2:$A$301,0)),"Job # not on Jobs tab",IF(C900="","Pick a category",IF(AND(E900&lt;&gt;"",F900=""),"Add a rate",IF(AND(E900="",H900=""),"Add hours or an amount",IF(AND(E900&lt;&gt;"",H900&lt;&gt;""),"Use hours x rate OR an amount","")))))))</f>
        <v/>
      </c>
    </row>
    <row r="901" customFormat="false" ht="15" hidden="false" customHeight="false" outlineLevel="0" collapsed="false">
      <c r="A901" s="24"/>
      <c r="B901" s="23"/>
      <c r="C901" s="23"/>
      <c r="D901" s="23"/>
      <c r="E901" s="23"/>
      <c r="F901" s="25"/>
      <c r="G901" s="26" t="str">
        <f aca="false">IF(AND(E901="",H901=""),"",N(E901)*N(F901)+N(H901))</f>
        <v/>
      </c>
      <c r="H901" s="25"/>
      <c r="I901" s="23"/>
      <c r="J901" s="28" t="str">
        <f aca="false">IF(AND(A901="",B901="",C901="",E901="",H901=""),"",IF(B901="","Pick a job",IF(ISNA(MATCH(B901,Jobs!$A$2:$A$301,0)),"Job # not on Jobs tab",IF(C901="","Pick a category",IF(AND(E901&lt;&gt;"",F901=""),"Add a rate",IF(AND(E901="",H901=""),"Add hours or an amount",IF(AND(E901&lt;&gt;"",H901&lt;&gt;""),"Use hours x rate OR an amount","")))))))</f>
        <v/>
      </c>
    </row>
    <row r="902" customFormat="false" ht="15" hidden="false" customHeight="false" outlineLevel="0" collapsed="false">
      <c r="A902" s="24"/>
      <c r="B902" s="23"/>
      <c r="C902" s="23"/>
      <c r="D902" s="23"/>
      <c r="E902" s="23"/>
      <c r="F902" s="25"/>
      <c r="G902" s="26" t="str">
        <f aca="false">IF(AND(E902="",H902=""),"",N(E902)*N(F902)+N(H902))</f>
        <v/>
      </c>
      <c r="H902" s="25"/>
      <c r="I902" s="23"/>
      <c r="J902" s="28" t="str">
        <f aca="false">IF(AND(A902="",B902="",C902="",E902="",H902=""),"",IF(B902="","Pick a job",IF(ISNA(MATCH(B902,Jobs!$A$2:$A$301,0)),"Job # not on Jobs tab",IF(C902="","Pick a category",IF(AND(E902&lt;&gt;"",F902=""),"Add a rate",IF(AND(E902="",H902=""),"Add hours or an amount",IF(AND(E902&lt;&gt;"",H902&lt;&gt;""),"Use hours x rate OR an amount","")))))))</f>
        <v/>
      </c>
    </row>
    <row r="903" customFormat="false" ht="15" hidden="false" customHeight="false" outlineLevel="0" collapsed="false">
      <c r="A903" s="24"/>
      <c r="B903" s="23"/>
      <c r="C903" s="23"/>
      <c r="D903" s="23"/>
      <c r="E903" s="23"/>
      <c r="F903" s="25"/>
      <c r="G903" s="26" t="str">
        <f aca="false">IF(AND(E903="",H903=""),"",N(E903)*N(F903)+N(H903))</f>
        <v/>
      </c>
      <c r="H903" s="25"/>
      <c r="I903" s="23"/>
      <c r="J903" s="28" t="str">
        <f aca="false">IF(AND(A903="",B903="",C903="",E903="",H903=""),"",IF(B903="","Pick a job",IF(ISNA(MATCH(B903,Jobs!$A$2:$A$301,0)),"Job # not on Jobs tab",IF(C903="","Pick a category",IF(AND(E903&lt;&gt;"",F903=""),"Add a rate",IF(AND(E903="",H903=""),"Add hours or an amount",IF(AND(E903&lt;&gt;"",H903&lt;&gt;""),"Use hours x rate OR an amount","")))))))</f>
        <v/>
      </c>
    </row>
    <row r="904" customFormat="false" ht="15" hidden="false" customHeight="false" outlineLevel="0" collapsed="false">
      <c r="A904" s="24"/>
      <c r="B904" s="23"/>
      <c r="C904" s="23"/>
      <c r="D904" s="23"/>
      <c r="E904" s="23"/>
      <c r="F904" s="25"/>
      <c r="G904" s="26" t="str">
        <f aca="false">IF(AND(E904="",H904=""),"",N(E904)*N(F904)+N(H904))</f>
        <v/>
      </c>
      <c r="H904" s="25"/>
      <c r="I904" s="23"/>
      <c r="J904" s="28" t="str">
        <f aca="false">IF(AND(A904="",B904="",C904="",E904="",H904=""),"",IF(B904="","Pick a job",IF(ISNA(MATCH(B904,Jobs!$A$2:$A$301,0)),"Job # not on Jobs tab",IF(C904="","Pick a category",IF(AND(E904&lt;&gt;"",F904=""),"Add a rate",IF(AND(E904="",H904=""),"Add hours or an amount",IF(AND(E904&lt;&gt;"",H904&lt;&gt;""),"Use hours x rate OR an amount","")))))))</f>
        <v/>
      </c>
    </row>
    <row r="905" customFormat="false" ht="15" hidden="false" customHeight="false" outlineLevel="0" collapsed="false">
      <c r="A905" s="24"/>
      <c r="B905" s="23"/>
      <c r="C905" s="23"/>
      <c r="D905" s="23"/>
      <c r="E905" s="23"/>
      <c r="F905" s="25"/>
      <c r="G905" s="26" t="str">
        <f aca="false">IF(AND(E905="",H905=""),"",N(E905)*N(F905)+N(H905))</f>
        <v/>
      </c>
      <c r="H905" s="25"/>
      <c r="I905" s="23"/>
      <c r="J905" s="28" t="str">
        <f aca="false">IF(AND(A905="",B905="",C905="",E905="",H905=""),"",IF(B905="","Pick a job",IF(ISNA(MATCH(B905,Jobs!$A$2:$A$301,0)),"Job # not on Jobs tab",IF(C905="","Pick a category",IF(AND(E905&lt;&gt;"",F905=""),"Add a rate",IF(AND(E905="",H905=""),"Add hours or an amount",IF(AND(E905&lt;&gt;"",H905&lt;&gt;""),"Use hours x rate OR an amount","")))))))</f>
        <v/>
      </c>
    </row>
    <row r="906" customFormat="false" ht="15" hidden="false" customHeight="false" outlineLevel="0" collapsed="false">
      <c r="A906" s="24"/>
      <c r="B906" s="23"/>
      <c r="C906" s="23"/>
      <c r="D906" s="23"/>
      <c r="E906" s="23"/>
      <c r="F906" s="25"/>
      <c r="G906" s="26" t="str">
        <f aca="false">IF(AND(E906="",H906=""),"",N(E906)*N(F906)+N(H906))</f>
        <v/>
      </c>
      <c r="H906" s="25"/>
      <c r="I906" s="23"/>
      <c r="J906" s="28" t="str">
        <f aca="false">IF(AND(A906="",B906="",C906="",E906="",H906=""),"",IF(B906="","Pick a job",IF(ISNA(MATCH(B906,Jobs!$A$2:$A$301,0)),"Job # not on Jobs tab",IF(C906="","Pick a category",IF(AND(E906&lt;&gt;"",F906=""),"Add a rate",IF(AND(E906="",H906=""),"Add hours or an amount",IF(AND(E906&lt;&gt;"",H906&lt;&gt;""),"Use hours x rate OR an amount","")))))))</f>
        <v/>
      </c>
    </row>
    <row r="907" customFormat="false" ht="15" hidden="false" customHeight="false" outlineLevel="0" collapsed="false">
      <c r="A907" s="24"/>
      <c r="B907" s="23"/>
      <c r="C907" s="23"/>
      <c r="D907" s="23"/>
      <c r="E907" s="23"/>
      <c r="F907" s="25"/>
      <c r="G907" s="26" t="str">
        <f aca="false">IF(AND(E907="",H907=""),"",N(E907)*N(F907)+N(H907))</f>
        <v/>
      </c>
      <c r="H907" s="25"/>
      <c r="I907" s="23"/>
      <c r="J907" s="28" t="str">
        <f aca="false">IF(AND(A907="",B907="",C907="",E907="",H907=""),"",IF(B907="","Pick a job",IF(ISNA(MATCH(B907,Jobs!$A$2:$A$301,0)),"Job # not on Jobs tab",IF(C907="","Pick a category",IF(AND(E907&lt;&gt;"",F907=""),"Add a rate",IF(AND(E907="",H907=""),"Add hours or an amount",IF(AND(E907&lt;&gt;"",H907&lt;&gt;""),"Use hours x rate OR an amount","")))))))</f>
        <v/>
      </c>
    </row>
    <row r="908" customFormat="false" ht="15" hidden="false" customHeight="false" outlineLevel="0" collapsed="false">
      <c r="A908" s="24"/>
      <c r="B908" s="23"/>
      <c r="C908" s="23"/>
      <c r="D908" s="23"/>
      <c r="E908" s="23"/>
      <c r="F908" s="25"/>
      <c r="G908" s="26" t="str">
        <f aca="false">IF(AND(E908="",H908=""),"",N(E908)*N(F908)+N(H908))</f>
        <v/>
      </c>
      <c r="H908" s="25"/>
      <c r="I908" s="23"/>
      <c r="J908" s="28" t="str">
        <f aca="false">IF(AND(A908="",B908="",C908="",E908="",H908=""),"",IF(B908="","Pick a job",IF(ISNA(MATCH(B908,Jobs!$A$2:$A$301,0)),"Job # not on Jobs tab",IF(C908="","Pick a category",IF(AND(E908&lt;&gt;"",F908=""),"Add a rate",IF(AND(E908="",H908=""),"Add hours or an amount",IF(AND(E908&lt;&gt;"",H908&lt;&gt;""),"Use hours x rate OR an amount","")))))))</f>
        <v/>
      </c>
    </row>
    <row r="909" customFormat="false" ht="15" hidden="false" customHeight="false" outlineLevel="0" collapsed="false">
      <c r="A909" s="24"/>
      <c r="B909" s="23"/>
      <c r="C909" s="23"/>
      <c r="D909" s="23"/>
      <c r="E909" s="23"/>
      <c r="F909" s="25"/>
      <c r="G909" s="26" t="str">
        <f aca="false">IF(AND(E909="",H909=""),"",N(E909)*N(F909)+N(H909))</f>
        <v/>
      </c>
      <c r="H909" s="25"/>
      <c r="I909" s="23"/>
      <c r="J909" s="28" t="str">
        <f aca="false">IF(AND(A909="",B909="",C909="",E909="",H909=""),"",IF(B909="","Pick a job",IF(ISNA(MATCH(B909,Jobs!$A$2:$A$301,0)),"Job # not on Jobs tab",IF(C909="","Pick a category",IF(AND(E909&lt;&gt;"",F909=""),"Add a rate",IF(AND(E909="",H909=""),"Add hours or an amount",IF(AND(E909&lt;&gt;"",H909&lt;&gt;""),"Use hours x rate OR an amount","")))))))</f>
        <v/>
      </c>
    </row>
    <row r="910" customFormat="false" ht="15" hidden="false" customHeight="false" outlineLevel="0" collapsed="false">
      <c r="A910" s="24"/>
      <c r="B910" s="23"/>
      <c r="C910" s="23"/>
      <c r="D910" s="23"/>
      <c r="E910" s="23"/>
      <c r="F910" s="25"/>
      <c r="G910" s="26" t="str">
        <f aca="false">IF(AND(E910="",H910=""),"",N(E910)*N(F910)+N(H910))</f>
        <v/>
      </c>
      <c r="H910" s="25"/>
      <c r="I910" s="23"/>
      <c r="J910" s="28" t="str">
        <f aca="false">IF(AND(A910="",B910="",C910="",E910="",H910=""),"",IF(B910="","Pick a job",IF(ISNA(MATCH(B910,Jobs!$A$2:$A$301,0)),"Job # not on Jobs tab",IF(C910="","Pick a category",IF(AND(E910&lt;&gt;"",F910=""),"Add a rate",IF(AND(E910="",H910=""),"Add hours or an amount",IF(AND(E910&lt;&gt;"",H910&lt;&gt;""),"Use hours x rate OR an amount","")))))))</f>
        <v/>
      </c>
    </row>
    <row r="911" customFormat="false" ht="15" hidden="false" customHeight="false" outlineLevel="0" collapsed="false">
      <c r="A911" s="24"/>
      <c r="B911" s="23"/>
      <c r="C911" s="23"/>
      <c r="D911" s="23"/>
      <c r="E911" s="23"/>
      <c r="F911" s="25"/>
      <c r="G911" s="26" t="str">
        <f aca="false">IF(AND(E911="",H911=""),"",N(E911)*N(F911)+N(H911))</f>
        <v/>
      </c>
      <c r="H911" s="25"/>
      <c r="I911" s="23"/>
      <c r="J911" s="28" t="str">
        <f aca="false">IF(AND(A911="",B911="",C911="",E911="",H911=""),"",IF(B911="","Pick a job",IF(ISNA(MATCH(B911,Jobs!$A$2:$A$301,0)),"Job # not on Jobs tab",IF(C911="","Pick a category",IF(AND(E911&lt;&gt;"",F911=""),"Add a rate",IF(AND(E911="",H911=""),"Add hours or an amount",IF(AND(E911&lt;&gt;"",H911&lt;&gt;""),"Use hours x rate OR an amount","")))))))</f>
        <v/>
      </c>
    </row>
    <row r="912" customFormat="false" ht="15" hidden="false" customHeight="false" outlineLevel="0" collapsed="false">
      <c r="A912" s="24"/>
      <c r="B912" s="23"/>
      <c r="C912" s="23"/>
      <c r="D912" s="23"/>
      <c r="E912" s="23"/>
      <c r="F912" s="25"/>
      <c r="G912" s="26" t="str">
        <f aca="false">IF(AND(E912="",H912=""),"",N(E912)*N(F912)+N(H912))</f>
        <v/>
      </c>
      <c r="H912" s="25"/>
      <c r="I912" s="23"/>
      <c r="J912" s="28" t="str">
        <f aca="false">IF(AND(A912="",B912="",C912="",E912="",H912=""),"",IF(B912="","Pick a job",IF(ISNA(MATCH(B912,Jobs!$A$2:$A$301,0)),"Job # not on Jobs tab",IF(C912="","Pick a category",IF(AND(E912&lt;&gt;"",F912=""),"Add a rate",IF(AND(E912="",H912=""),"Add hours or an amount",IF(AND(E912&lt;&gt;"",H912&lt;&gt;""),"Use hours x rate OR an amount","")))))))</f>
        <v/>
      </c>
    </row>
    <row r="913" customFormat="false" ht="15" hidden="false" customHeight="false" outlineLevel="0" collapsed="false">
      <c r="A913" s="24"/>
      <c r="B913" s="23"/>
      <c r="C913" s="23"/>
      <c r="D913" s="23"/>
      <c r="E913" s="23"/>
      <c r="F913" s="25"/>
      <c r="G913" s="26" t="str">
        <f aca="false">IF(AND(E913="",H913=""),"",N(E913)*N(F913)+N(H913))</f>
        <v/>
      </c>
      <c r="H913" s="25"/>
      <c r="I913" s="23"/>
      <c r="J913" s="28" t="str">
        <f aca="false">IF(AND(A913="",B913="",C913="",E913="",H913=""),"",IF(B913="","Pick a job",IF(ISNA(MATCH(B913,Jobs!$A$2:$A$301,0)),"Job # not on Jobs tab",IF(C913="","Pick a category",IF(AND(E913&lt;&gt;"",F913=""),"Add a rate",IF(AND(E913="",H913=""),"Add hours or an amount",IF(AND(E913&lt;&gt;"",H913&lt;&gt;""),"Use hours x rate OR an amount","")))))))</f>
        <v/>
      </c>
    </row>
    <row r="914" customFormat="false" ht="15" hidden="false" customHeight="false" outlineLevel="0" collapsed="false">
      <c r="A914" s="24"/>
      <c r="B914" s="23"/>
      <c r="C914" s="23"/>
      <c r="D914" s="23"/>
      <c r="E914" s="23"/>
      <c r="F914" s="25"/>
      <c r="G914" s="26" t="str">
        <f aca="false">IF(AND(E914="",H914=""),"",N(E914)*N(F914)+N(H914))</f>
        <v/>
      </c>
      <c r="H914" s="25"/>
      <c r="I914" s="23"/>
      <c r="J914" s="28" t="str">
        <f aca="false">IF(AND(A914="",B914="",C914="",E914="",H914=""),"",IF(B914="","Pick a job",IF(ISNA(MATCH(B914,Jobs!$A$2:$A$301,0)),"Job # not on Jobs tab",IF(C914="","Pick a category",IF(AND(E914&lt;&gt;"",F914=""),"Add a rate",IF(AND(E914="",H914=""),"Add hours or an amount",IF(AND(E914&lt;&gt;"",H914&lt;&gt;""),"Use hours x rate OR an amount","")))))))</f>
        <v/>
      </c>
    </row>
    <row r="915" customFormat="false" ht="15" hidden="false" customHeight="false" outlineLevel="0" collapsed="false">
      <c r="A915" s="24"/>
      <c r="B915" s="23"/>
      <c r="C915" s="23"/>
      <c r="D915" s="23"/>
      <c r="E915" s="23"/>
      <c r="F915" s="25"/>
      <c r="G915" s="26" t="str">
        <f aca="false">IF(AND(E915="",H915=""),"",N(E915)*N(F915)+N(H915))</f>
        <v/>
      </c>
      <c r="H915" s="25"/>
      <c r="I915" s="23"/>
      <c r="J915" s="28" t="str">
        <f aca="false">IF(AND(A915="",B915="",C915="",E915="",H915=""),"",IF(B915="","Pick a job",IF(ISNA(MATCH(B915,Jobs!$A$2:$A$301,0)),"Job # not on Jobs tab",IF(C915="","Pick a category",IF(AND(E915&lt;&gt;"",F915=""),"Add a rate",IF(AND(E915="",H915=""),"Add hours or an amount",IF(AND(E915&lt;&gt;"",H915&lt;&gt;""),"Use hours x rate OR an amount","")))))))</f>
        <v/>
      </c>
    </row>
    <row r="916" customFormat="false" ht="15" hidden="false" customHeight="false" outlineLevel="0" collapsed="false">
      <c r="A916" s="24"/>
      <c r="B916" s="23"/>
      <c r="C916" s="23"/>
      <c r="D916" s="23"/>
      <c r="E916" s="23"/>
      <c r="F916" s="25"/>
      <c r="G916" s="26" t="str">
        <f aca="false">IF(AND(E916="",H916=""),"",N(E916)*N(F916)+N(H916))</f>
        <v/>
      </c>
      <c r="H916" s="25"/>
      <c r="I916" s="23"/>
      <c r="J916" s="28" t="str">
        <f aca="false">IF(AND(A916="",B916="",C916="",E916="",H916=""),"",IF(B916="","Pick a job",IF(ISNA(MATCH(B916,Jobs!$A$2:$A$301,0)),"Job # not on Jobs tab",IF(C916="","Pick a category",IF(AND(E916&lt;&gt;"",F916=""),"Add a rate",IF(AND(E916="",H916=""),"Add hours or an amount",IF(AND(E916&lt;&gt;"",H916&lt;&gt;""),"Use hours x rate OR an amount","")))))))</f>
        <v/>
      </c>
    </row>
    <row r="917" customFormat="false" ht="15" hidden="false" customHeight="false" outlineLevel="0" collapsed="false">
      <c r="A917" s="24"/>
      <c r="B917" s="23"/>
      <c r="C917" s="23"/>
      <c r="D917" s="23"/>
      <c r="E917" s="23"/>
      <c r="F917" s="25"/>
      <c r="G917" s="26" t="str">
        <f aca="false">IF(AND(E917="",H917=""),"",N(E917)*N(F917)+N(H917))</f>
        <v/>
      </c>
      <c r="H917" s="25"/>
      <c r="I917" s="23"/>
      <c r="J917" s="28" t="str">
        <f aca="false">IF(AND(A917="",B917="",C917="",E917="",H917=""),"",IF(B917="","Pick a job",IF(ISNA(MATCH(B917,Jobs!$A$2:$A$301,0)),"Job # not on Jobs tab",IF(C917="","Pick a category",IF(AND(E917&lt;&gt;"",F917=""),"Add a rate",IF(AND(E917="",H917=""),"Add hours or an amount",IF(AND(E917&lt;&gt;"",H917&lt;&gt;""),"Use hours x rate OR an amount","")))))))</f>
        <v/>
      </c>
    </row>
    <row r="918" customFormat="false" ht="15" hidden="false" customHeight="false" outlineLevel="0" collapsed="false">
      <c r="A918" s="24"/>
      <c r="B918" s="23"/>
      <c r="C918" s="23"/>
      <c r="D918" s="23"/>
      <c r="E918" s="23"/>
      <c r="F918" s="25"/>
      <c r="G918" s="26" t="str">
        <f aca="false">IF(AND(E918="",H918=""),"",N(E918)*N(F918)+N(H918))</f>
        <v/>
      </c>
      <c r="H918" s="25"/>
      <c r="I918" s="23"/>
      <c r="J918" s="28" t="str">
        <f aca="false">IF(AND(A918="",B918="",C918="",E918="",H918=""),"",IF(B918="","Pick a job",IF(ISNA(MATCH(B918,Jobs!$A$2:$A$301,0)),"Job # not on Jobs tab",IF(C918="","Pick a category",IF(AND(E918&lt;&gt;"",F918=""),"Add a rate",IF(AND(E918="",H918=""),"Add hours or an amount",IF(AND(E918&lt;&gt;"",H918&lt;&gt;""),"Use hours x rate OR an amount","")))))))</f>
        <v/>
      </c>
    </row>
    <row r="919" customFormat="false" ht="15" hidden="false" customHeight="false" outlineLevel="0" collapsed="false">
      <c r="A919" s="24"/>
      <c r="B919" s="23"/>
      <c r="C919" s="23"/>
      <c r="D919" s="23"/>
      <c r="E919" s="23"/>
      <c r="F919" s="25"/>
      <c r="G919" s="26" t="str">
        <f aca="false">IF(AND(E919="",H919=""),"",N(E919)*N(F919)+N(H919))</f>
        <v/>
      </c>
      <c r="H919" s="25"/>
      <c r="I919" s="23"/>
      <c r="J919" s="28" t="str">
        <f aca="false">IF(AND(A919="",B919="",C919="",E919="",H919=""),"",IF(B919="","Pick a job",IF(ISNA(MATCH(B919,Jobs!$A$2:$A$301,0)),"Job # not on Jobs tab",IF(C919="","Pick a category",IF(AND(E919&lt;&gt;"",F919=""),"Add a rate",IF(AND(E919="",H919=""),"Add hours or an amount",IF(AND(E919&lt;&gt;"",H919&lt;&gt;""),"Use hours x rate OR an amount","")))))))</f>
        <v/>
      </c>
    </row>
    <row r="920" customFormat="false" ht="15" hidden="false" customHeight="false" outlineLevel="0" collapsed="false">
      <c r="A920" s="24"/>
      <c r="B920" s="23"/>
      <c r="C920" s="23"/>
      <c r="D920" s="23"/>
      <c r="E920" s="23"/>
      <c r="F920" s="25"/>
      <c r="G920" s="26" t="str">
        <f aca="false">IF(AND(E920="",H920=""),"",N(E920)*N(F920)+N(H920))</f>
        <v/>
      </c>
      <c r="H920" s="25"/>
      <c r="I920" s="23"/>
      <c r="J920" s="28" t="str">
        <f aca="false">IF(AND(A920="",B920="",C920="",E920="",H920=""),"",IF(B920="","Pick a job",IF(ISNA(MATCH(B920,Jobs!$A$2:$A$301,0)),"Job # not on Jobs tab",IF(C920="","Pick a category",IF(AND(E920&lt;&gt;"",F920=""),"Add a rate",IF(AND(E920="",H920=""),"Add hours or an amount",IF(AND(E920&lt;&gt;"",H920&lt;&gt;""),"Use hours x rate OR an amount","")))))))</f>
        <v/>
      </c>
    </row>
    <row r="921" customFormat="false" ht="15" hidden="false" customHeight="false" outlineLevel="0" collapsed="false">
      <c r="A921" s="24"/>
      <c r="B921" s="23"/>
      <c r="C921" s="23"/>
      <c r="D921" s="23"/>
      <c r="E921" s="23"/>
      <c r="F921" s="25"/>
      <c r="G921" s="26" t="str">
        <f aca="false">IF(AND(E921="",H921=""),"",N(E921)*N(F921)+N(H921))</f>
        <v/>
      </c>
      <c r="H921" s="25"/>
      <c r="I921" s="23"/>
      <c r="J921" s="28" t="str">
        <f aca="false">IF(AND(A921="",B921="",C921="",E921="",H921=""),"",IF(B921="","Pick a job",IF(ISNA(MATCH(B921,Jobs!$A$2:$A$301,0)),"Job # not on Jobs tab",IF(C921="","Pick a category",IF(AND(E921&lt;&gt;"",F921=""),"Add a rate",IF(AND(E921="",H921=""),"Add hours or an amount",IF(AND(E921&lt;&gt;"",H921&lt;&gt;""),"Use hours x rate OR an amount","")))))))</f>
        <v/>
      </c>
    </row>
    <row r="922" customFormat="false" ht="15" hidden="false" customHeight="false" outlineLevel="0" collapsed="false">
      <c r="A922" s="24"/>
      <c r="B922" s="23"/>
      <c r="C922" s="23"/>
      <c r="D922" s="23"/>
      <c r="E922" s="23"/>
      <c r="F922" s="25"/>
      <c r="G922" s="26" t="str">
        <f aca="false">IF(AND(E922="",H922=""),"",N(E922)*N(F922)+N(H922))</f>
        <v/>
      </c>
      <c r="H922" s="25"/>
      <c r="I922" s="23"/>
      <c r="J922" s="28" t="str">
        <f aca="false">IF(AND(A922="",B922="",C922="",E922="",H922=""),"",IF(B922="","Pick a job",IF(ISNA(MATCH(B922,Jobs!$A$2:$A$301,0)),"Job # not on Jobs tab",IF(C922="","Pick a category",IF(AND(E922&lt;&gt;"",F922=""),"Add a rate",IF(AND(E922="",H922=""),"Add hours or an amount",IF(AND(E922&lt;&gt;"",H922&lt;&gt;""),"Use hours x rate OR an amount","")))))))</f>
        <v/>
      </c>
    </row>
    <row r="923" customFormat="false" ht="15" hidden="false" customHeight="false" outlineLevel="0" collapsed="false">
      <c r="A923" s="24"/>
      <c r="B923" s="23"/>
      <c r="C923" s="23"/>
      <c r="D923" s="23"/>
      <c r="E923" s="23"/>
      <c r="F923" s="25"/>
      <c r="G923" s="26" t="str">
        <f aca="false">IF(AND(E923="",H923=""),"",N(E923)*N(F923)+N(H923))</f>
        <v/>
      </c>
      <c r="H923" s="25"/>
      <c r="I923" s="23"/>
      <c r="J923" s="28" t="str">
        <f aca="false">IF(AND(A923="",B923="",C923="",E923="",H923=""),"",IF(B923="","Pick a job",IF(ISNA(MATCH(B923,Jobs!$A$2:$A$301,0)),"Job # not on Jobs tab",IF(C923="","Pick a category",IF(AND(E923&lt;&gt;"",F923=""),"Add a rate",IF(AND(E923="",H923=""),"Add hours or an amount",IF(AND(E923&lt;&gt;"",H923&lt;&gt;""),"Use hours x rate OR an amount","")))))))</f>
        <v/>
      </c>
    </row>
    <row r="924" customFormat="false" ht="15" hidden="false" customHeight="false" outlineLevel="0" collapsed="false">
      <c r="A924" s="24"/>
      <c r="B924" s="23"/>
      <c r="C924" s="23"/>
      <c r="D924" s="23"/>
      <c r="E924" s="23"/>
      <c r="F924" s="25"/>
      <c r="G924" s="26" t="str">
        <f aca="false">IF(AND(E924="",H924=""),"",N(E924)*N(F924)+N(H924))</f>
        <v/>
      </c>
      <c r="H924" s="25"/>
      <c r="I924" s="23"/>
      <c r="J924" s="28" t="str">
        <f aca="false">IF(AND(A924="",B924="",C924="",E924="",H924=""),"",IF(B924="","Pick a job",IF(ISNA(MATCH(B924,Jobs!$A$2:$A$301,0)),"Job # not on Jobs tab",IF(C924="","Pick a category",IF(AND(E924&lt;&gt;"",F924=""),"Add a rate",IF(AND(E924="",H924=""),"Add hours or an amount",IF(AND(E924&lt;&gt;"",H924&lt;&gt;""),"Use hours x rate OR an amount","")))))))</f>
        <v/>
      </c>
    </row>
    <row r="925" customFormat="false" ht="15" hidden="false" customHeight="false" outlineLevel="0" collapsed="false">
      <c r="A925" s="24"/>
      <c r="B925" s="23"/>
      <c r="C925" s="23"/>
      <c r="D925" s="23"/>
      <c r="E925" s="23"/>
      <c r="F925" s="25"/>
      <c r="G925" s="26" t="str">
        <f aca="false">IF(AND(E925="",H925=""),"",N(E925)*N(F925)+N(H925))</f>
        <v/>
      </c>
      <c r="H925" s="25"/>
      <c r="I925" s="23"/>
      <c r="J925" s="28" t="str">
        <f aca="false">IF(AND(A925="",B925="",C925="",E925="",H925=""),"",IF(B925="","Pick a job",IF(ISNA(MATCH(B925,Jobs!$A$2:$A$301,0)),"Job # not on Jobs tab",IF(C925="","Pick a category",IF(AND(E925&lt;&gt;"",F925=""),"Add a rate",IF(AND(E925="",H925=""),"Add hours or an amount",IF(AND(E925&lt;&gt;"",H925&lt;&gt;""),"Use hours x rate OR an amount","")))))))</f>
        <v/>
      </c>
    </row>
    <row r="926" customFormat="false" ht="15" hidden="false" customHeight="false" outlineLevel="0" collapsed="false">
      <c r="A926" s="24"/>
      <c r="B926" s="23"/>
      <c r="C926" s="23"/>
      <c r="D926" s="23"/>
      <c r="E926" s="23"/>
      <c r="F926" s="25"/>
      <c r="G926" s="26" t="str">
        <f aca="false">IF(AND(E926="",H926=""),"",N(E926)*N(F926)+N(H926))</f>
        <v/>
      </c>
      <c r="H926" s="25"/>
      <c r="I926" s="23"/>
      <c r="J926" s="28" t="str">
        <f aca="false">IF(AND(A926="",B926="",C926="",E926="",H926=""),"",IF(B926="","Pick a job",IF(ISNA(MATCH(B926,Jobs!$A$2:$A$301,0)),"Job # not on Jobs tab",IF(C926="","Pick a category",IF(AND(E926&lt;&gt;"",F926=""),"Add a rate",IF(AND(E926="",H926=""),"Add hours or an amount",IF(AND(E926&lt;&gt;"",H926&lt;&gt;""),"Use hours x rate OR an amount","")))))))</f>
        <v/>
      </c>
    </row>
    <row r="927" customFormat="false" ht="15" hidden="false" customHeight="false" outlineLevel="0" collapsed="false">
      <c r="A927" s="24"/>
      <c r="B927" s="23"/>
      <c r="C927" s="23"/>
      <c r="D927" s="23"/>
      <c r="E927" s="23"/>
      <c r="F927" s="25"/>
      <c r="G927" s="26" t="str">
        <f aca="false">IF(AND(E927="",H927=""),"",N(E927)*N(F927)+N(H927))</f>
        <v/>
      </c>
      <c r="H927" s="25"/>
      <c r="I927" s="23"/>
      <c r="J927" s="28" t="str">
        <f aca="false">IF(AND(A927="",B927="",C927="",E927="",H927=""),"",IF(B927="","Pick a job",IF(ISNA(MATCH(B927,Jobs!$A$2:$A$301,0)),"Job # not on Jobs tab",IF(C927="","Pick a category",IF(AND(E927&lt;&gt;"",F927=""),"Add a rate",IF(AND(E927="",H927=""),"Add hours or an amount",IF(AND(E927&lt;&gt;"",H927&lt;&gt;""),"Use hours x rate OR an amount","")))))))</f>
        <v/>
      </c>
    </row>
    <row r="928" customFormat="false" ht="15" hidden="false" customHeight="false" outlineLevel="0" collapsed="false">
      <c r="A928" s="24"/>
      <c r="B928" s="23"/>
      <c r="C928" s="23"/>
      <c r="D928" s="23"/>
      <c r="E928" s="23"/>
      <c r="F928" s="25"/>
      <c r="G928" s="26" t="str">
        <f aca="false">IF(AND(E928="",H928=""),"",N(E928)*N(F928)+N(H928))</f>
        <v/>
      </c>
      <c r="H928" s="25"/>
      <c r="I928" s="23"/>
      <c r="J928" s="28" t="str">
        <f aca="false">IF(AND(A928="",B928="",C928="",E928="",H928=""),"",IF(B928="","Pick a job",IF(ISNA(MATCH(B928,Jobs!$A$2:$A$301,0)),"Job # not on Jobs tab",IF(C928="","Pick a category",IF(AND(E928&lt;&gt;"",F928=""),"Add a rate",IF(AND(E928="",H928=""),"Add hours or an amount",IF(AND(E928&lt;&gt;"",H928&lt;&gt;""),"Use hours x rate OR an amount","")))))))</f>
        <v/>
      </c>
    </row>
    <row r="929" customFormat="false" ht="15" hidden="false" customHeight="false" outlineLevel="0" collapsed="false">
      <c r="A929" s="24"/>
      <c r="B929" s="23"/>
      <c r="C929" s="23"/>
      <c r="D929" s="23"/>
      <c r="E929" s="23"/>
      <c r="F929" s="25"/>
      <c r="G929" s="26" t="str">
        <f aca="false">IF(AND(E929="",H929=""),"",N(E929)*N(F929)+N(H929))</f>
        <v/>
      </c>
      <c r="H929" s="25"/>
      <c r="I929" s="23"/>
      <c r="J929" s="28" t="str">
        <f aca="false">IF(AND(A929="",B929="",C929="",E929="",H929=""),"",IF(B929="","Pick a job",IF(ISNA(MATCH(B929,Jobs!$A$2:$A$301,0)),"Job # not on Jobs tab",IF(C929="","Pick a category",IF(AND(E929&lt;&gt;"",F929=""),"Add a rate",IF(AND(E929="",H929=""),"Add hours or an amount",IF(AND(E929&lt;&gt;"",H929&lt;&gt;""),"Use hours x rate OR an amount","")))))))</f>
        <v/>
      </c>
    </row>
    <row r="930" customFormat="false" ht="15" hidden="false" customHeight="false" outlineLevel="0" collapsed="false">
      <c r="A930" s="24"/>
      <c r="B930" s="23"/>
      <c r="C930" s="23"/>
      <c r="D930" s="23"/>
      <c r="E930" s="23"/>
      <c r="F930" s="25"/>
      <c r="G930" s="26" t="str">
        <f aca="false">IF(AND(E930="",H930=""),"",N(E930)*N(F930)+N(H930))</f>
        <v/>
      </c>
      <c r="H930" s="25"/>
      <c r="I930" s="23"/>
      <c r="J930" s="28" t="str">
        <f aca="false">IF(AND(A930="",B930="",C930="",E930="",H930=""),"",IF(B930="","Pick a job",IF(ISNA(MATCH(B930,Jobs!$A$2:$A$301,0)),"Job # not on Jobs tab",IF(C930="","Pick a category",IF(AND(E930&lt;&gt;"",F930=""),"Add a rate",IF(AND(E930="",H930=""),"Add hours or an amount",IF(AND(E930&lt;&gt;"",H930&lt;&gt;""),"Use hours x rate OR an amount","")))))))</f>
        <v/>
      </c>
    </row>
    <row r="931" customFormat="false" ht="15" hidden="false" customHeight="false" outlineLevel="0" collapsed="false">
      <c r="A931" s="24"/>
      <c r="B931" s="23"/>
      <c r="C931" s="23"/>
      <c r="D931" s="23"/>
      <c r="E931" s="23"/>
      <c r="F931" s="25"/>
      <c r="G931" s="26" t="str">
        <f aca="false">IF(AND(E931="",H931=""),"",N(E931)*N(F931)+N(H931))</f>
        <v/>
      </c>
      <c r="H931" s="25"/>
      <c r="I931" s="23"/>
      <c r="J931" s="28" t="str">
        <f aca="false">IF(AND(A931="",B931="",C931="",E931="",H931=""),"",IF(B931="","Pick a job",IF(ISNA(MATCH(B931,Jobs!$A$2:$A$301,0)),"Job # not on Jobs tab",IF(C931="","Pick a category",IF(AND(E931&lt;&gt;"",F931=""),"Add a rate",IF(AND(E931="",H931=""),"Add hours or an amount",IF(AND(E931&lt;&gt;"",H931&lt;&gt;""),"Use hours x rate OR an amount","")))))))</f>
        <v/>
      </c>
    </row>
    <row r="932" customFormat="false" ht="15" hidden="false" customHeight="false" outlineLevel="0" collapsed="false">
      <c r="A932" s="24"/>
      <c r="B932" s="23"/>
      <c r="C932" s="23"/>
      <c r="D932" s="23"/>
      <c r="E932" s="23"/>
      <c r="F932" s="25"/>
      <c r="G932" s="26" t="str">
        <f aca="false">IF(AND(E932="",H932=""),"",N(E932)*N(F932)+N(H932))</f>
        <v/>
      </c>
      <c r="H932" s="25"/>
      <c r="I932" s="23"/>
      <c r="J932" s="28" t="str">
        <f aca="false">IF(AND(A932="",B932="",C932="",E932="",H932=""),"",IF(B932="","Pick a job",IF(ISNA(MATCH(B932,Jobs!$A$2:$A$301,0)),"Job # not on Jobs tab",IF(C932="","Pick a category",IF(AND(E932&lt;&gt;"",F932=""),"Add a rate",IF(AND(E932="",H932=""),"Add hours or an amount",IF(AND(E932&lt;&gt;"",H932&lt;&gt;""),"Use hours x rate OR an amount","")))))))</f>
        <v/>
      </c>
    </row>
    <row r="933" customFormat="false" ht="15" hidden="false" customHeight="false" outlineLevel="0" collapsed="false">
      <c r="A933" s="24"/>
      <c r="B933" s="23"/>
      <c r="C933" s="23"/>
      <c r="D933" s="23"/>
      <c r="E933" s="23"/>
      <c r="F933" s="25"/>
      <c r="G933" s="26" t="str">
        <f aca="false">IF(AND(E933="",H933=""),"",N(E933)*N(F933)+N(H933))</f>
        <v/>
      </c>
      <c r="H933" s="25"/>
      <c r="I933" s="23"/>
      <c r="J933" s="28" t="str">
        <f aca="false">IF(AND(A933="",B933="",C933="",E933="",H933=""),"",IF(B933="","Pick a job",IF(ISNA(MATCH(B933,Jobs!$A$2:$A$301,0)),"Job # not on Jobs tab",IF(C933="","Pick a category",IF(AND(E933&lt;&gt;"",F933=""),"Add a rate",IF(AND(E933="",H933=""),"Add hours or an amount",IF(AND(E933&lt;&gt;"",H933&lt;&gt;""),"Use hours x rate OR an amount","")))))))</f>
        <v/>
      </c>
    </row>
    <row r="934" customFormat="false" ht="15" hidden="false" customHeight="false" outlineLevel="0" collapsed="false">
      <c r="A934" s="24"/>
      <c r="B934" s="23"/>
      <c r="C934" s="23"/>
      <c r="D934" s="23"/>
      <c r="E934" s="23"/>
      <c r="F934" s="25"/>
      <c r="G934" s="26" t="str">
        <f aca="false">IF(AND(E934="",H934=""),"",N(E934)*N(F934)+N(H934))</f>
        <v/>
      </c>
      <c r="H934" s="25"/>
      <c r="I934" s="23"/>
      <c r="J934" s="28" t="str">
        <f aca="false">IF(AND(A934="",B934="",C934="",E934="",H934=""),"",IF(B934="","Pick a job",IF(ISNA(MATCH(B934,Jobs!$A$2:$A$301,0)),"Job # not on Jobs tab",IF(C934="","Pick a category",IF(AND(E934&lt;&gt;"",F934=""),"Add a rate",IF(AND(E934="",H934=""),"Add hours or an amount",IF(AND(E934&lt;&gt;"",H934&lt;&gt;""),"Use hours x rate OR an amount","")))))))</f>
        <v/>
      </c>
    </row>
    <row r="935" customFormat="false" ht="15" hidden="false" customHeight="false" outlineLevel="0" collapsed="false">
      <c r="A935" s="24"/>
      <c r="B935" s="23"/>
      <c r="C935" s="23"/>
      <c r="D935" s="23"/>
      <c r="E935" s="23"/>
      <c r="F935" s="25"/>
      <c r="G935" s="26" t="str">
        <f aca="false">IF(AND(E935="",H935=""),"",N(E935)*N(F935)+N(H935))</f>
        <v/>
      </c>
      <c r="H935" s="25"/>
      <c r="I935" s="23"/>
      <c r="J935" s="28" t="str">
        <f aca="false">IF(AND(A935="",B935="",C935="",E935="",H935=""),"",IF(B935="","Pick a job",IF(ISNA(MATCH(B935,Jobs!$A$2:$A$301,0)),"Job # not on Jobs tab",IF(C935="","Pick a category",IF(AND(E935&lt;&gt;"",F935=""),"Add a rate",IF(AND(E935="",H935=""),"Add hours or an amount",IF(AND(E935&lt;&gt;"",H935&lt;&gt;""),"Use hours x rate OR an amount","")))))))</f>
        <v/>
      </c>
    </row>
    <row r="936" customFormat="false" ht="15" hidden="false" customHeight="false" outlineLevel="0" collapsed="false">
      <c r="A936" s="24"/>
      <c r="B936" s="23"/>
      <c r="C936" s="23"/>
      <c r="D936" s="23"/>
      <c r="E936" s="23"/>
      <c r="F936" s="25"/>
      <c r="G936" s="26" t="str">
        <f aca="false">IF(AND(E936="",H936=""),"",N(E936)*N(F936)+N(H936))</f>
        <v/>
      </c>
      <c r="H936" s="25"/>
      <c r="I936" s="23"/>
      <c r="J936" s="28" t="str">
        <f aca="false">IF(AND(A936="",B936="",C936="",E936="",H936=""),"",IF(B936="","Pick a job",IF(ISNA(MATCH(B936,Jobs!$A$2:$A$301,0)),"Job # not on Jobs tab",IF(C936="","Pick a category",IF(AND(E936&lt;&gt;"",F936=""),"Add a rate",IF(AND(E936="",H936=""),"Add hours or an amount",IF(AND(E936&lt;&gt;"",H936&lt;&gt;""),"Use hours x rate OR an amount","")))))))</f>
        <v/>
      </c>
    </row>
    <row r="937" customFormat="false" ht="15" hidden="false" customHeight="false" outlineLevel="0" collapsed="false">
      <c r="A937" s="24"/>
      <c r="B937" s="23"/>
      <c r="C937" s="23"/>
      <c r="D937" s="23"/>
      <c r="E937" s="23"/>
      <c r="F937" s="25"/>
      <c r="G937" s="26" t="str">
        <f aca="false">IF(AND(E937="",H937=""),"",N(E937)*N(F937)+N(H937))</f>
        <v/>
      </c>
      <c r="H937" s="25"/>
      <c r="I937" s="23"/>
      <c r="J937" s="28" t="str">
        <f aca="false">IF(AND(A937="",B937="",C937="",E937="",H937=""),"",IF(B937="","Pick a job",IF(ISNA(MATCH(B937,Jobs!$A$2:$A$301,0)),"Job # not on Jobs tab",IF(C937="","Pick a category",IF(AND(E937&lt;&gt;"",F937=""),"Add a rate",IF(AND(E937="",H937=""),"Add hours or an amount",IF(AND(E937&lt;&gt;"",H937&lt;&gt;""),"Use hours x rate OR an amount","")))))))</f>
        <v/>
      </c>
    </row>
    <row r="938" customFormat="false" ht="15" hidden="false" customHeight="false" outlineLevel="0" collapsed="false">
      <c r="A938" s="24"/>
      <c r="B938" s="23"/>
      <c r="C938" s="23"/>
      <c r="D938" s="23"/>
      <c r="E938" s="23"/>
      <c r="F938" s="25"/>
      <c r="G938" s="26" t="str">
        <f aca="false">IF(AND(E938="",H938=""),"",N(E938)*N(F938)+N(H938))</f>
        <v/>
      </c>
      <c r="H938" s="25"/>
      <c r="I938" s="23"/>
      <c r="J938" s="28" t="str">
        <f aca="false">IF(AND(A938="",B938="",C938="",E938="",H938=""),"",IF(B938="","Pick a job",IF(ISNA(MATCH(B938,Jobs!$A$2:$A$301,0)),"Job # not on Jobs tab",IF(C938="","Pick a category",IF(AND(E938&lt;&gt;"",F938=""),"Add a rate",IF(AND(E938="",H938=""),"Add hours or an amount",IF(AND(E938&lt;&gt;"",H938&lt;&gt;""),"Use hours x rate OR an amount","")))))))</f>
        <v/>
      </c>
    </row>
    <row r="939" customFormat="false" ht="15" hidden="false" customHeight="false" outlineLevel="0" collapsed="false">
      <c r="A939" s="24"/>
      <c r="B939" s="23"/>
      <c r="C939" s="23"/>
      <c r="D939" s="23"/>
      <c r="E939" s="23"/>
      <c r="F939" s="25"/>
      <c r="G939" s="26" t="str">
        <f aca="false">IF(AND(E939="",H939=""),"",N(E939)*N(F939)+N(H939))</f>
        <v/>
      </c>
      <c r="H939" s="25"/>
      <c r="I939" s="23"/>
      <c r="J939" s="28" t="str">
        <f aca="false">IF(AND(A939="",B939="",C939="",E939="",H939=""),"",IF(B939="","Pick a job",IF(ISNA(MATCH(B939,Jobs!$A$2:$A$301,0)),"Job # not on Jobs tab",IF(C939="","Pick a category",IF(AND(E939&lt;&gt;"",F939=""),"Add a rate",IF(AND(E939="",H939=""),"Add hours or an amount",IF(AND(E939&lt;&gt;"",H939&lt;&gt;""),"Use hours x rate OR an amount","")))))))</f>
        <v/>
      </c>
    </row>
    <row r="940" customFormat="false" ht="15" hidden="false" customHeight="false" outlineLevel="0" collapsed="false">
      <c r="A940" s="24"/>
      <c r="B940" s="23"/>
      <c r="C940" s="23"/>
      <c r="D940" s="23"/>
      <c r="E940" s="23"/>
      <c r="F940" s="25"/>
      <c r="G940" s="26" t="str">
        <f aca="false">IF(AND(E940="",H940=""),"",N(E940)*N(F940)+N(H940))</f>
        <v/>
      </c>
      <c r="H940" s="25"/>
      <c r="I940" s="23"/>
      <c r="J940" s="28" t="str">
        <f aca="false">IF(AND(A940="",B940="",C940="",E940="",H940=""),"",IF(B940="","Pick a job",IF(ISNA(MATCH(B940,Jobs!$A$2:$A$301,0)),"Job # not on Jobs tab",IF(C940="","Pick a category",IF(AND(E940&lt;&gt;"",F940=""),"Add a rate",IF(AND(E940="",H940=""),"Add hours or an amount",IF(AND(E940&lt;&gt;"",H940&lt;&gt;""),"Use hours x rate OR an amount","")))))))</f>
        <v/>
      </c>
    </row>
    <row r="941" customFormat="false" ht="15" hidden="false" customHeight="false" outlineLevel="0" collapsed="false">
      <c r="A941" s="24"/>
      <c r="B941" s="23"/>
      <c r="C941" s="23"/>
      <c r="D941" s="23"/>
      <c r="E941" s="23"/>
      <c r="F941" s="25"/>
      <c r="G941" s="26" t="str">
        <f aca="false">IF(AND(E941="",H941=""),"",N(E941)*N(F941)+N(H941))</f>
        <v/>
      </c>
      <c r="H941" s="25"/>
      <c r="I941" s="23"/>
      <c r="J941" s="28" t="str">
        <f aca="false">IF(AND(A941="",B941="",C941="",E941="",H941=""),"",IF(B941="","Pick a job",IF(ISNA(MATCH(B941,Jobs!$A$2:$A$301,0)),"Job # not on Jobs tab",IF(C941="","Pick a category",IF(AND(E941&lt;&gt;"",F941=""),"Add a rate",IF(AND(E941="",H941=""),"Add hours or an amount",IF(AND(E941&lt;&gt;"",H941&lt;&gt;""),"Use hours x rate OR an amount","")))))))</f>
        <v/>
      </c>
    </row>
    <row r="942" customFormat="false" ht="15" hidden="false" customHeight="false" outlineLevel="0" collapsed="false">
      <c r="A942" s="24"/>
      <c r="B942" s="23"/>
      <c r="C942" s="23"/>
      <c r="D942" s="23"/>
      <c r="E942" s="23"/>
      <c r="F942" s="25"/>
      <c r="G942" s="26" t="str">
        <f aca="false">IF(AND(E942="",H942=""),"",N(E942)*N(F942)+N(H942))</f>
        <v/>
      </c>
      <c r="H942" s="25"/>
      <c r="I942" s="23"/>
      <c r="J942" s="28" t="str">
        <f aca="false">IF(AND(A942="",B942="",C942="",E942="",H942=""),"",IF(B942="","Pick a job",IF(ISNA(MATCH(B942,Jobs!$A$2:$A$301,0)),"Job # not on Jobs tab",IF(C942="","Pick a category",IF(AND(E942&lt;&gt;"",F942=""),"Add a rate",IF(AND(E942="",H942=""),"Add hours or an amount",IF(AND(E942&lt;&gt;"",H942&lt;&gt;""),"Use hours x rate OR an amount","")))))))</f>
        <v/>
      </c>
    </row>
    <row r="943" customFormat="false" ht="15" hidden="false" customHeight="false" outlineLevel="0" collapsed="false">
      <c r="A943" s="24"/>
      <c r="B943" s="23"/>
      <c r="C943" s="23"/>
      <c r="D943" s="23"/>
      <c r="E943" s="23"/>
      <c r="F943" s="25"/>
      <c r="G943" s="26" t="str">
        <f aca="false">IF(AND(E943="",H943=""),"",N(E943)*N(F943)+N(H943))</f>
        <v/>
      </c>
      <c r="H943" s="25"/>
      <c r="I943" s="23"/>
      <c r="J943" s="28" t="str">
        <f aca="false">IF(AND(A943="",B943="",C943="",E943="",H943=""),"",IF(B943="","Pick a job",IF(ISNA(MATCH(B943,Jobs!$A$2:$A$301,0)),"Job # not on Jobs tab",IF(C943="","Pick a category",IF(AND(E943&lt;&gt;"",F943=""),"Add a rate",IF(AND(E943="",H943=""),"Add hours or an amount",IF(AND(E943&lt;&gt;"",H943&lt;&gt;""),"Use hours x rate OR an amount","")))))))</f>
        <v/>
      </c>
    </row>
    <row r="944" customFormat="false" ht="15" hidden="false" customHeight="false" outlineLevel="0" collapsed="false">
      <c r="A944" s="24"/>
      <c r="B944" s="23"/>
      <c r="C944" s="23"/>
      <c r="D944" s="23"/>
      <c r="E944" s="23"/>
      <c r="F944" s="25"/>
      <c r="G944" s="26" t="str">
        <f aca="false">IF(AND(E944="",H944=""),"",N(E944)*N(F944)+N(H944))</f>
        <v/>
      </c>
      <c r="H944" s="25"/>
      <c r="I944" s="23"/>
      <c r="J944" s="28" t="str">
        <f aca="false">IF(AND(A944="",B944="",C944="",E944="",H944=""),"",IF(B944="","Pick a job",IF(ISNA(MATCH(B944,Jobs!$A$2:$A$301,0)),"Job # not on Jobs tab",IF(C944="","Pick a category",IF(AND(E944&lt;&gt;"",F944=""),"Add a rate",IF(AND(E944="",H944=""),"Add hours or an amount",IF(AND(E944&lt;&gt;"",H944&lt;&gt;""),"Use hours x rate OR an amount","")))))))</f>
        <v/>
      </c>
    </row>
    <row r="945" customFormat="false" ht="15" hidden="false" customHeight="false" outlineLevel="0" collapsed="false">
      <c r="A945" s="24"/>
      <c r="B945" s="23"/>
      <c r="C945" s="23"/>
      <c r="D945" s="23"/>
      <c r="E945" s="23"/>
      <c r="F945" s="25"/>
      <c r="G945" s="26" t="str">
        <f aca="false">IF(AND(E945="",H945=""),"",N(E945)*N(F945)+N(H945))</f>
        <v/>
      </c>
      <c r="H945" s="25"/>
      <c r="I945" s="23"/>
      <c r="J945" s="28" t="str">
        <f aca="false">IF(AND(A945="",B945="",C945="",E945="",H945=""),"",IF(B945="","Pick a job",IF(ISNA(MATCH(B945,Jobs!$A$2:$A$301,0)),"Job # not on Jobs tab",IF(C945="","Pick a category",IF(AND(E945&lt;&gt;"",F945=""),"Add a rate",IF(AND(E945="",H945=""),"Add hours or an amount",IF(AND(E945&lt;&gt;"",H945&lt;&gt;""),"Use hours x rate OR an amount","")))))))</f>
        <v/>
      </c>
    </row>
    <row r="946" customFormat="false" ht="15" hidden="false" customHeight="false" outlineLevel="0" collapsed="false">
      <c r="A946" s="24"/>
      <c r="B946" s="23"/>
      <c r="C946" s="23"/>
      <c r="D946" s="23"/>
      <c r="E946" s="23"/>
      <c r="F946" s="25"/>
      <c r="G946" s="26" t="str">
        <f aca="false">IF(AND(E946="",H946=""),"",N(E946)*N(F946)+N(H946))</f>
        <v/>
      </c>
      <c r="H946" s="25"/>
      <c r="I946" s="23"/>
      <c r="J946" s="28" t="str">
        <f aca="false">IF(AND(A946="",B946="",C946="",E946="",H946=""),"",IF(B946="","Pick a job",IF(ISNA(MATCH(B946,Jobs!$A$2:$A$301,0)),"Job # not on Jobs tab",IF(C946="","Pick a category",IF(AND(E946&lt;&gt;"",F946=""),"Add a rate",IF(AND(E946="",H946=""),"Add hours or an amount",IF(AND(E946&lt;&gt;"",H946&lt;&gt;""),"Use hours x rate OR an amount","")))))))</f>
        <v/>
      </c>
    </row>
    <row r="947" customFormat="false" ht="15" hidden="false" customHeight="false" outlineLevel="0" collapsed="false">
      <c r="A947" s="24"/>
      <c r="B947" s="23"/>
      <c r="C947" s="23"/>
      <c r="D947" s="23"/>
      <c r="E947" s="23"/>
      <c r="F947" s="25"/>
      <c r="G947" s="26" t="str">
        <f aca="false">IF(AND(E947="",H947=""),"",N(E947)*N(F947)+N(H947))</f>
        <v/>
      </c>
      <c r="H947" s="25"/>
      <c r="I947" s="23"/>
      <c r="J947" s="28" t="str">
        <f aca="false">IF(AND(A947="",B947="",C947="",E947="",H947=""),"",IF(B947="","Pick a job",IF(ISNA(MATCH(B947,Jobs!$A$2:$A$301,0)),"Job # not on Jobs tab",IF(C947="","Pick a category",IF(AND(E947&lt;&gt;"",F947=""),"Add a rate",IF(AND(E947="",H947=""),"Add hours or an amount",IF(AND(E947&lt;&gt;"",H947&lt;&gt;""),"Use hours x rate OR an amount","")))))))</f>
        <v/>
      </c>
    </row>
    <row r="948" customFormat="false" ht="15" hidden="false" customHeight="false" outlineLevel="0" collapsed="false">
      <c r="A948" s="24"/>
      <c r="B948" s="23"/>
      <c r="C948" s="23"/>
      <c r="D948" s="23"/>
      <c r="E948" s="23"/>
      <c r="F948" s="25"/>
      <c r="G948" s="26" t="str">
        <f aca="false">IF(AND(E948="",H948=""),"",N(E948)*N(F948)+N(H948))</f>
        <v/>
      </c>
      <c r="H948" s="25"/>
      <c r="I948" s="23"/>
      <c r="J948" s="28" t="str">
        <f aca="false">IF(AND(A948="",B948="",C948="",E948="",H948=""),"",IF(B948="","Pick a job",IF(ISNA(MATCH(B948,Jobs!$A$2:$A$301,0)),"Job # not on Jobs tab",IF(C948="","Pick a category",IF(AND(E948&lt;&gt;"",F948=""),"Add a rate",IF(AND(E948="",H948=""),"Add hours or an amount",IF(AND(E948&lt;&gt;"",H948&lt;&gt;""),"Use hours x rate OR an amount","")))))))</f>
        <v/>
      </c>
    </row>
    <row r="949" customFormat="false" ht="15" hidden="false" customHeight="false" outlineLevel="0" collapsed="false">
      <c r="A949" s="24"/>
      <c r="B949" s="23"/>
      <c r="C949" s="23"/>
      <c r="D949" s="23"/>
      <c r="E949" s="23"/>
      <c r="F949" s="25"/>
      <c r="G949" s="26" t="str">
        <f aca="false">IF(AND(E949="",H949=""),"",N(E949)*N(F949)+N(H949))</f>
        <v/>
      </c>
      <c r="H949" s="25"/>
      <c r="I949" s="23"/>
      <c r="J949" s="28" t="str">
        <f aca="false">IF(AND(A949="",B949="",C949="",E949="",H949=""),"",IF(B949="","Pick a job",IF(ISNA(MATCH(B949,Jobs!$A$2:$A$301,0)),"Job # not on Jobs tab",IF(C949="","Pick a category",IF(AND(E949&lt;&gt;"",F949=""),"Add a rate",IF(AND(E949="",H949=""),"Add hours or an amount",IF(AND(E949&lt;&gt;"",H949&lt;&gt;""),"Use hours x rate OR an amount","")))))))</f>
        <v/>
      </c>
    </row>
    <row r="950" customFormat="false" ht="15" hidden="false" customHeight="false" outlineLevel="0" collapsed="false">
      <c r="A950" s="24"/>
      <c r="B950" s="23"/>
      <c r="C950" s="23"/>
      <c r="D950" s="23"/>
      <c r="E950" s="23"/>
      <c r="F950" s="25"/>
      <c r="G950" s="26" t="str">
        <f aca="false">IF(AND(E950="",H950=""),"",N(E950)*N(F950)+N(H950))</f>
        <v/>
      </c>
      <c r="H950" s="25"/>
      <c r="I950" s="23"/>
      <c r="J950" s="28" t="str">
        <f aca="false">IF(AND(A950="",B950="",C950="",E950="",H950=""),"",IF(B950="","Pick a job",IF(ISNA(MATCH(B950,Jobs!$A$2:$A$301,0)),"Job # not on Jobs tab",IF(C950="","Pick a category",IF(AND(E950&lt;&gt;"",F950=""),"Add a rate",IF(AND(E950="",H950=""),"Add hours or an amount",IF(AND(E950&lt;&gt;"",H950&lt;&gt;""),"Use hours x rate OR an amount","")))))))</f>
        <v/>
      </c>
    </row>
    <row r="951" customFormat="false" ht="15" hidden="false" customHeight="false" outlineLevel="0" collapsed="false">
      <c r="A951" s="24"/>
      <c r="B951" s="23"/>
      <c r="C951" s="23"/>
      <c r="D951" s="23"/>
      <c r="E951" s="23"/>
      <c r="F951" s="25"/>
      <c r="G951" s="26" t="str">
        <f aca="false">IF(AND(E951="",H951=""),"",N(E951)*N(F951)+N(H951))</f>
        <v/>
      </c>
      <c r="H951" s="25"/>
      <c r="I951" s="23"/>
      <c r="J951" s="28" t="str">
        <f aca="false">IF(AND(A951="",B951="",C951="",E951="",H951=""),"",IF(B951="","Pick a job",IF(ISNA(MATCH(B951,Jobs!$A$2:$A$301,0)),"Job # not on Jobs tab",IF(C951="","Pick a category",IF(AND(E951&lt;&gt;"",F951=""),"Add a rate",IF(AND(E951="",H951=""),"Add hours or an amount",IF(AND(E951&lt;&gt;"",H951&lt;&gt;""),"Use hours x rate OR an amount","")))))))</f>
        <v/>
      </c>
    </row>
    <row r="952" customFormat="false" ht="15" hidden="false" customHeight="false" outlineLevel="0" collapsed="false">
      <c r="A952" s="24"/>
      <c r="B952" s="23"/>
      <c r="C952" s="23"/>
      <c r="D952" s="23"/>
      <c r="E952" s="23"/>
      <c r="F952" s="25"/>
      <c r="G952" s="26" t="str">
        <f aca="false">IF(AND(E952="",H952=""),"",N(E952)*N(F952)+N(H952))</f>
        <v/>
      </c>
      <c r="H952" s="25"/>
      <c r="I952" s="23"/>
      <c r="J952" s="28" t="str">
        <f aca="false">IF(AND(A952="",B952="",C952="",E952="",H952=""),"",IF(B952="","Pick a job",IF(ISNA(MATCH(B952,Jobs!$A$2:$A$301,0)),"Job # not on Jobs tab",IF(C952="","Pick a category",IF(AND(E952&lt;&gt;"",F952=""),"Add a rate",IF(AND(E952="",H952=""),"Add hours or an amount",IF(AND(E952&lt;&gt;"",H952&lt;&gt;""),"Use hours x rate OR an amount","")))))))</f>
        <v/>
      </c>
    </row>
    <row r="953" customFormat="false" ht="15" hidden="false" customHeight="false" outlineLevel="0" collapsed="false">
      <c r="A953" s="24"/>
      <c r="B953" s="23"/>
      <c r="C953" s="23"/>
      <c r="D953" s="23"/>
      <c r="E953" s="23"/>
      <c r="F953" s="25"/>
      <c r="G953" s="26" t="str">
        <f aca="false">IF(AND(E953="",H953=""),"",N(E953)*N(F953)+N(H953))</f>
        <v/>
      </c>
      <c r="H953" s="25"/>
      <c r="I953" s="23"/>
      <c r="J953" s="28" t="str">
        <f aca="false">IF(AND(A953="",B953="",C953="",E953="",H953=""),"",IF(B953="","Pick a job",IF(ISNA(MATCH(B953,Jobs!$A$2:$A$301,0)),"Job # not on Jobs tab",IF(C953="","Pick a category",IF(AND(E953&lt;&gt;"",F953=""),"Add a rate",IF(AND(E953="",H953=""),"Add hours or an amount",IF(AND(E953&lt;&gt;"",H953&lt;&gt;""),"Use hours x rate OR an amount","")))))))</f>
        <v/>
      </c>
    </row>
    <row r="954" customFormat="false" ht="15" hidden="false" customHeight="false" outlineLevel="0" collapsed="false">
      <c r="A954" s="24"/>
      <c r="B954" s="23"/>
      <c r="C954" s="23"/>
      <c r="D954" s="23"/>
      <c r="E954" s="23"/>
      <c r="F954" s="25"/>
      <c r="G954" s="26" t="str">
        <f aca="false">IF(AND(E954="",H954=""),"",N(E954)*N(F954)+N(H954))</f>
        <v/>
      </c>
      <c r="H954" s="25"/>
      <c r="I954" s="23"/>
      <c r="J954" s="28" t="str">
        <f aca="false">IF(AND(A954="",B954="",C954="",E954="",H954=""),"",IF(B954="","Pick a job",IF(ISNA(MATCH(B954,Jobs!$A$2:$A$301,0)),"Job # not on Jobs tab",IF(C954="","Pick a category",IF(AND(E954&lt;&gt;"",F954=""),"Add a rate",IF(AND(E954="",H954=""),"Add hours or an amount",IF(AND(E954&lt;&gt;"",H954&lt;&gt;""),"Use hours x rate OR an amount","")))))))</f>
        <v/>
      </c>
    </row>
    <row r="955" customFormat="false" ht="15" hidden="false" customHeight="false" outlineLevel="0" collapsed="false">
      <c r="A955" s="24"/>
      <c r="B955" s="23"/>
      <c r="C955" s="23"/>
      <c r="D955" s="23"/>
      <c r="E955" s="23"/>
      <c r="F955" s="25"/>
      <c r="G955" s="26" t="str">
        <f aca="false">IF(AND(E955="",H955=""),"",N(E955)*N(F955)+N(H955))</f>
        <v/>
      </c>
      <c r="H955" s="25"/>
      <c r="I955" s="23"/>
      <c r="J955" s="28" t="str">
        <f aca="false">IF(AND(A955="",B955="",C955="",E955="",H955=""),"",IF(B955="","Pick a job",IF(ISNA(MATCH(B955,Jobs!$A$2:$A$301,0)),"Job # not on Jobs tab",IF(C955="","Pick a category",IF(AND(E955&lt;&gt;"",F955=""),"Add a rate",IF(AND(E955="",H955=""),"Add hours or an amount",IF(AND(E955&lt;&gt;"",H955&lt;&gt;""),"Use hours x rate OR an amount","")))))))</f>
        <v/>
      </c>
    </row>
    <row r="956" customFormat="false" ht="15" hidden="false" customHeight="false" outlineLevel="0" collapsed="false">
      <c r="A956" s="24"/>
      <c r="B956" s="23"/>
      <c r="C956" s="23"/>
      <c r="D956" s="23"/>
      <c r="E956" s="23"/>
      <c r="F956" s="25"/>
      <c r="G956" s="26" t="str">
        <f aca="false">IF(AND(E956="",H956=""),"",N(E956)*N(F956)+N(H956))</f>
        <v/>
      </c>
      <c r="H956" s="25"/>
      <c r="I956" s="23"/>
      <c r="J956" s="28" t="str">
        <f aca="false">IF(AND(A956="",B956="",C956="",E956="",H956=""),"",IF(B956="","Pick a job",IF(ISNA(MATCH(B956,Jobs!$A$2:$A$301,0)),"Job # not on Jobs tab",IF(C956="","Pick a category",IF(AND(E956&lt;&gt;"",F956=""),"Add a rate",IF(AND(E956="",H956=""),"Add hours or an amount",IF(AND(E956&lt;&gt;"",H956&lt;&gt;""),"Use hours x rate OR an amount","")))))))</f>
        <v/>
      </c>
    </row>
    <row r="957" customFormat="false" ht="15" hidden="false" customHeight="false" outlineLevel="0" collapsed="false">
      <c r="A957" s="24"/>
      <c r="B957" s="23"/>
      <c r="C957" s="23"/>
      <c r="D957" s="23"/>
      <c r="E957" s="23"/>
      <c r="F957" s="25"/>
      <c r="G957" s="26" t="str">
        <f aca="false">IF(AND(E957="",H957=""),"",N(E957)*N(F957)+N(H957))</f>
        <v/>
      </c>
      <c r="H957" s="25"/>
      <c r="I957" s="23"/>
      <c r="J957" s="28" t="str">
        <f aca="false">IF(AND(A957="",B957="",C957="",E957="",H957=""),"",IF(B957="","Pick a job",IF(ISNA(MATCH(B957,Jobs!$A$2:$A$301,0)),"Job # not on Jobs tab",IF(C957="","Pick a category",IF(AND(E957&lt;&gt;"",F957=""),"Add a rate",IF(AND(E957="",H957=""),"Add hours or an amount",IF(AND(E957&lt;&gt;"",H957&lt;&gt;""),"Use hours x rate OR an amount","")))))))</f>
        <v/>
      </c>
    </row>
    <row r="958" customFormat="false" ht="15" hidden="false" customHeight="false" outlineLevel="0" collapsed="false">
      <c r="A958" s="24"/>
      <c r="B958" s="23"/>
      <c r="C958" s="23"/>
      <c r="D958" s="23"/>
      <c r="E958" s="23"/>
      <c r="F958" s="25"/>
      <c r="G958" s="26" t="str">
        <f aca="false">IF(AND(E958="",H958=""),"",N(E958)*N(F958)+N(H958))</f>
        <v/>
      </c>
      <c r="H958" s="25"/>
      <c r="I958" s="23"/>
      <c r="J958" s="28" t="str">
        <f aca="false">IF(AND(A958="",B958="",C958="",E958="",H958=""),"",IF(B958="","Pick a job",IF(ISNA(MATCH(B958,Jobs!$A$2:$A$301,0)),"Job # not on Jobs tab",IF(C958="","Pick a category",IF(AND(E958&lt;&gt;"",F958=""),"Add a rate",IF(AND(E958="",H958=""),"Add hours or an amount",IF(AND(E958&lt;&gt;"",H958&lt;&gt;""),"Use hours x rate OR an amount","")))))))</f>
        <v/>
      </c>
    </row>
    <row r="959" customFormat="false" ht="15" hidden="false" customHeight="false" outlineLevel="0" collapsed="false">
      <c r="A959" s="24"/>
      <c r="B959" s="23"/>
      <c r="C959" s="23"/>
      <c r="D959" s="23"/>
      <c r="E959" s="23"/>
      <c r="F959" s="25"/>
      <c r="G959" s="26" t="str">
        <f aca="false">IF(AND(E959="",H959=""),"",N(E959)*N(F959)+N(H959))</f>
        <v/>
      </c>
      <c r="H959" s="25"/>
      <c r="I959" s="23"/>
      <c r="J959" s="28" t="str">
        <f aca="false">IF(AND(A959="",B959="",C959="",E959="",H959=""),"",IF(B959="","Pick a job",IF(ISNA(MATCH(B959,Jobs!$A$2:$A$301,0)),"Job # not on Jobs tab",IF(C959="","Pick a category",IF(AND(E959&lt;&gt;"",F959=""),"Add a rate",IF(AND(E959="",H959=""),"Add hours or an amount",IF(AND(E959&lt;&gt;"",H959&lt;&gt;""),"Use hours x rate OR an amount","")))))))</f>
        <v/>
      </c>
    </row>
    <row r="960" customFormat="false" ht="15" hidden="false" customHeight="false" outlineLevel="0" collapsed="false">
      <c r="A960" s="24"/>
      <c r="B960" s="23"/>
      <c r="C960" s="23"/>
      <c r="D960" s="23"/>
      <c r="E960" s="23"/>
      <c r="F960" s="25"/>
      <c r="G960" s="26" t="str">
        <f aca="false">IF(AND(E960="",H960=""),"",N(E960)*N(F960)+N(H960))</f>
        <v/>
      </c>
      <c r="H960" s="25"/>
      <c r="I960" s="23"/>
      <c r="J960" s="28" t="str">
        <f aca="false">IF(AND(A960="",B960="",C960="",E960="",H960=""),"",IF(B960="","Pick a job",IF(ISNA(MATCH(B960,Jobs!$A$2:$A$301,0)),"Job # not on Jobs tab",IF(C960="","Pick a category",IF(AND(E960&lt;&gt;"",F960=""),"Add a rate",IF(AND(E960="",H960=""),"Add hours or an amount",IF(AND(E960&lt;&gt;"",H960&lt;&gt;""),"Use hours x rate OR an amount","")))))))</f>
        <v/>
      </c>
    </row>
    <row r="961" customFormat="false" ht="15" hidden="false" customHeight="false" outlineLevel="0" collapsed="false">
      <c r="A961" s="24"/>
      <c r="B961" s="23"/>
      <c r="C961" s="23"/>
      <c r="D961" s="23"/>
      <c r="E961" s="23"/>
      <c r="F961" s="25"/>
      <c r="G961" s="26" t="str">
        <f aca="false">IF(AND(E961="",H961=""),"",N(E961)*N(F961)+N(H961))</f>
        <v/>
      </c>
      <c r="H961" s="25"/>
      <c r="I961" s="23"/>
      <c r="J961" s="28" t="str">
        <f aca="false">IF(AND(A961="",B961="",C961="",E961="",H961=""),"",IF(B961="","Pick a job",IF(ISNA(MATCH(B961,Jobs!$A$2:$A$301,0)),"Job # not on Jobs tab",IF(C961="","Pick a category",IF(AND(E961&lt;&gt;"",F961=""),"Add a rate",IF(AND(E961="",H961=""),"Add hours or an amount",IF(AND(E961&lt;&gt;"",H961&lt;&gt;""),"Use hours x rate OR an amount","")))))))</f>
        <v/>
      </c>
    </row>
    <row r="962" customFormat="false" ht="15" hidden="false" customHeight="false" outlineLevel="0" collapsed="false">
      <c r="A962" s="24"/>
      <c r="B962" s="23"/>
      <c r="C962" s="23"/>
      <c r="D962" s="23"/>
      <c r="E962" s="23"/>
      <c r="F962" s="25"/>
      <c r="G962" s="26" t="str">
        <f aca="false">IF(AND(E962="",H962=""),"",N(E962)*N(F962)+N(H962))</f>
        <v/>
      </c>
      <c r="H962" s="25"/>
      <c r="I962" s="23"/>
      <c r="J962" s="28" t="str">
        <f aca="false">IF(AND(A962="",B962="",C962="",E962="",H962=""),"",IF(B962="","Pick a job",IF(ISNA(MATCH(B962,Jobs!$A$2:$A$301,0)),"Job # not on Jobs tab",IF(C962="","Pick a category",IF(AND(E962&lt;&gt;"",F962=""),"Add a rate",IF(AND(E962="",H962=""),"Add hours or an amount",IF(AND(E962&lt;&gt;"",H962&lt;&gt;""),"Use hours x rate OR an amount","")))))))</f>
        <v/>
      </c>
    </row>
    <row r="963" customFormat="false" ht="15" hidden="false" customHeight="false" outlineLevel="0" collapsed="false">
      <c r="A963" s="24"/>
      <c r="B963" s="23"/>
      <c r="C963" s="23"/>
      <c r="D963" s="23"/>
      <c r="E963" s="23"/>
      <c r="F963" s="25"/>
      <c r="G963" s="26" t="str">
        <f aca="false">IF(AND(E963="",H963=""),"",N(E963)*N(F963)+N(H963))</f>
        <v/>
      </c>
      <c r="H963" s="25"/>
      <c r="I963" s="23"/>
      <c r="J963" s="28" t="str">
        <f aca="false">IF(AND(A963="",B963="",C963="",E963="",H963=""),"",IF(B963="","Pick a job",IF(ISNA(MATCH(B963,Jobs!$A$2:$A$301,0)),"Job # not on Jobs tab",IF(C963="","Pick a category",IF(AND(E963&lt;&gt;"",F963=""),"Add a rate",IF(AND(E963="",H963=""),"Add hours or an amount",IF(AND(E963&lt;&gt;"",H963&lt;&gt;""),"Use hours x rate OR an amount","")))))))</f>
        <v/>
      </c>
    </row>
    <row r="964" customFormat="false" ht="15" hidden="false" customHeight="false" outlineLevel="0" collapsed="false">
      <c r="A964" s="24"/>
      <c r="B964" s="23"/>
      <c r="C964" s="23"/>
      <c r="D964" s="23"/>
      <c r="E964" s="23"/>
      <c r="F964" s="25"/>
      <c r="G964" s="26" t="str">
        <f aca="false">IF(AND(E964="",H964=""),"",N(E964)*N(F964)+N(H964))</f>
        <v/>
      </c>
      <c r="H964" s="25"/>
      <c r="I964" s="23"/>
      <c r="J964" s="28" t="str">
        <f aca="false">IF(AND(A964="",B964="",C964="",E964="",H964=""),"",IF(B964="","Pick a job",IF(ISNA(MATCH(B964,Jobs!$A$2:$A$301,0)),"Job # not on Jobs tab",IF(C964="","Pick a category",IF(AND(E964&lt;&gt;"",F964=""),"Add a rate",IF(AND(E964="",H964=""),"Add hours or an amount",IF(AND(E964&lt;&gt;"",H964&lt;&gt;""),"Use hours x rate OR an amount","")))))))</f>
        <v/>
      </c>
    </row>
    <row r="965" customFormat="false" ht="15" hidden="false" customHeight="false" outlineLevel="0" collapsed="false">
      <c r="A965" s="24"/>
      <c r="B965" s="23"/>
      <c r="C965" s="23"/>
      <c r="D965" s="23"/>
      <c r="E965" s="23"/>
      <c r="F965" s="25"/>
      <c r="G965" s="26" t="str">
        <f aca="false">IF(AND(E965="",H965=""),"",N(E965)*N(F965)+N(H965))</f>
        <v/>
      </c>
      <c r="H965" s="25"/>
      <c r="I965" s="23"/>
      <c r="J965" s="28" t="str">
        <f aca="false">IF(AND(A965="",B965="",C965="",E965="",H965=""),"",IF(B965="","Pick a job",IF(ISNA(MATCH(B965,Jobs!$A$2:$A$301,0)),"Job # not on Jobs tab",IF(C965="","Pick a category",IF(AND(E965&lt;&gt;"",F965=""),"Add a rate",IF(AND(E965="",H965=""),"Add hours or an amount",IF(AND(E965&lt;&gt;"",H965&lt;&gt;""),"Use hours x rate OR an amount","")))))))</f>
        <v/>
      </c>
    </row>
    <row r="966" customFormat="false" ht="15" hidden="false" customHeight="false" outlineLevel="0" collapsed="false">
      <c r="A966" s="24"/>
      <c r="B966" s="23"/>
      <c r="C966" s="23"/>
      <c r="D966" s="23"/>
      <c r="E966" s="23"/>
      <c r="F966" s="25"/>
      <c r="G966" s="26" t="str">
        <f aca="false">IF(AND(E966="",H966=""),"",N(E966)*N(F966)+N(H966))</f>
        <v/>
      </c>
      <c r="H966" s="25"/>
      <c r="I966" s="23"/>
      <c r="J966" s="28" t="str">
        <f aca="false">IF(AND(A966="",B966="",C966="",E966="",H966=""),"",IF(B966="","Pick a job",IF(ISNA(MATCH(B966,Jobs!$A$2:$A$301,0)),"Job # not on Jobs tab",IF(C966="","Pick a category",IF(AND(E966&lt;&gt;"",F966=""),"Add a rate",IF(AND(E966="",H966=""),"Add hours or an amount",IF(AND(E966&lt;&gt;"",H966&lt;&gt;""),"Use hours x rate OR an amount","")))))))</f>
        <v/>
      </c>
    </row>
    <row r="967" customFormat="false" ht="15" hidden="false" customHeight="false" outlineLevel="0" collapsed="false">
      <c r="A967" s="24"/>
      <c r="B967" s="23"/>
      <c r="C967" s="23"/>
      <c r="D967" s="23"/>
      <c r="E967" s="23"/>
      <c r="F967" s="25"/>
      <c r="G967" s="26" t="str">
        <f aca="false">IF(AND(E967="",H967=""),"",N(E967)*N(F967)+N(H967))</f>
        <v/>
      </c>
      <c r="H967" s="25"/>
      <c r="I967" s="23"/>
      <c r="J967" s="28" t="str">
        <f aca="false">IF(AND(A967="",B967="",C967="",E967="",H967=""),"",IF(B967="","Pick a job",IF(ISNA(MATCH(B967,Jobs!$A$2:$A$301,0)),"Job # not on Jobs tab",IF(C967="","Pick a category",IF(AND(E967&lt;&gt;"",F967=""),"Add a rate",IF(AND(E967="",H967=""),"Add hours or an amount",IF(AND(E967&lt;&gt;"",H967&lt;&gt;""),"Use hours x rate OR an amount","")))))))</f>
        <v/>
      </c>
    </row>
    <row r="968" customFormat="false" ht="15" hidden="false" customHeight="false" outlineLevel="0" collapsed="false">
      <c r="A968" s="24"/>
      <c r="B968" s="23"/>
      <c r="C968" s="23"/>
      <c r="D968" s="23"/>
      <c r="E968" s="23"/>
      <c r="F968" s="25"/>
      <c r="G968" s="26" t="str">
        <f aca="false">IF(AND(E968="",H968=""),"",N(E968)*N(F968)+N(H968))</f>
        <v/>
      </c>
      <c r="H968" s="25"/>
      <c r="I968" s="23"/>
      <c r="J968" s="28" t="str">
        <f aca="false">IF(AND(A968="",B968="",C968="",E968="",H968=""),"",IF(B968="","Pick a job",IF(ISNA(MATCH(B968,Jobs!$A$2:$A$301,0)),"Job # not on Jobs tab",IF(C968="","Pick a category",IF(AND(E968&lt;&gt;"",F968=""),"Add a rate",IF(AND(E968="",H968=""),"Add hours or an amount",IF(AND(E968&lt;&gt;"",H968&lt;&gt;""),"Use hours x rate OR an amount","")))))))</f>
        <v/>
      </c>
    </row>
    <row r="969" customFormat="false" ht="15" hidden="false" customHeight="false" outlineLevel="0" collapsed="false">
      <c r="A969" s="24"/>
      <c r="B969" s="23"/>
      <c r="C969" s="23"/>
      <c r="D969" s="23"/>
      <c r="E969" s="23"/>
      <c r="F969" s="25"/>
      <c r="G969" s="26" t="str">
        <f aca="false">IF(AND(E969="",H969=""),"",N(E969)*N(F969)+N(H969))</f>
        <v/>
      </c>
      <c r="H969" s="25"/>
      <c r="I969" s="23"/>
      <c r="J969" s="28" t="str">
        <f aca="false">IF(AND(A969="",B969="",C969="",E969="",H969=""),"",IF(B969="","Pick a job",IF(ISNA(MATCH(B969,Jobs!$A$2:$A$301,0)),"Job # not on Jobs tab",IF(C969="","Pick a category",IF(AND(E969&lt;&gt;"",F969=""),"Add a rate",IF(AND(E969="",H969=""),"Add hours or an amount",IF(AND(E969&lt;&gt;"",H969&lt;&gt;""),"Use hours x rate OR an amount","")))))))</f>
        <v/>
      </c>
    </row>
    <row r="970" customFormat="false" ht="15" hidden="false" customHeight="false" outlineLevel="0" collapsed="false">
      <c r="A970" s="24"/>
      <c r="B970" s="23"/>
      <c r="C970" s="23"/>
      <c r="D970" s="23"/>
      <c r="E970" s="23"/>
      <c r="F970" s="25"/>
      <c r="G970" s="26" t="str">
        <f aca="false">IF(AND(E970="",H970=""),"",N(E970)*N(F970)+N(H970))</f>
        <v/>
      </c>
      <c r="H970" s="25"/>
      <c r="I970" s="23"/>
      <c r="J970" s="28" t="str">
        <f aca="false">IF(AND(A970="",B970="",C970="",E970="",H970=""),"",IF(B970="","Pick a job",IF(ISNA(MATCH(B970,Jobs!$A$2:$A$301,0)),"Job # not on Jobs tab",IF(C970="","Pick a category",IF(AND(E970&lt;&gt;"",F970=""),"Add a rate",IF(AND(E970="",H970=""),"Add hours or an amount",IF(AND(E970&lt;&gt;"",H970&lt;&gt;""),"Use hours x rate OR an amount","")))))))</f>
        <v/>
      </c>
    </row>
    <row r="971" customFormat="false" ht="15" hidden="false" customHeight="false" outlineLevel="0" collapsed="false">
      <c r="A971" s="24"/>
      <c r="B971" s="23"/>
      <c r="C971" s="23"/>
      <c r="D971" s="23"/>
      <c r="E971" s="23"/>
      <c r="F971" s="25"/>
      <c r="G971" s="26" t="str">
        <f aca="false">IF(AND(E971="",H971=""),"",N(E971)*N(F971)+N(H971))</f>
        <v/>
      </c>
      <c r="H971" s="25"/>
      <c r="I971" s="23"/>
      <c r="J971" s="28" t="str">
        <f aca="false">IF(AND(A971="",B971="",C971="",E971="",H971=""),"",IF(B971="","Pick a job",IF(ISNA(MATCH(B971,Jobs!$A$2:$A$301,0)),"Job # not on Jobs tab",IF(C971="","Pick a category",IF(AND(E971&lt;&gt;"",F971=""),"Add a rate",IF(AND(E971="",H971=""),"Add hours or an amount",IF(AND(E971&lt;&gt;"",H971&lt;&gt;""),"Use hours x rate OR an amount","")))))))</f>
        <v/>
      </c>
    </row>
    <row r="972" customFormat="false" ht="15" hidden="false" customHeight="false" outlineLevel="0" collapsed="false">
      <c r="A972" s="24"/>
      <c r="B972" s="23"/>
      <c r="C972" s="23"/>
      <c r="D972" s="23"/>
      <c r="E972" s="23"/>
      <c r="F972" s="25"/>
      <c r="G972" s="26" t="str">
        <f aca="false">IF(AND(E972="",H972=""),"",N(E972)*N(F972)+N(H972))</f>
        <v/>
      </c>
      <c r="H972" s="25"/>
      <c r="I972" s="23"/>
      <c r="J972" s="28" t="str">
        <f aca="false">IF(AND(A972="",B972="",C972="",E972="",H972=""),"",IF(B972="","Pick a job",IF(ISNA(MATCH(B972,Jobs!$A$2:$A$301,0)),"Job # not on Jobs tab",IF(C972="","Pick a category",IF(AND(E972&lt;&gt;"",F972=""),"Add a rate",IF(AND(E972="",H972=""),"Add hours or an amount",IF(AND(E972&lt;&gt;"",H972&lt;&gt;""),"Use hours x rate OR an amount","")))))))</f>
        <v/>
      </c>
    </row>
    <row r="973" customFormat="false" ht="15" hidden="false" customHeight="false" outlineLevel="0" collapsed="false">
      <c r="A973" s="24"/>
      <c r="B973" s="23"/>
      <c r="C973" s="23"/>
      <c r="D973" s="23"/>
      <c r="E973" s="23"/>
      <c r="F973" s="25"/>
      <c r="G973" s="26" t="str">
        <f aca="false">IF(AND(E973="",H973=""),"",N(E973)*N(F973)+N(H973))</f>
        <v/>
      </c>
      <c r="H973" s="25"/>
      <c r="I973" s="23"/>
      <c r="J973" s="28" t="str">
        <f aca="false">IF(AND(A973="",B973="",C973="",E973="",H973=""),"",IF(B973="","Pick a job",IF(ISNA(MATCH(B973,Jobs!$A$2:$A$301,0)),"Job # not on Jobs tab",IF(C973="","Pick a category",IF(AND(E973&lt;&gt;"",F973=""),"Add a rate",IF(AND(E973="",H973=""),"Add hours or an amount",IF(AND(E973&lt;&gt;"",H973&lt;&gt;""),"Use hours x rate OR an amount","")))))))</f>
        <v/>
      </c>
    </row>
    <row r="974" customFormat="false" ht="15" hidden="false" customHeight="false" outlineLevel="0" collapsed="false">
      <c r="A974" s="24"/>
      <c r="B974" s="23"/>
      <c r="C974" s="23"/>
      <c r="D974" s="23"/>
      <c r="E974" s="23"/>
      <c r="F974" s="25"/>
      <c r="G974" s="26" t="str">
        <f aca="false">IF(AND(E974="",H974=""),"",N(E974)*N(F974)+N(H974))</f>
        <v/>
      </c>
      <c r="H974" s="25"/>
      <c r="I974" s="23"/>
      <c r="J974" s="28" t="str">
        <f aca="false">IF(AND(A974="",B974="",C974="",E974="",H974=""),"",IF(B974="","Pick a job",IF(ISNA(MATCH(B974,Jobs!$A$2:$A$301,0)),"Job # not on Jobs tab",IF(C974="","Pick a category",IF(AND(E974&lt;&gt;"",F974=""),"Add a rate",IF(AND(E974="",H974=""),"Add hours or an amount",IF(AND(E974&lt;&gt;"",H974&lt;&gt;""),"Use hours x rate OR an amount","")))))))</f>
        <v/>
      </c>
    </row>
    <row r="975" customFormat="false" ht="15" hidden="false" customHeight="false" outlineLevel="0" collapsed="false">
      <c r="A975" s="24"/>
      <c r="B975" s="23"/>
      <c r="C975" s="23"/>
      <c r="D975" s="23"/>
      <c r="E975" s="23"/>
      <c r="F975" s="25"/>
      <c r="G975" s="26" t="str">
        <f aca="false">IF(AND(E975="",H975=""),"",N(E975)*N(F975)+N(H975))</f>
        <v/>
      </c>
      <c r="H975" s="25"/>
      <c r="I975" s="23"/>
      <c r="J975" s="28" t="str">
        <f aca="false">IF(AND(A975="",B975="",C975="",E975="",H975=""),"",IF(B975="","Pick a job",IF(ISNA(MATCH(B975,Jobs!$A$2:$A$301,0)),"Job # not on Jobs tab",IF(C975="","Pick a category",IF(AND(E975&lt;&gt;"",F975=""),"Add a rate",IF(AND(E975="",H975=""),"Add hours or an amount",IF(AND(E975&lt;&gt;"",H975&lt;&gt;""),"Use hours x rate OR an amount","")))))))</f>
        <v/>
      </c>
    </row>
    <row r="976" customFormat="false" ht="15" hidden="false" customHeight="false" outlineLevel="0" collapsed="false">
      <c r="A976" s="24"/>
      <c r="B976" s="23"/>
      <c r="C976" s="23"/>
      <c r="D976" s="23"/>
      <c r="E976" s="23"/>
      <c r="F976" s="25"/>
      <c r="G976" s="26" t="str">
        <f aca="false">IF(AND(E976="",H976=""),"",N(E976)*N(F976)+N(H976))</f>
        <v/>
      </c>
      <c r="H976" s="25"/>
      <c r="I976" s="23"/>
      <c r="J976" s="28" t="str">
        <f aca="false">IF(AND(A976="",B976="",C976="",E976="",H976=""),"",IF(B976="","Pick a job",IF(ISNA(MATCH(B976,Jobs!$A$2:$A$301,0)),"Job # not on Jobs tab",IF(C976="","Pick a category",IF(AND(E976&lt;&gt;"",F976=""),"Add a rate",IF(AND(E976="",H976=""),"Add hours or an amount",IF(AND(E976&lt;&gt;"",H976&lt;&gt;""),"Use hours x rate OR an amount","")))))))</f>
        <v/>
      </c>
    </row>
    <row r="977" customFormat="false" ht="15" hidden="false" customHeight="false" outlineLevel="0" collapsed="false">
      <c r="A977" s="24"/>
      <c r="B977" s="23"/>
      <c r="C977" s="23"/>
      <c r="D977" s="23"/>
      <c r="E977" s="23"/>
      <c r="F977" s="25"/>
      <c r="G977" s="26" t="str">
        <f aca="false">IF(AND(E977="",H977=""),"",N(E977)*N(F977)+N(H977))</f>
        <v/>
      </c>
      <c r="H977" s="25"/>
      <c r="I977" s="23"/>
      <c r="J977" s="28" t="str">
        <f aca="false">IF(AND(A977="",B977="",C977="",E977="",H977=""),"",IF(B977="","Pick a job",IF(ISNA(MATCH(B977,Jobs!$A$2:$A$301,0)),"Job # not on Jobs tab",IF(C977="","Pick a category",IF(AND(E977&lt;&gt;"",F977=""),"Add a rate",IF(AND(E977="",H977=""),"Add hours or an amount",IF(AND(E977&lt;&gt;"",H977&lt;&gt;""),"Use hours x rate OR an amount","")))))))</f>
        <v/>
      </c>
    </row>
    <row r="978" customFormat="false" ht="15" hidden="false" customHeight="false" outlineLevel="0" collapsed="false">
      <c r="A978" s="24"/>
      <c r="B978" s="23"/>
      <c r="C978" s="23"/>
      <c r="D978" s="23"/>
      <c r="E978" s="23"/>
      <c r="F978" s="25"/>
      <c r="G978" s="26" t="str">
        <f aca="false">IF(AND(E978="",H978=""),"",N(E978)*N(F978)+N(H978))</f>
        <v/>
      </c>
      <c r="H978" s="25"/>
      <c r="I978" s="23"/>
      <c r="J978" s="28" t="str">
        <f aca="false">IF(AND(A978="",B978="",C978="",E978="",H978=""),"",IF(B978="","Pick a job",IF(ISNA(MATCH(B978,Jobs!$A$2:$A$301,0)),"Job # not on Jobs tab",IF(C978="","Pick a category",IF(AND(E978&lt;&gt;"",F978=""),"Add a rate",IF(AND(E978="",H978=""),"Add hours or an amount",IF(AND(E978&lt;&gt;"",H978&lt;&gt;""),"Use hours x rate OR an amount","")))))))</f>
        <v/>
      </c>
    </row>
    <row r="979" customFormat="false" ht="15" hidden="false" customHeight="false" outlineLevel="0" collapsed="false">
      <c r="A979" s="24"/>
      <c r="B979" s="23"/>
      <c r="C979" s="23"/>
      <c r="D979" s="23"/>
      <c r="E979" s="23"/>
      <c r="F979" s="25"/>
      <c r="G979" s="26" t="str">
        <f aca="false">IF(AND(E979="",H979=""),"",N(E979)*N(F979)+N(H979))</f>
        <v/>
      </c>
      <c r="H979" s="25"/>
      <c r="I979" s="23"/>
      <c r="J979" s="28" t="str">
        <f aca="false">IF(AND(A979="",B979="",C979="",E979="",H979=""),"",IF(B979="","Pick a job",IF(ISNA(MATCH(B979,Jobs!$A$2:$A$301,0)),"Job # not on Jobs tab",IF(C979="","Pick a category",IF(AND(E979&lt;&gt;"",F979=""),"Add a rate",IF(AND(E979="",H979=""),"Add hours or an amount",IF(AND(E979&lt;&gt;"",H979&lt;&gt;""),"Use hours x rate OR an amount","")))))))</f>
        <v/>
      </c>
    </row>
    <row r="980" customFormat="false" ht="15" hidden="false" customHeight="false" outlineLevel="0" collapsed="false">
      <c r="A980" s="24"/>
      <c r="B980" s="23"/>
      <c r="C980" s="23"/>
      <c r="D980" s="23"/>
      <c r="E980" s="23"/>
      <c r="F980" s="25"/>
      <c r="G980" s="26" t="str">
        <f aca="false">IF(AND(E980="",H980=""),"",N(E980)*N(F980)+N(H980))</f>
        <v/>
      </c>
      <c r="H980" s="25"/>
      <c r="I980" s="23"/>
      <c r="J980" s="28" t="str">
        <f aca="false">IF(AND(A980="",B980="",C980="",E980="",H980=""),"",IF(B980="","Pick a job",IF(ISNA(MATCH(B980,Jobs!$A$2:$A$301,0)),"Job # not on Jobs tab",IF(C980="","Pick a category",IF(AND(E980&lt;&gt;"",F980=""),"Add a rate",IF(AND(E980="",H980=""),"Add hours or an amount",IF(AND(E980&lt;&gt;"",H980&lt;&gt;""),"Use hours x rate OR an amount","")))))))</f>
        <v/>
      </c>
    </row>
    <row r="981" customFormat="false" ht="15" hidden="false" customHeight="false" outlineLevel="0" collapsed="false">
      <c r="A981" s="24"/>
      <c r="B981" s="23"/>
      <c r="C981" s="23"/>
      <c r="D981" s="23"/>
      <c r="E981" s="23"/>
      <c r="F981" s="25"/>
      <c r="G981" s="26" t="str">
        <f aca="false">IF(AND(E981="",H981=""),"",N(E981)*N(F981)+N(H981))</f>
        <v/>
      </c>
      <c r="H981" s="25"/>
      <c r="I981" s="23"/>
      <c r="J981" s="28" t="str">
        <f aca="false">IF(AND(A981="",B981="",C981="",E981="",H981=""),"",IF(B981="","Pick a job",IF(ISNA(MATCH(B981,Jobs!$A$2:$A$301,0)),"Job # not on Jobs tab",IF(C981="","Pick a category",IF(AND(E981&lt;&gt;"",F981=""),"Add a rate",IF(AND(E981="",H981=""),"Add hours or an amount",IF(AND(E981&lt;&gt;"",H981&lt;&gt;""),"Use hours x rate OR an amount","")))))))</f>
        <v/>
      </c>
    </row>
    <row r="982" customFormat="false" ht="15" hidden="false" customHeight="false" outlineLevel="0" collapsed="false">
      <c r="A982" s="24"/>
      <c r="B982" s="23"/>
      <c r="C982" s="23"/>
      <c r="D982" s="23"/>
      <c r="E982" s="23"/>
      <c r="F982" s="25"/>
      <c r="G982" s="26" t="str">
        <f aca="false">IF(AND(E982="",H982=""),"",N(E982)*N(F982)+N(H982))</f>
        <v/>
      </c>
      <c r="H982" s="25"/>
      <c r="I982" s="23"/>
      <c r="J982" s="28" t="str">
        <f aca="false">IF(AND(A982="",B982="",C982="",E982="",H982=""),"",IF(B982="","Pick a job",IF(ISNA(MATCH(B982,Jobs!$A$2:$A$301,0)),"Job # not on Jobs tab",IF(C982="","Pick a category",IF(AND(E982&lt;&gt;"",F982=""),"Add a rate",IF(AND(E982="",H982=""),"Add hours or an amount",IF(AND(E982&lt;&gt;"",H982&lt;&gt;""),"Use hours x rate OR an amount","")))))))</f>
        <v/>
      </c>
    </row>
    <row r="983" customFormat="false" ht="15" hidden="false" customHeight="false" outlineLevel="0" collapsed="false">
      <c r="A983" s="24"/>
      <c r="B983" s="23"/>
      <c r="C983" s="23"/>
      <c r="D983" s="23"/>
      <c r="E983" s="23"/>
      <c r="F983" s="25"/>
      <c r="G983" s="26" t="str">
        <f aca="false">IF(AND(E983="",H983=""),"",N(E983)*N(F983)+N(H983))</f>
        <v/>
      </c>
      <c r="H983" s="25"/>
      <c r="I983" s="23"/>
      <c r="J983" s="28" t="str">
        <f aca="false">IF(AND(A983="",B983="",C983="",E983="",H983=""),"",IF(B983="","Pick a job",IF(ISNA(MATCH(B983,Jobs!$A$2:$A$301,0)),"Job # not on Jobs tab",IF(C983="","Pick a category",IF(AND(E983&lt;&gt;"",F983=""),"Add a rate",IF(AND(E983="",H983=""),"Add hours or an amount",IF(AND(E983&lt;&gt;"",H983&lt;&gt;""),"Use hours x rate OR an amount","")))))))</f>
        <v/>
      </c>
    </row>
    <row r="984" customFormat="false" ht="15" hidden="false" customHeight="false" outlineLevel="0" collapsed="false">
      <c r="A984" s="24"/>
      <c r="B984" s="23"/>
      <c r="C984" s="23"/>
      <c r="D984" s="23"/>
      <c r="E984" s="23"/>
      <c r="F984" s="25"/>
      <c r="G984" s="26" t="str">
        <f aca="false">IF(AND(E984="",H984=""),"",N(E984)*N(F984)+N(H984))</f>
        <v/>
      </c>
      <c r="H984" s="25"/>
      <c r="I984" s="23"/>
      <c r="J984" s="28" t="str">
        <f aca="false">IF(AND(A984="",B984="",C984="",E984="",H984=""),"",IF(B984="","Pick a job",IF(ISNA(MATCH(B984,Jobs!$A$2:$A$301,0)),"Job # not on Jobs tab",IF(C984="","Pick a category",IF(AND(E984&lt;&gt;"",F984=""),"Add a rate",IF(AND(E984="",H984=""),"Add hours or an amount",IF(AND(E984&lt;&gt;"",H984&lt;&gt;""),"Use hours x rate OR an amount","")))))))</f>
        <v/>
      </c>
    </row>
    <row r="985" customFormat="false" ht="15" hidden="false" customHeight="false" outlineLevel="0" collapsed="false">
      <c r="A985" s="24"/>
      <c r="B985" s="23"/>
      <c r="C985" s="23"/>
      <c r="D985" s="23"/>
      <c r="E985" s="23"/>
      <c r="F985" s="25"/>
      <c r="G985" s="26" t="str">
        <f aca="false">IF(AND(E985="",H985=""),"",N(E985)*N(F985)+N(H985))</f>
        <v/>
      </c>
      <c r="H985" s="25"/>
      <c r="I985" s="23"/>
      <c r="J985" s="28" t="str">
        <f aca="false">IF(AND(A985="",B985="",C985="",E985="",H985=""),"",IF(B985="","Pick a job",IF(ISNA(MATCH(B985,Jobs!$A$2:$A$301,0)),"Job # not on Jobs tab",IF(C985="","Pick a category",IF(AND(E985&lt;&gt;"",F985=""),"Add a rate",IF(AND(E985="",H985=""),"Add hours or an amount",IF(AND(E985&lt;&gt;"",H985&lt;&gt;""),"Use hours x rate OR an amount","")))))))</f>
        <v/>
      </c>
    </row>
    <row r="986" customFormat="false" ht="15" hidden="false" customHeight="false" outlineLevel="0" collapsed="false">
      <c r="A986" s="24"/>
      <c r="B986" s="23"/>
      <c r="C986" s="23"/>
      <c r="D986" s="23"/>
      <c r="E986" s="23"/>
      <c r="F986" s="25"/>
      <c r="G986" s="26" t="str">
        <f aca="false">IF(AND(E986="",H986=""),"",N(E986)*N(F986)+N(H986))</f>
        <v/>
      </c>
      <c r="H986" s="25"/>
      <c r="I986" s="23"/>
      <c r="J986" s="28" t="str">
        <f aca="false">IF(AND(A986="",B986="",C986="",E986="",H986=""),"",IF(B986="","Pick a job",IF(ISNA(MATCH(B986,Jobs!$A$2:$A$301,0)),"Job # not on Jobs tab",IF(C986="","Pick a category",IF(AND(E986&lt;&gt;"",F986=""),"Add a rate",IF(AND(E986="",H986=""),"Add hours or an amount",IF(AND(E986&lt;&gt;"",H986&lt;&gt;""),"Use hours x rate OR an amount","")))))))</f>
        <v/>
      </c>
    </row>
    <row r="987" customFormat="false" ht="15" hidden="false" customHeight="false" outlineLevel="0" collapsed="false">
      <c r="A987" s="24"/>
      <c r="B987" s="23"/>
      <c r="C987" s="23"/>
      <c r="D987" s="23"/>
      <c r="E987" s="23"/>
      <c r="F987" s="25"/>
      <c r="G987" s="26" t="str">
        <f aca="false">IF(AND(E987="",H987=""),"",N(E987)*N(F987)+N(H987))</f>
        <v/>
      </c>
      <c r="H987" s="25"/>
      <c r="I987" s="23"/>
      <c r="J987" s="28" t="str">
        <f aca="false">IF(AND(A987="",B987="",C987="",E987="",H987=""),"",IF(B987="","Pick a job",IF(ISNA(MATCH(B987,Jobs!$A$2:$A$301,0)),"Job # not on Jobs tab",IF(C987="","Pick a category",IF(AND(E987&lt;&gt;"",F987=""),"Add a rate",IF(AND(E987="",H987=""),"Add hours or an amount",IF(AND(E987&lt;&gt;"",H987&lt;&gt;""),"Use hours x rate OR an amount","")))))))</f>
        <v/>
      </c>
    </row>
    <row r="988" customFormat="false" ht="15" hidden="false" customHeight="false" outlineLevel="0" collapsed="false">
      <c r="A988" s="24"/>
      <c r="B988" s="23"/>
      <c r="C988" s="23"/>
      <c r="D988" s="23"/>
      <c r="E988" s="23"/>
      <c r="F988" s="25"/>
      <c r="G988" s="26" t="str">
        <f aca="false">IF(AND(E988="",H988=""),"",N(E988)*N(F988)+N(H988))</f>
        <v/>
      </c>
      <c r="H988" s="25"/>
      <c r="I988" s="23"/>
      <c r="J988" s="28" t="str">
        <f aca="false">IF(AND(A988="",B988="",C988="",E988="",H988=""),"",IF(B988="","Pick a job",IF(ISNA(MATCH(B988,Jobs!$A$2:$A$301,0)),"Job # not on Jobs tab",IF(C988="","Pick a category",IF(AND(E988&lt;&gt;"",F988=""),"Add a rate",IF(AND(E988="",H988=""),"Add hours or an amount",IF(AND(E988&lt;&gt;"",H988&lt;&gt;""),"Use hours x rate OR an amount","")))))))</f>
        <v/>
      </c>
    </row>
    <row r="989" customFormat="false" ht="15" hidden="false" customHeight="false" outlineLevel="0" collapsed="false">
      <c r="A989" s="24"/>
      <c r="B989" s="23"/>
      <c r="C989" s="23"/>
      <c r="D989" s="23"/>
      <c r="E989" s="23"/>
      <c r="F989" s="25"/>
      <c r="G989" s="26" t="str">
        <f aca="false">IF(AND(E989="",H989=""),"",N(E989)*N(F989)+N(H989))</f>
        <v/>
      </c>
      <c r="H989" s="25"/>
      <c r="I989" s="23"/>
      <c r="J989" s="28" t="str">
        <f aca="false">IF(AND(A989="",B989="",C989="",E989="",H989=""),"",IF(B989="","Pick a job",IF(ISNA(MATCH(B989,Jobs!$A$2:$A$301,0)),"Job # not on Jobs tab",IF(C989="","Pick a category",IF(AND(E989&lt;&gt;"",F989=""),"Add a rate",IF(AND(E989="",H989=""),"Add hours or an amount",IF(AND(E989&lt;&gt;"",H989&lt;&gt;""),"Use hours x rate OR an amount","")))))))</f>
        <v/>
      </c>
    </row>
    <row r="990" customFormat="false" ht="15" hidden="false" customHeight="false" outlineLevel="0" collapsed="false">
      <c r="A990" s="24"/>
      <c r="B990" s="23"/>
      <c r="C990" s="23"/>
      <c r="D990" s="23"/>
      <c r="E990" s="23"/>
      <c r="F990" s="25"/>
      <c r="G990" s="26" t="str">
        <f aca="false">IF(AND(E990="",H990=""),"",N(E990)*N(F990)+N(H990))</f>
        <v/>
      </c>
      <c r="H990" s="25"/>
      <c r="I990" s="23"/>
      <c r="J990" s="28" t="str">
        <f aca="false">IF(AND(A990="",B990="",C990="",E990="",H990=""),"",IF(B990="","Pick a job",IF(ISNA(MATCH(B990,Jobs!$A$2:$A$301,0)),"Job # not on Jobs tab",IF(C990="","Pick a category",IF(AND(E990&lt;&gt;"",F990=""),"Add a rate",IF(AND(E990="",H990=""),"Add hours or an amount",IF(AND(E990&lt;&gt;"",H990&lt;&gt;""),"Use hours x rate OR an amount","")))))))</f>
        <v/>
      </c>
    </row>
    <row r="991" customFormat="false" ht="15" hidden="false" customHeight="false" outlineLevel="0" collapsed="false">
      <c r="A991" s="24"/>
      <c r="B991" s="23"/>
      <c r="C991" s="23"/>
      <c r="D991" s="23"/>
      <c r="E991" s="23"/>
      <c r="F991" s="25"/>
      <c r="G991" s="26" t="str">
        <f aca="false">IF(AND(E991="",H991=""),"",N(E991)*N(F991)+N(H991))</f>
        <v/>
      </c>
      <c r="H991" s="25"/>
      <c r="I991" s="23"/>
      <c r="J991" s="28" t="str">
        <f aca="false">IF(AND(A991="",B991="",C991="",E991="",H991=""),"",IF(B991="","Pick a job",IF(ISNA(MATCH(B991,Jobs!$A$2:$A$301,0)),"Job # not on Jobs tab",IF(C991="","Pick a category",IF(AND(E991&lt;&gt;"",F991=""),"Add a rate",IF(AND(E991="",H991=""),"Add hours or an amount",IF(AND(E991&lt;&gt;"",H991&lt;&gt;""),"Use hours x rate OR an amount","")))))))</f>
        <v/>
      </c>
    </row>
    <row r="992" customFormat="false" ht="15" hidden="false" customHeight="false" outlineLevel="0" collapsed="false">
      <c r="A992" s="24"/>
      <c r="B992" s="23"/>
      <c r="C992" s="23"/>
      <c r="D992" s="23"/>
      <c r="E992" s="23"/>
      <c r="F992" s="25"/>
      <c r="G992" s="26" t="str">
        <f aca="false">IF(AND(E992="",H992=""),"",N(E992)*N(F992)+N(H992))</f>
        <v/>
      </c>
      <c r="H992" s="25"/>
      <c r="I992" s="23"/>
      <c r="J992" s="28" t="str">
        <f aca="false">IF(AND(A992="",B992="",C992="",E992="",H992=""),"",IF(B992="","Pick a job",IF(ISNA(MATCH(B992,Jobs!$A$2:$A$301,0)),"Job # not on Jobs tab",IF(C992="","Pick a category",IF(AND(E992&lt;&gt;"",F992=""),"Add a rate",IF(AND(E992="",H992=""),"Add hours or an amount",IF(AND(E992&lt;&gt;"",H992&lt;&gt;""),"Use hours x rate OR an amount","")))))))</f>
        <v/>
      </c>
    </row>
    <row r="993" customFormat="false" ht="15" hidden="false" customHeight="false" outlineLevel="0" collapsed="false">
      <c r="A993" s="24"/>
      <c r="B993" s="23"/>
      <c r="C993" s="23"/>
      <c r="D993" s="23"/>
      <c r="E993" s="23"/>
      <c r="F993" s="25"/>
      <c r="G993" s="26" t="str">
        <f aca="false">IF(AND(E993="",H993=""),"",N(E993)*N(F993)+N(H993))</f>
        <v/>
      </c>
      <c r="H993" s="25"/>
      <c r="I993" s="23"/>
      <c r="J993" s="28" t="str">
        <f aca="false">IF(AND(A993="",B993="",C993="",E993="",H993=""),"",IF(B993="","Pick a job",IF(ISNA(MATCH(B993,Jobs!$A$2:$A$301,0)),"Job # not on Jobs tab",IF(C993="","Pick a category",IF(AND(E993&lt;&gt;"",F993=""),"Add a rate",IF(AND(E993="",H993=""),"Add hours or an amount",IF(AND(E993&lt;&gt;"",H993&lt;&gt;""),"Use hours x rate OR an amount","")))))))</f>
        <v/>
      </c>
    </row>
    <row r="994" customFormat="false" ht="15" hidden="false" customHeight="false" outlineLevel="0" collapsed="false">
      <c r="A994" s="24"/>
      <c r="B994" s="23"/>
      <c r="C994" s="23"/>
      <c r="D994" s="23"/>
      <c r="E994" s="23"/>
      <c r="F994" s="25"/>
      <c r="G994" s="26" t="str">
        <f aca="false">IF(AND(E994="",H994=""),"",N(E994)*N(F994)+N(H994))</f>
        <v/>
      </c>
      <c r="H994" s="25"/>
      <c r="I994" s="23"/>
      <c r="J994" s="28" t="str">
        <f aca="false">IF(AND(A994="",B994="",C994="",E994="",H994=""),"",IF(B994="","Pick a job",IF(ISNA(MATCH(B994,Jobs!$A$2:$A$301,0)),"Job # not on Jobs tab",IF(C994="","Pick a category",IF(AND(E994&lt;&gt;"",F994=""),"Add a rate",IF(AND(E994="",H994=""),"Add hours or an amount",IF(AND(E994&lt;&gt;"",H994&lt;&gt;""),"Use hours x rate OR an amount","")))))))</f>
        <v/>
      </c>
    </row>
    <row r="995" customFormat="false" ht="15" hidden="false" customHeight="false" outlineLevel="0" collapsed="false">
      <c r="A995" s="24"/>
      <c r="B995" s="23"/>
      <c r="C995" s="23"/>
      <c r="D995" s="23"/>
      <c r="E995" s="23"/>
      <c r="F995" s="25"/>
      <c r="G995" s="26" t="str">
        <f aca="false">IF(AND(E995="",H995=""),"",N(E995)*N(F995)+N(H995))</f>
        <v/>
      </c>
      <c r="H995" s="25"/>
      <c r="I995" s="23"/>
      <c r="J995" s="28" t="str">
        <f aca="false">IF(AND(A995="",B995="",C995="",E995="",H995=""),"",IF(B995="","Pick a job",IF(ISNA(MATCH(B995,Jobs!$A$2:$A$301,0)),"Job # not on Jobs tab",IF(C995="","Pick a category",IF(AND(E995&lt;&gt;"",F995=""),"Add a rate",IF(AND(E995="",H995=""),"Add hours or an amount",IF(AND(E995&lt;&gt;"",H995&lt;&gt;""),"Use hours x rate OR an amount","")))))))</f>
        <v/>
      </c>
    </row>
    <row r="996" customFormat="false" ht="15" hidden="false" customHeight="false" outlineLevel="0" collapsed="false">
      <c r="A996" s="24"/>
      <c r="B996" s="23"/>
      <c r="C996" s="23"/>
      <c r="D996" s="23"/>
      <c r="E996" s="23"/>
      <c r="F996" s="25"/>
      <c r="G996" s="26" t="str">
        <f aca="false">IF(AND(E996="",H996=""),"",N(E996)*N(F996)+N(H996))</f>
        <v/>
      </c>
      <c r="H996" s="25"/>
      <c r="I996" s="23"/>
      <c r="J996" s="28" t="str">
        <f aca="false">IF(AND(A996="",B996="",C996="",E996="",H996=""),"",IF(B996="","Pick a job",IF(ISNA(MATCH(B996,Jobs!$A$2:$A$301,0)),"Job # not on Jobs tab",IF(C996="","Pick a category",IF(AND(E996&lt;&gt;"",F996=""),"Add a rate",IF(AND(E996="",H996=""),"Add hours or an amount",IF(AND(E996&lt;&gt;"",H996&lt;&gt;""),"Use hours x rate OR an amount","")))))))</f>
        <v/>
      </c>
    </row>
    <row r="997" customFormat="false" ht="15" hidden="false" customHeight="false" outlineLevel="0" collapsed="false">
      <c r="A997" s="24"/>
      <c r="B997" s="23"/>
      <c r="C997" s="23"/>
      <c r="D997" s="23"/>
      <c r="E997" s="23"/>
      <c r="F997" s="25"/>
      <c r="G997" s="26" t="str">
        <f aca="false">IF(AND(E997="",H997=""),"",N(E997)*N(F997)+N(H997))</f>
        <v/>
      </c>
      <c r="H997" s="25"/>
      <c r="I997" s="23"/>
      <c r="J997" s="28" t="str">
        <f aca="false">IF(AND(A997="",B997="",C997="",E997="",H997=""),"",IF(B997="","Pick a job",IF(ISNA(MATCH(B997,Jobs!$A$2:$A$301,0)),"Job # not on Jobs tab",IF(C997="","Pick a category",IF(AND(E997&lt;&gt;"",F997=""),"Add a rate",IF(AND(E997="",H997=""),"Add hours or an amount",IF(AND(E997&lt;&gt;"",H997&lt;&gt;""),"Use hours x rate OR an amount","")))))))</f>
        <v/>
      </c>
    </row>
    <row r="998" customFormat="false" ht="15" hidden="false" customHeight="false" outlineLevel="0" collapsed="false">
      <c r="A998" s="24"/>
      <c r="B998" s="23"/>
      <c r="C998" s="23"/>
      <c r="D998" s="23"/>
      <c r="E998" s="23"/>
      <c r="F998" s="25"/>
      <c r="G998" s="26" t="str">
        <f aca="false">IF(AND(E998="",H998=""),"",N(E998)*N(F998)+N(H998))</f>
        <v/>
      </c>
      <c r="H998" s="25"/>
      <c r="I998" s="23"/>
      <c r="J998" s="28" t="str">
        <f aca="false">IF(AND(A998="",B998="",C998="",E998="",H998=""),"",IF(B998="","Pick a job",IF(ISNA(MATCH(B998,Jobs!$A$2:$A$301,0)),"Job # not on Jobs tab",IF(C998="","Pick a category",IF(AND(E998&lt;&gt;"",F998=""),"Add a rate",IF(AND(E998="",H998=""),"Add hours or an amount",IF(AND(E998&lt;&gt;"",H998&lt;&gt;""),"Use hours x rate OR an amount","")))))))</f>
        <v/>
      </c>
    </row>
    <row r="999" customFormat="false" ht="15" hidden="false" customHeight="false" outlineLevel="0" collapsed="false">
      <c r="A999" s="24"/>
      <c r="B999" s="23"/>
      <c r="C999" s="23"/>
      <c r="D999" s="23"/>
      <c r="E999" s="23"/>
      <c r="F999" s="25"/>
      <c r="G999" s="26" t="str">
        <f aca="false">IF(AND(E999="",H999=""),"",N(E999)*N(F999)+N(H999))</f>
        <v/>
      </c>
      <c r="H999" s="25"/>
      <c r="I999" s="23"/>
      <c r="J999" s="28" t="str">
        <f aca="false">IF(AND(A999="",B999="",C999="",E999="",H999=""),"",IF(B999="","Pick a job",IF(ISNA(MATCH(B999,Jobs!$A$2:$A$301,0)),"Job # not on Jobs tab",IF(C999="","Pick a category",IF(AND(E999&lt;&gt;"",F999=""),"Add a rate",IF(AND(E999="",H999=""),"Add hours or an amount",IF(AND(E999&lt;&gt;"",H999&lt;&gt;""),"Use hours x rate OR an amount","")))))))</f>
        <v/>
      </c>
    </row>
    <row r="1000" customFormat="false" ht="15" hidden="false" customHeight="false" outlineLevel="0" collapsed="false">
      <c r="A1000" s="24"/>
      <c r="B1000" s="23"/>
      <c r="C1000" s="23"/>
      <c r="D1000" s="23"/>
      <c r="E1000" s="23"/>
      <c r="F1000" s="25"/>
      <c r="G1000" s="26" t="str">
        <f aca="false">IF(AND(E1000="",H1000=""),"",N(E1000)*N(F1000)+N(H1000))</f>
        <v/>
      </c>
      <c r="H1000" s="25"/>
      <c r="I1000" s="23"/>
      <c r="J1000" s="28" t="str">
        <f aca="false">IF(AND(A1000="",B1000="",C1000="",E1000="",H1000=""),"",IF(B1000="","Pick a job",IF(ISNA(MATCH(B1000,Jobs!$A$2:$A$301,0)),"Job # not on Jobs tab",IF(C1000="","Pick a category",IF(AND(E1000&lt;&gt;"",F1000=""),"Add a rate",IF(AND(E1000="",H1000=""),"Add hours or an amount",IF(AND(E1000&lt;&gt;"",H1000&lt;&gt;""),"Use hours x rate OR an amount","")))))))</f>
        <v/>
      </c>
    </row>
    <row r="1001" customFormat="false" ht="15" hidden="false" customHeight="false" outlineLevel="0" collapsed="false">
      <c r="A1001" s="24"/>
      <c r="B1001" s="23"/>
      <c r="C1001" s="23"/>
      <c r="D1001" s="23"/>
      <c r="E1001" s="23"/>
      <c r="F1001" s="25"/>
      <c r="G1001" s="26" t="str">
        <f aca="false">IF(AND(E1001="",H1001=""),"",N(E1001)*N(F1001)+N(H1001))</f>
        <v/>
      </c>
      <c r="H1001" s="25"/>
      <c r="I1001" s="23"/>
      <c r="J1001" s="28" t="str">
        <f aca="false">IF(AND(A1001="",B1001="",C1001="",E1001="",H1001=""),"",IF(B1001="","Pick a job",IF(ISNA(MATCH(B1001,Jobs!$A$2:$A$301,0)),"Job # not on Jobs tab",IF(C1001="","Pick a category",IF(AND(E1001&lt;&gt;"",F1001=""),"Add a rate",IF(AND(E1001="",H1001=""),"Add hours or an amount",IF(AND(E1001&lt;&gt;"",H1001&lt;&gt;""),"Use hours x rate OR an amount","")))))))</f>
        <v/>
      </c>
    </row>
    <row r="1002" customFormat="false" ht="15" hidden="false" customHeight="false" outlineLevel="0" collapsed="false">
      <c r="A1002" s="24"/>
      <c r="B1002" s="23"/>
      <c r="C1002" s="23"/>
      <c r="D1002" s="23"/>
      <c r="E1002" s="23"/>
      <c r="F1002" s="25"/>
      <c r="G1002" s="26" t="str">
        <f aca="false">IF(AND(E1002="",H1002=""),"",N(E1002)*N(F1002)+N(H1002))</f>
        <v/>
      </c>
      <c r="H1002" s="25"/>
      <c r="I1002" s="23"/>
      <c r="J1002" s="28" t="str">
        <f aca="false">IF(AND(A1002="",B1002="",C1002="",E1002="",H1002=""),"",IF(B1002="","Pick a job",IF(ISNA(MATCH(B1002,Jobs!$A$2:$A$301,0)),"Job # not on Jobs tab",IF(C1002="","Pick a category",IF(AND(E1002&lt;&gt;"",F1002=""),"Add a rate",IF(AND(E1002="",H1002=""),"Add hours or an amount",IF(AND(E1002&lt;&gt;"",H1002&lt;&gt;""),"Use hours x rate OR an amount","")))))))</f>
        <v/>
      </c>
    </row>
    <row r="1003" customFormat="false" ht="15" hidden="false" customHeight="false" outlineLevel="0" collapsed="false">
      <c r="A1003" s="24"/>
      <c r="B1003" s="23"/>
      <c r="C1003" s="23"/>
      <c r="D1003" s="23"/>
      <c r="E1003" s="23"/>
      <c r="F1003" s="25"/>
      <c r="G1003" s="26" t="str">
        <f aca="false">IF(AND(E1003="",H1003=""),"",N(E1003)*N(F1003)+N(H1003))</f>
        <v/>
      </c>
      <c r="H1003" s="25"/>
      <c r="I1003" s="23"/>
      <c r="J1003" s="28" t="str">
        <f aca="false">IF(AND(A1003="",B1003="",C1003="",E1003="",H1003=""),"",IF(B1003="","Pick a job",IF(ISNA(MATCH(B1003,Jobs!$A$2:$A$301,0)),"Job # not on Jobs tab",IF(C1003="","Pick a category",IF(AND(E1003&lt;&gt;"",F1003=""),"Add a rate",IF(AND(E1003="",H1003=""),"Add hours or an amount",IF(AND(E1003&lt;&gt;"",H1003&lt;&gt;""),"Use hours x rate OR an amount","")))))))</f>
        <v/>
      </c>
    </row>
    <row r="1004" customFormat="false" ht="15" hidden="false" customHeight="false" outlineLevel="0" collapsed="false">
      <c r="A1004" s="24"/>
      <c r="B1004" s="23"/>
      <c r="C1004" s="23"/>
      <c r="D1004" s="23"/>
      <c r="E1004" s="23"/>
      <c r="F1004" s="25"/>
      <c r="G1004" s="26" t="str">
        <f aca="false">IF(AND(E1004="",H1004=""),"",N(E1004)*N(F1004)+N(H1004))</f>
        <v/>
      </c>
      <c r="H1004" s="25"/>
      <c r="I1004" s="23"/>
      <c r="J1004" s="28" t="str">
        <f aca="false">IF(AND(A1004="",B1004="",C1004="",E1004="",H1004=""),"",IF(B1004="","Pick a job",IF(ISNA(MATCH(B1004,Jobs!$A$2:$A$301,0)),"Job # not on Jobs tab",IF(C1004="","Pick a category",IF(AND(E1004&lt;&gt;"",F1004=""),"Add a rate",IF(AND(E1004="",H1004=""),"Add hours or an amount",IF(AND(E1004&lt;&gt;"",H1004&lt;&gt;""),"Use hours x rate OR an amount","")))))))</f>
        <v/>
      </c>
    </row>
    <row r="1005" customFormat="false" ht="15" hidden="false" customHeight="false" outlineLevel="0" collapsed="false">
      <c r="A1005" s="24"/>
      <c r="B1005" s="23"/>
      <c r="C1005" s="23"/>
      <c r="D1005" s="23"/>
      <c r="E1005" s="23"/>
      <c r="F1005" s="25"/>
      <c r="G1005" s="26" t="str">
        <f aca="false">IF(AND(E1005="",H1005=""),"",N(E1005)*N(F1005)+N(H1005))</f>
        <v/>
      </c>
      <c r="H1005" s="25"/>
      <c r="I1005" s="23"/>
      <c r="J1005" s="28" t="str">
        <f aca="false">IF(AND(A1005="",B1005="",C1005="",E1005="",H1005=""),"",IF(B1005="","Pick a job",IF(ISNA(MATCH(B1005,Jobs!$A$2:$A$301,0)),"Job # not on Jobs tab",IF(C1005="","Pick a category",IF(AND(E1005&lt;&gt;"",F1005=""),"Add a rate",IF(AND(E1005="",H1005=""),"Add hours or an amount",IF(AND(E1005&lt;&gt;"",H1005&lt;&gt;""),"Use hours x rate OR an amount","")))))))</f>
        <v/>
      </c>
    </row>
    <row r="1006" customFormat="false" ht="15" hidden="false" customHeight="false" outlineLevel="0" collapsed="false">
      <c r="A1006" s="24"/>
      <c r="B1006" s="23"/>
      <c r="C1006" s="23"/>
      <c r="D1006" s="23"/>
      <c r="E1006" s="23"/>
      <c r="F1006" s="25"/>
      <c r="G1006" s="26" t="str">
        <f aca="false">IF(AND(E1006="",H1006=""),"",N(E1006)*N(F1006)+N(H1006))</f>
        <v/>
      </c>
      <c r="H1006" s="25"/>
      <c r="I1006" s="23"/>
      <c r="J1006" s="28" t="str">
        <f aca="false">IF(AND(A1006="",B1006="",C1006="",E1006="",H1006=""),"",IF(B1006="","Pick a job",IF(ISNA(MATCH(B1006,Jobs!$A$2:$A$301,0)),"Job # not on Jobs tab",IF(C1006="","Pick a category",IF(AND(E1006&lt;&gt;"",F1006=""),"Add a rate",IF(AND(E1006="",H1006=""),"Add hours or an amount",IF(AND(E1006&lt;&gt;"",H1006&lt;&gt;""),"Use hours x rate OR an amount","")))))))</f>
        <v/>
      </c>
    </row>
    <row r="1007" customFormat="false" ht="15" hidden="false" customHeight="false" outlineLevel="0" collapsed="false">
      <c r="A1007" s="24"/>
      <c r="B1007" s="23"/>
      <c r="C1007" s="23"/>
      <c r="D1007" s="23"/>
      <c r="E1007" s="23"/>
      <c r="F1007" s="25"/>
      <c r="G1007" s="26" t="str">
        <f aca="false">IF(AND(E1007="",H1007=""),"",N(E1007)*N(F1007)+N(H1007))</f>
        <v/>
      </c>
      <c r="H1007" s="25"/>
      <c r="I1007" s="23"/>
      <c r="J1007" s="28" t="str">
        <f aca="false">IF(AND(A1007="",B1007="",C1007="",E1007="",H1007=""),"",IF(B1007="","Pick a job",IF(ISNA(MATCH(B1007,Jobs!$A$2:$A$301,0)),"Job # not on Jobs tab",IF(C1007="","Pick a category",IF(AND(E1007&lt;&gt;"",F1007=""),"Add a rate",IF(AND(E1007="",H1007=""),"Add hours or an amount",IF(AND(E1007&lt;&gt;"",H1007&lt;&gt;""),"Use hours x rate OR an amount","")))))))</f>
        <v/>
      </c>
    </row>
    <row r="1008" customFormat="false" ht="15" hidden="false" customHeight="false" outlineLevel="0" collapsed="false">
      <c r="A1008" s="24"/>
      <c r="B1008" s="23"/>
      <c r="C1008" s="23"/>
      <c r="D1008" s="23"/>
      <c r="E1008" s="23"/>
      <c r="F1008" s="25"/>
      <c r="G1008" s="26" t="str">
        <f aca="false">IF(AND(E1008="",H1008=""),"",N(E1008)*N(F1008)+N(H1008))</f>
        <v/>
      </c>
      <c r="H1008" s="25"/>
      <c r="I1008" s="23"/>
      <c r="J1008" s="28" t="str">
        <f aca="false">IF(AND(A1008="",B1008="",C1008="",E1008="",H1008=""),"",IF(B1008="","Pick a job",IF(ISNA(MATCH(B1008,Jobs!$A$2:$A$301,0)),"Job # not on Jobs tab",IF(C1008="","Pick a category",IF(AND(E1008&lt;&gt;"",F1008=""),"Add a rate",IF(AND(E1008="",H1008=""),"Add hours or an amount",IF(AND(E1008&lt;&gt;"",H1008&lt;&gt;""),"Use hours x rate OR an amount","")))))))</f>
        <v/>
      </c>
    </row>
    <row r="1009" customFormat="false" ht="15" hidden="false" customHeight="false" outlineLevel="0" collapsed="false">
      <c r="A1009" s="24"/>
      <c r="B1009" s="23"/>
      <c r="C1009" s="23"/>
      <c r="D1009" s="23"/>
      <c r="E1009" s="23"/>
      <c r="F1009" s="25"/>
      <c r="G1009" s="26" t="str">
        <f aca="false">IF(AND(E1009="",H1009=""),"",N(E1009)*N(F1009)+N(H1009))</f>
        <v/>
      </c>
      <c r="H1009" s="25"/>
      <c r="I1009" s="23"/>
      <c r="J1009" s="28" t="str">
        <f aca="false">IF(AND(A1009="",B1009="",C1009="",E1009="",H1009=""),"",IF(B1009="","Pick a job",IF(ISNA(MATCH(B1009,Jobs!$A$2:$A$301,0)),"Job # not on Jobs tab",IF(C1009="","Pick a category",IF(AND(E1009&lt;&gt;"",F1009=""),"Add a rate",IF(AND(E1009="",H1009=""),"Add hours or an amount",IF(AND(E1009&lt;&gt;"",H1009&lt;&gt;""),"Use hours x rate OR an amount","")))))))</f>
        <v/>
      </c>
    </row>
    <row r="1010" customFormat="false" ht="15" hidden="false" customHeight="false" outlineLevel="0" collapsed="false">
      <c r="A1010" s="24"/>
      <c r="B1010" s="23"/>
      <c r="C1010" s="23"/>
      <c r="D1010" s="23"/>
      <c r="E1010" s="23"/>
      <c r="F1010" s="25"/>
      <c r="G1010" s="26" t="str">
        <f aca="false">IF(AND(E1010="",H1010=""),"",N(E1010)*N(F1010)+N(H1010))</f>
        <v/>
      </c>
      <c r="H1010" s="25"/>
      <c r="I1010" s="23"/>
      <c r="J1010" s="28" t="str">
        <f aca="false">IF(AND(A1010="",B1010="",C1010="",E1010="",H1010=""),"",IF(B1010="","Pick a job",IF(ISNA(MATCH(B1010,Jobs!$A$2:$A$301,0)),"Job # not on Jobs tab",IF(C1010="","Pick a category",IF(AND(E1010&lt;&gt;"",F1010=""),"Add a rate",IF(AND(E1010="",H1010=""),"Add hours or an amount",IF(AND(E1010&lt;&gt;"",H1010&lt;&gt;""),"Use hours x rate OR an amount","")))))))</f>
        <v/>
      </c>
    </row>
    <row r="1011" customFormat="false" ht="15" hidden="false" customHeight="false" outlineLevel="0" collapsed="false">
      <c r="A1011" s="24"/>
      <c r="B1011" s="23"/>
      <c r="C1011" s="23"/>
      <c r="D1011" s="23"/>
      <c r="E1011" s="23"/>
      <c r="F1011" s="25"/>
      <c r="G1011" s="26" t="str">
        <f aca="false">IF(AND(E1011="",H1011=""),"",N(E1011)*N(F1011)+N(H1011))</f>
        <v/>
      </c>
      <c r="H1011" s="25"/>
      <c r="I1011" s="23"/>
      <c r="J1011" s="28" t="str">
        <f aca="false">IF(AND(A1011="",B1011="",C1011="",E1011="",H1011=""),"",IF(B1011="","Pick a job",IF(ISNA(MATCH(B1011,Jobs!$A$2:$A$301,0)),"Job # not on Jobs tab",IF(C1011="","Pick a category",IF(AND(E1011&lt;&gt;"",F1011=""),"Add a rate",IF(AND(E1011="",H1011=""),"Add hours or an amount",IF(AND(E1011&lt;&gt;"",H1011&lt;&gt;""),"Use hours x rate OR an amount","")))))))</f>
        <v/>
      </c>
    </row>
    <row r="1012" customFormat="false" ht="15" hidden="false" customHeight="false" outlineLevel="0" collapsed="false">
      <c r="A1012" s="24"/>
      <c r="B1012" s="23"/>
      <c r="C1012" s="23"/>
      <c r="D1012" s="23"/>
      <c r="E1012" s="23"/>
      <c r="F1012" s="25"/>
      <c r="G1012" s="26" t="str">
        <f aca="false">IF(AND(E1012="",H1012=""),"",N(E1012)*N(F1012)+N(H1012))</f>
        <v/>
      </c>
      <c r="H1012" s="25"/>
      <c r="I1012" s="23"/>
      <c r="J1012" s="28" t="str">
        <f aca="false">IF(AND(A1012="",B1012="",C1012="",E1012="",H1012=""),"",IF(B1012="","Pick a job",IF(ISNA(MATCH(B1012,Jobs!$A$2:$A$301,0)),"Job # not on Jobs tab",IF(C1012="","Pick a category",IF(AND(E1012&lt;&gt;"",F1012=""),"Add a rate",IF(AND(E1012="",H1012=""),"Add hours or an amount",IF(AND(E1012&lt;&gt;"",H1012&lt;&gt;""),"Use hours x rate OR an amount","")))))))</f>
        <v/>
      </c>
    </row>
    <row r="1013" customFormat="false" ht="15" hidden="false" customHeight="false" outlineLevel="0" collapsed="false">
      <c r="A1013" s="24"/>
      <c r="B1013" s="23"/>
      <c r="C1013" s="23"/>
      <c r="D1013" s="23"/>
      <c r="E1013" s="23"/>
      <c r="F1013" s="25"/>
      <c r="G1013" s="26" t="str">
        <f aca="false">IF(AND(E1013="",H1013=""),"",N(E1013)*N(F1013)+N(H1013))</f>
        <v/>
      </c>
      <c r="H1013" s="25"/>
      <c r="I1013" s="23"/>
      <c r="J1013" s="28" t="str">
        <f aca="false">IF(AND(A1013="",B1013="",C1013="",E1013="",H1013=""),"",IF(B1013="","Pick a job",IF(ISNA(MATCH(B1013,Jobs!$A$2:$A$301,0)),"Job # not on Jobs tab",IF(C1013="","Pick a category",IF(AND(E1013&lt;&gt;"",F1013=""),"Add a rate",IF(AND(E1013="",H1013=""),"Add hours or an amount",IF(AND(E1013&lt;&gt;"",H1013&lt;&gt;""),"Use hours x rate OR an amount","")))))))</f>
        <v/>
      </c>
    </row>
    <row r="1014" customFormat="false" ht="15" hidden="false" customHeight="false" outlineLevel="0" collapsed="false">
      <c r="A1014" s="24"/>
      <c r="B1014" s="23"/>
      <c r="C1014" s="23"/>
      <c r="D1014" s="23"/>
      <c r="E1014" s="23"/>
      <c r="F1014" s="25"/>
      <c r="G1014" s="26" t="str">
        <f aca="false">IF(AND(E1014="",H1014=""),"",N(E1014)*N(F1014)+N(H1014))</f>
        <v/>
      </c>
      <c r="H1014" s="25"/>
      <c r="I1014" s="23"/>
      <c r="J1014" s="28" t="str">
        <f aca="false">IF(AND(A1014="",B1014="",C1014="",E1014="",H1014=""),"",IF(B1014="","Pick a job",IF(ISNA(MATCH(B1014,Jobs!$A$2:$A$301,0)),"Job # not on Jobs tab",IF(C1014="","Pick a category",IF(AND(E1014&lt;&gt;"",F1014=""),"Add a rate",IF(AND(E1014="",H1014=""),"Add hours or an amount",IF(AND(E1014&lt;&gt;"",H1014&lt;&gt;""),"Use hours x rate OR an amount","")))))))</f>
        <v/>
      </c>
    </row>
    <row r="1015" customFormat="false" ht="15" hidden="false" customHeight="false" outlineLevel="0" collapsed="false">
      <c r="A1015" s="24"/>
      <c r="B1015" s="23"/>
      <c r="C1015" s="23"/>
      <c r="D1015" s="23"/>
      <c r="E1015" s="23"/>
      <c r="F1015" s="25"/>
      <c r="G1015" s="26" t="str">
        <f aca="false">IF(AND(E1015="",H1015=""),"",N(E1015)*N(F1015)+N(H1015))</f>
        <v/>
      </c>
      <c r="H1015" s="25"/>
      <c r="I1015" s="23"/>
      <c r="J1015" s="28" t="str">
        <f aca="false">IF(AND(A1015="",B1015="",C1015="",E1015="",H1015=""),"",IF(B1015="","Pick a job",IF(ISNA(MATCH(B1015,Jobs!$A$2:$A$301,0)),"Job # not on Jobs tab",IF(C1015="","Pick a category",IF(AND(E1015&lt;&gt;"",F1015=""),"Add a rate",IF(AND(E1015="",H1015=""),"Add hours or an amount",IF(AND(E1015&lt;&gt;"",H1015&lt;&gt;""),"Use hours x rate OR an amount","")))))))</f>
        <v/>
      </c>
    </row>
    <row r="1016" customFormat="false" ht="15" hidden="false" customHeight="false" outlineLevel="0" collapsed="false">
      <c r="A1016" s="24"/>
      <c r="B1016" s="23"/>
      <c r="C1016" s="23"/>
      <c r="D1016" s="23"/>
      <c r="E1016" s="23"/>
      <c r="F1016" s="25"/>
      <c r="G1016" s="26" t="str">
        <f aca="false">IF(AND(E1016="",H1016=""),"",N(E1016)*N(F1016)+N(H1016))</f>
        <v/>
      </c>
      <c r="H1016" s="25"/>
      <c r="I1016" s="23"/>
      <c r="J1016" s="28" t="str">
        <f aca="false">IF(AND(A1016="",B1016="",C1016="",E1016="",H1016=""),"",IF(B1016="","Pick a job",IF(ISNA(MATCH(B1016,Jobs!$A$2:$A$301,0)),"Job # not on Jobs tab",IF(C1016="","Pick a category",IF(AND(E1016&lt;&gt;"",F1016=""),"Add a rate",IF(AND(E1016="",H1016=""),"Add hours or an amount",IF(AND(E1016&lt;&gt;"",H1016&lt;&gt;""),"Use hours x rate OR an amount","")))))))</f>
        <v/>
      </c>
    </row>
    <row r="1017" customFormat="false" ht="15" hidden="false" customHeight="false" outlineLevel="0" collapsed="false">
      <c r="A1017" s="24"/>
      <c r="B1017" s="23"/>
      <c r="C1017" s="23"/>
      <c r="D1017" s="23"/>
      <c r="E1017" s="23"/>
      <c r="F1017" s="25"/>
      <c r="G1017" s="26" t="str">
        <f aca="false">IF(AND(E1017="",H1017=""),"",N(E1017)*N(F1017)+N(H1017))</f>
        <v/>
      </c>
      <c r="H1017" s="25"/>
      <c r="I1017" s="23"/>
      <c r="J1017" s="28" t="str">
        <f aca="false">IF(AND(A1017="",B1017="",C1017="",E1017="",H1017=""),"",IF(B1017="","Pick a job",IF(ISNA(MATCH(B1017,Jobs!$A$2:$A$301,0)),"Job # not on Jobs tab",IF(C1017="","Pick a category",IF(AND(E1017&lt;&gt;"",F1017=""),"Add a rate",IF(AND(E1017="",H1017=""),"Add hours or an amount",IF(AND(E1017&lt;&gt;"",H1017&lt;&gt;""),"Use hours x rate OR an amount","")))))))</f>
        <v/>
      </c>
    </row>
    <row r="1018" customFormat="false" ht="15" hidden="false" customHeight="false" outlineLevel="0" collapsed="false">
      <c r="A1018" s="24"/>
      <c r="B1018" s="23"/>
      <c r="C1018" s="23"/>
      <c r="D1018" s="23"/>
      <c r="E1018" s="23"/>
      <c r="F1018" s="25"/>
      <c r="G1018" s="26" t="str">
        <f aca="false">IF(AND(E1018="",H1018=""),"",N(E1018)*N(F1018)+N(H1018))</f>
        <v/>
      </c>
      <c r="H1018" s="25"/>
      <c r="I1018" s="23"/>
      <c r="J1018" s="28" t="str">
        <f aca="false">IF(AND(A1018="",B1018="",C1018="",E1018="",H1018=""),"",IF(B1018="","Pick a job",IF(ISNA(MATCH(B1018,Jobs!$A$2:$A$301,0)),"Job # not on Jobs tab",IF(C1018="","Pick a category",IF(AND(E1018&lt;&gt;"",F1018=""),"Add a rate",IF(AND(E1018="",H1018=""),"Add hours or an amount",IF(AND(E1018&lt;&gt;"",H1018&lt;&gt;""),"Use hours x rate OR an amount","")))))))</f>
        <v/>
      </c>
    </row>
    <row r="1019" customFormat="false" ht="15" hidden="false" customHeight="false" outlineLevel="0" collapsed="false">
      <c r="A1019" s="24"/>
      <c r="B1019" s="23"/>
      <c r="C1019" s="23"/>
      <c r="D1019" s="23"/>
      <c r="E1019" s="23"/>
      <c r="F1019" s="25"/>
      <c r="G1019" s="26" t="str">
        <f aca="false">IF(AND(E1019="",H1019=""),"",N(E1019)*N(F1019)+N(H1019))</f>
        <v/>
      </c>
      <c r="H1019" s="25"/>
      <c r="I1019" s="23"/>
      <c r="J1019" s="28" t="str">
        <f aca="false">IF(AND(A1019="",B1019="",C1019="",E1019="",H1019=""),"",IF(B1019="","Pick a job",IF(ISNA(MATCH(B1019,Jobs!$A$2:$A$301,0)),"Job # not on Jobs tab",IF(C1019="","Pick a category",IF(AND(E1019&lt;&gt;"",F1019=""),"Add a rate",IF(AND(E1019="",H1019=""),"Add hours or an amount",IF(AND(E1019&lt;&gt;"",H1019&lt;&gt;""),"Use hours x rate OR an amount","")))))))</f>
        <v/>
      </c>
    </row>
    <row r="1020" customFormat="false" ht="15" hidden="false" customHeight="false" outlineLevel="0" collapsed="false">
      <c r="A1020" s="24"/>
      <c r="B1020" s="23"/>
      <c r="C1020" s="23"/>
      <c r="D1020" s="23"/>
      <c r="E1020" s="23"/>
      <c r="F1020" s="25"/>
      <c r="G1020" s="26" t="str">
        <f aca="false">IF(AND(E1020="",H1020=""),"",N(E1020)*N(F1020)+N(H1020))</f>
        <v/>
      </c>
      <c r="H1020" s="25"/>
      <c r="I1020" s="23"/>
      <c r="J1020" s="28" t="str">
        <f aca="false">IF(AND(A1020="",B1020="",C1020="",E1020="",H1020=""),"",IF(B1020="","Pick a job",IF(ISNA(MATCH(B1020,Jobs!$A$2:$A$301,0)),"Job # not on Jobs tab",IF(C1020="","Pick a category",IF(AND(E1020&lt;&gt;"",F1020=""),"Add a rate",IF(AND(E1020="",H1020=""),"Add hours or an amount",IF(AND(E1020&lt;&gt;"",H1020&lt;&gt;""),"Use hours x rate OR an amount","")))))))</f>
        <v/>
      </c>
    </row>
    <row r="1021" customFormat="false" ht="15" hidden="false" customHeight="false" outlineLevel="0" collapsed="false">
      <c r="A1021" s="24"/>
      <c r="B1021" s="23"/>
      <c r="C1021" s="23"/>
      <c r="D1021" s="23"/>
      <c r="E1021" s="23"/>
      <c r="F1021" s="25"/>
      <c r="G1021" s="26" t="str">
        <f aca="false">IF(AND(E1021="",H1021=""),"",N(E1021)*N(F1021)+N(H1021))</f>
        <v/>
      </c>
      <c r="H1021" s="25"/>
      <c r="I1021" s="23"/>
      <c r="J1021" s="28" t="str">
        <f aca="false">IF(AND(A1021="",B1021="",C1021="",E1021="",H1021=""),"",IF(B1021="","Pick a job",IF(ISNA(MATCH(B1021,Jobs!$A$2:$A$301,0)),"Job # not on Jobs tab",IF(C1021="","Pick a category",IF(AND(E1021&lt;&gt;"",F1021=""),"Add a rate",IF(AND(E1021="",H1021=""),"Add hours or an amount",IF(AND(E1021&lt;&gt;"",H1021&lt;&gt;""),"Use hours x rate OR an amount","")))))))</f>
        <v/>
      </c>
    </row>
    <row r="1022" customFormat="false" ht="15" hidden="false" customHeight="false" outlineLevel="0" collapsed="false">
      <c r="A1022" s="24"/>
      <c r="B1022" s="23"/>
      <c r="C1022" s="23"/>
      <c r="D1022" s="23"/>
      <c r="E1022" s="23"/>
      <c r="F1022" s="25"/>
      <c r="G1022" s="26" t="str">
        <f aca="false">IF(AND(E1022="",H1022=""),"",N(E1022)*N(F1022)+N(H1022))</f>
        <v/>
      </c>
      <c r="H1022" s="25"/>
      <c r="I1022" s="23"/>
      <c r="J1022" s="28" t="str">
        <f aca="false">IF(AND(A1022="",B1022="",C1022="",E1022="",H1022=""),"",IF(B1022="","Pick a job",IF(ISNA(MATCH(B1022,Jobs!$A$2:$A$301,0)),"Job # not on Jobs tab",IF(C1022="","Pick a category",IF(AND(E1022&lt;&gt;"",F1022=""),"Add a rate",IF(AND(E1022="",H1022=""),"Add hours or an amount",IF(AND(E1022&lt;&gt;"",H1022&lt;&gt;""),"Use hours x rate OR an amount","")))))))</f>
        <v/>
      </c>
    </row>
    <row r="1023" customFormat="false" ht="15" hidden="false" customHeight="false" outlineLevel="0" collapsed="false">
      <c r="A1023" s="24"/>
      <c r="B1023" s="23"/>
      <c r="C1023" s="23"/>
      <c r="D1023" s="23"/>
      <c r="E1023" s="23"/>
      <c r="F1023" s="25"/>
      <c r="G1023" s="26" t="str">
        <f aca="false">IF(AND(E1023="",H1023=""),"",N(E1023)*N(F1023)+N(H1023))</f>
        <v/>
      </c>
      <c r="H1023" s="25"/>
      <c r="I1023" s="23"/>
      <c r="J1023" s="28" t="str">
        <f aca="false">IF(AND(A1023="",B1023="",C1023="",E1023="",H1023=""),"",IF(B1023="","Pick a job",IF(ISNA(MATCH(B1023,Jobs!$A$2:$A$301,0)),"Job # not on Jobs tab",IF(C1023="","Pick a category",IF(AND(E1023&lt;&gt;"",F1023=""),"Add a rate",IF(AND(E1023="",H1023=""),"Add hours or an amount",IF(AND(E1023&lt;&gt;"",H1023&lt;&gt;""),"Use hours x rate OR an amount","")))))))</f>
        <v/>
      </c>
    </row>
    <row r="1024" customFormat="false" ht="15" hidden="false" customHeight="false" outlineLevel="0" collapsed="false">
      <c r="A1024" s="24"/>
      <c r="B1024" s="23"/>
      <c r="C1024" s="23"/>
      <c r="D1024" s="23"/>
      <c r="E1024" s="23"/>
      <c r="F1024" s="25"/>
      <c r="G1024" s="26" t="str">
        <f aca="false">IF(AND(E1024="",H1024=""),"",N(E1024)*N(F1024)+N(H1024))</f>
        <v/>
      </c>
      <c r="H1024" s="25"/>
      <c r="I1024" s="23"/>
      <c r="J1024" s="28" t="str">
        <f aca="false">IF(AND(A1024="",B1024="",C1024="",E1024="",H1024=""),"",IF(B1024="","Pick a job",IF(ISNA(MATCH(B1024,Jobs!$A$2:$A$301,0)),"Job # not on Jobs tab",IF(C1024="","Pick a category",IF(AND(E1024&lt;&gt;"",F1024=""),"Add a rate",IF(AND(E1024="",H1024=""),"Add hours or an amount",IF(AND(E1024&lt;&gt;"",H1024&lt;&gt;""),"Use hours x rate OR an amount","")))))))</f>
        <v/>
      </c>
    </row>
    <row r="1025" customFormat="false" ht="15" hidden="false" customHeight="false" outlineLevel="0" collapsed="false">
      <c r="A1025" s="24"/>
      <c r="B1025" s="23"/>
      <c r="C1025" s="23"/>
      <c r="D1025" s="23"/>
      <c r="E1025" s="23"/>
      <c r="F1025" s="25"/>
      <c r="G1025" s="26" t="str">
        <f aca="false">IF(AND(E1025="",H1025=""),"",N(E1025)*N(F1025)+N(H1025))</f>
        <v/>
      </c>
      <c r="H1025" s="25"/>
      <c r="I1025" s="23"/>
      <c r="J1025" s="28" t="str">
        <f aca="false">IF(AND(A1025="",B1025="",C1025="",E1025="",H1025=""),"",IF(B1025="","Pick a job",IF(ISNA(MATCH(B1025,Jobs!$A$2:$A$301,0)),"Job # not on Jobs tab",IF(C1025="","Pick a category",IF(AND(E1025&lt;&gt;"",F1025=""),"Add a rate",IF(AND(E1025="",H1025=""),"Add hours or an amount",IF(AND(E1025&lt;&gt;"",H1025&lt;&gt;""),"Use hours x rate OR an amount","")))))))</f>
        <v/>
      </c>
    </row>
    <row r="1026" customFormat="false" ht="15" hidden="false" customHeight="false" outlineLevel="0" collapsed="false">
      <c r="A1026" s="24"/>
      <c r="B1026" s="23"/>
      <c r="C1026" s="23"/>
      <c r="D1026" s="23"/>
      <c r="E1026" s="23"/>
      <c r="F1026" s="25"/>
      <c r="G1026" s="26" t="str">
        <f aca="false">IF(AND(E1026="",H1026=""),"",N(E1026)*N(F1026)+N(H1026))</f>
        <v/>
      </c>
      <c r="H1026" s="25"/>
      <c r="I1026" s="23"/>
      <c r="J1026" s="28" t="str">
        <f aca="false">IF(AND(A1026="",B1026="",C1026="",E1026="",H1026=""),"",IF(B1026="","Pick a job",IF(ISNA(MATCH(B1026,Jobs!$A$2:$A$301,0)),"Job # not on Jobs tab",IF(C1026="","Pick a category",IF(AND(E1026&lt;&gt;"",F1026=""),"Add a rate",IF(AND(E1026="",H1026=""),"Add hours or an amount",IF(AND(E1026&lt;&gt;"",H1026&lt;&gt;""),"Use hours x rate OR an amount","")))))))</f>
        <v/>
      </c>
    </row>
    <row r="1027" customFormat="false" ht="15" hidden="false" customHeight="false" outlineLevel="0" collapsed="false">
      <c r="A1027" s="24"/>
      <c r="B1027" s="23"/>
      <c r="C1027" s="23"/>
      <c r="D1027" s="23"/>
      <c r="E1027" s="23"/>
      <c r="F1027" s="25"/>
      <c r="G1027" s="26" t="str">
        <f aca="false">IF(AND(E1027="",H1027=""),"",N(E1027)*N(F1027)+N(H1027))</f>
        <v/>
      </c>
      <c r="H1027" s="25"/>
      <c r="I1027" s="23"/>
      <c r="J1027" s="28" t="str">
        <f aca="false">IF(AND(A1027="",B1027="",C1027="",E1027="",H1027=""),"",IF(B1027="","Pick a job",IF(ISNA(MATCH(B1027,Jobs!$A$2:$A$301,0)),"Job # not on Jobs tab",IF(C1027="","Pick a category",IF(AND(E1027&lt;&gt;"",F1027=""),"Add a rate",IF(AND(E1027="",H1027=""),"Add hours or an amount",IF(AND(E1027&lt;&gt;"",H1027&lt;&gt;""),"Use hours x rate OR an amount","")))))))</f>
        <v/>
      </c>
    </row>
    <row r="1028" customFormat="false" ht="15" hidden="false" customHeight="false" outlineLevel="0" collapsed="false">
      <c r="A1028" s="24"/>
      <c r="B1028" s="23"/>
      <c r="C1028" s="23"/>
      <c r="D1028" s="23"/>
      <c r="E1028" s="23"/>
      <c r="F1028" s="25"/>
      <c r="G1028" s="26" t="str">
        <f aca="false">IF(AND(E1028="",H1028=""),"",N(E1028)*N(F1028)+N(H1028))</f>
        <v/>
      </c>
      <c r="H1028" s="25"/>
      <c r="I1028" s="23"/>
      <c r="J1028" s="28" t="str">
        <f aca="false">IF(AND(A1028="",B1028="",C1028="",E1028="",H1028=""),"",IF(B1028="","Pick a job",IF(ISNA(MATCH(B1028,Jobs!$A$2:$A$301,0)),"Job # not on Jobs tab",IF(C1028="","Pick a category",IF(AND(E1028&lt;&gt;"",F1028=""),"Add a rate",IF(AND(E1028="",H1028=""),"Add hours or an amount",IF(AND(E1028&lt;&gt;"",H1028&lt;&gt;""),"Use hours x rate OR an amount","")))))))</f>
        <v/>
      </c>
    </row>
    <row r="1029" customFormat="false" ht="15" hidden="false" customHeight="false" outlineLevel="0" collapsed="false">
      <c r="A1029" s="24"/>
      <c r="B1029" s="23"/>
      <c r="C1029" s="23"/>
      <c r="D1029" s="23"/>
      <c r="E1029" s="23"/>
      <c r="F1029" s="25"/>
      <c r="G1029" s="26" t="str">
        <f aca="false">IF(AND(E1029="",H1029=""),"",N(E1029)*N(F1029)+N(H1029))</f>
        <v/>
      </c>
      <c r="H1029" s="25"/>
      <c r="I1029" s="23"/>
      <c r="J1029" s="28" t="str">
        <f aca="false">IF(AND(A1029="",B1029="",C1029="",E1029="",H1029=""),"",IF(B1029="","Pick a job",IF(ISNA(MATCH(B1029,Jobs!$A$2:$A$301,0)),"Job # not on Jobs tab",IF(C1029="","Pick a category",IF(AND(E1029&lt;&gt;"",F1029=""),"Add a rate",IF(AND(E1029="",H1029=""),"Add hours or an amount",IF(AND(E1029&lt;&gt;"",H1029&lt;&gt;""),"Use hours x rate OR an amount","")))))))</f>
        <v/>
      </c>
    </row>
    <row r="1030" customFormat="false" ht="15" hidden="false" customHeight="false" outlineLevel="0" collapsed="false">
      <c r="A1030" s="24"/>
      <c r="B1030" s="23"/>
      <c r="C1030" s="23"/>
      <c r="D1030" s="23"/>
      <c r="E1030" s="23"/>
      <c r="F1030" s="25"/>
      <c r="G1030" s="26" t="str">
        <f aca="false">IF(AND(E1030="",H1030=""),"",N(E1030)*N(F1030)+N(H1030))</f>
        <v/>
      </c>
      <c r="H1030" s="25"/>
      <c r="I1030" s="23"/>
      <c r="J1030" s="28" t="str">
        <f aca="false">IF(AND(A1030="",B1030="",C1030="",E1030="",H1030=""),"",IF(B1030="","Pick a job",IF(ISNA(MATCH(B1030,Jobs!$A$2:$A$301,0)),"Job # not on Jobs tab",IF(C1030="","Pick a category",IF(AND(E1030&lt;&gt;"",F1030=""),"Add a rate",IF(AND(E1030="",H1030=""),"Add hours or an amount",IF(AND(E1030&lt;&gt;"",H1030&lt;&gt;""),"Use hours x rate OR an amount","")))))))</f>
        <v/>
      </c>
    </row>
    <row r="1031" customFormat="false" ht="15" hidden="false" customHeight="false" outlineLevel="0" collapsed="false">
      <c r="A1031" s="24"/>
      <c r="B1031" s="23"/>
      <c r="C1031" s="23"/>
      <c r="D1031" s="23"/>
      <c r="E1031" s="23"/>
      <c r="F1031" s="25"/>
      <c r="G1031" s="26" t="str">
        <f aca="false">IF(AND(E1031="",H1031=""),"",N(E1031)*N(F1031)+N(H1031))</f>
        <v/>
      </c>
      <c r="H1031" s="25"/>
      <c r="I1031" s="23"/>
      <c r="J1031" s="28" t="str">
        <f aca="false">IF(AND(A1031="",B1031="",C1031="",E1031="",H1031=""),"",IF(B1031="","Pick a job",IF(ISNA(MATCH(B1031,Jobs!$A$2:$A$301,0)),"Job # not on Jobs tab",IF(C1031="","Pick a category",IF(AND(E1031&lt;&gt;"",F1031=""),"Add a rate",IF(AND(E1031="",H1031=""),"Add hours or an amount",IF(AND(E1031&lt;&gt;"",H1031&lt;&gt;""),"Use hours x rate OR an amount","")))))))</f>
        <v/>
      </c>
    </row>
    <row r="1032" customFormat="false" ht="15" hidden="false" customHeight="false" outlineLevel="0" collapsed="false">
      <c r="A1032" s="24"/>
      <c r="B1032" s="23"/>
      <c r="C1032" s="23"/>
      <c r="D1032" s="23"/>
      <c r="E1032" s="23"/>
      <c r="F1032" s="25"/>
      <c r="G1032" s="26" t="str">
        <f aca="false">IF(AND(E1032="",H1032=""),"",N(E1032)*N(F1032)+N(H1032))</f>
        <v/>
      </c>
      <c r="H1032" s="25"/>
      <c r="I1032" s="23"/>
      <c r="J1032" s="28" t="str">
        <f aca="false">IF(AND(A1032="",B1032="",C1032="",E1032="",H1032=""),"",IF(B1032="","Pick a job",IF(ISNA(MATCH(B1032,Jobs!$A$2:$A$301,0)),"Job # not on Jobs tab",IF(C1032="","Pick a category",IF(AND(E1032&lt;&gt;"",F1032=""),"Add a rate",IF(AND(E1032="",H1032=""),"Add hours or an amount",IF(AND(E1032&lt;&gt;"",H1032&lt;&gt;""),"Use hours x rate OR an amount","")))))))</f>
        <v/>
      </c>
    </row>
    <row r="1033" customFormat="false" ht="15" hidden="false" customHeight="false" outlineLevel="0" collapsed="false">
      <c r="A1033" s="24"/>
      <c r="B1033" s="23"/>
      <c r="C1033" s="23"/>
      <c r="D1033" s="23"/>
      <c r="E1033" s="23"/>
      <c r="F1033" s="25"/>
      <c r="G1033" s="26" t="str">
        <f aca="false">IF(AND(E1033="",H1033=""),"",N(E1033)*N(F1033)+N(H1033))</f>
        <v/>
      </c>
      <c r="H1033" s="25"/>
      <c r="I1033" s="23"/>
      <c r="J1033" s="28" t="str">
        <f aca="false">IF(AND(A1033="",B1033="",C1033="",E1033="",H1033=""),"",IF(B1033="","Pick a job",IF(ISNA(MATCH(B1033,Jobs!$A$2:$A$301,0)),"Job # not on Jobs tab",IF(C1033="","Pick a category",IF(AND(E1033&lt;&gt;"",F1033=""),"Add a rate",IF(AND(E1033="",H1033=""),"Add hours or an amount",IF(AND(E1033&lt;&gt;"",H1033&lt;&gt;""),"Use hours x rate OR an amount","")))))))</f>
        <v/>
      </c>
    </row>
    <row r="1034" customFormat="false" ht="15" hidden="false" customHeight="false" outlineLevel="0" collapsed="false">
      <c r="A1034" s="24"/>
      <c r="B1034" s="23"/>
      <c r="C1034" s="23"/>
      <c r="D1034" s="23"/>
      <c r="E1034" s="23"/>
      <c r="F1034" s="25"/>
      <c r="G1034" s="26" t="str">
        <f aca="false">IF(AND(E1034="",H1034=""),"",N(E1034)*N(F1034)+N(H1034))</f>
        <v/>
      </c>
      <c r="H1034" s="25"/>
      <c r="I1034" s="23"/>
      <c r="J1034" s="28" t="str">
        <f aca="false">IF(AND(A1034="",B1034="",C1034="",E1034="",H1034=""),"",IF(B1034="","Pick a job",IF(ISNA(MATCH(B1034,Jobs!$A$2:$A$301,0)),"Job # not on Jobs tab",IF(C1034="","Pick a category",IF(AND(E1034&lt;&gt;"",F1034=""),"Add a rate",IF(AND(E1034="",H1034=""),"Add hours or an amount",IF(AND(E1034&lt;&gt;"",H1034&lt;&gt;""),"Use hours x rate OR an amount","")))))))</f>
        <v/>
      </c>
    </row>
    <row r="1035" customFormat="false" ht="15" hidden="false" customHeight="false" outlineLevel="0" collapsed="false">
      <c r="A1035" s="24"/>
      <c r="B1035" s="23"/>
      <c r="C1035" s="23"/>
      <c r="D1035" s="23"/>
      <c r="E1035" s="23"/>
      <c r="F1035" s="25"/>
      <c r="G1035" s="26" t="str">
        <f aca="false">IF(AND(E1035="",H1035=""),"",N(E1035)*N(F1035)+N(H1035))</f>
        <v/>
      </c>
      <c r="H1035" s="25"/>
      <c r="I1035" s="23"/>
      <c r="J1035" s="28" t="str">
        <f aca="false">IF(AND(A1035="",B1035="",C1035="",E1035="",H1035=""),"",IF(B1035="","Pick a job",IF(ISNA(MATCH(B1035,Jobs!$A$2:$A$301,0)),"Job # not on Jobs tab",IF(C1035="","Pick a category",IF(AND(E1035&lt;&gt;"",F1035=""),"Add a rate",IF(AND(E1035="",H1035=""),"Add hours or an amount",IF(AND(E1035&lt;&gt;"",H1035&lt;&gt;""),"Use hours x rate OR an amount","")))))))</f>
        <v/>
      </c>
    </row>
    <row r="1036" customFormat="false" ht="15" hidden="false" customHeight="false" outlineLevel="0" collapsed="false">
      <c r="A1036" s="24"/>
      <c r="B1036" s="23"/>
      <c r="C1036" s="23"/>
      <c r="D1036" s="23"/>
      <c r="E1036" s="23"/>
      <c r="F1036" s="25"/>
      <c r="G1036" s="26" t="str">
        <f aca="false">IF(AND(E1036="",H1036=""),"",N(E1036)*N(F1036)+N(H1036))</f>
        <v/>
      </c>
      <c r="H1036" s="25"/>
      <c r="I1036" s="23"/>
      <c r="J1036" s="28" t="str">
        <f aca="false">IF(AND(A1036="",B1036="",C1036="",E1036="",H1036=""),"",IF(B1036="","Pick a job",IF(ISNA(MATCH(B1036,Jobs!$A$2:$A$301,0)),"Job # not on Jobs tab",IF(C1036="","Pick a category",IF(AND(E1036&lt;&gt;"",F1036=""),"Add a rate",IF(AND(E1036="",H1036=""),"Add hours or an amount",IF(AND(E1036&lt;&gt;"",H1036&lt;&gt;""),"Use hours x rate OR an amount","")))))))</f>
        <v/>
      </c>
    </row>
    <row r="1037" customFormat="false" ht="15" hidden="false" customHeight="false" outlineLevel="0" collapsed="false">
      <c r="A1037" s="24"/>
      <c r="B1037" s="23"/>
      <c r="C1037" s="23"/>
      <c r="D1037" s="23"/>
      <c r="E1037" s="23"/>
      <c r="F1037" s="25"/>
      <c r="G1037" s="26" t="str">
        <f aca="false">IF(AND(E1037="",H1037=""),"",N(E1037)*N(F1037)+N(H1037))</f>
        <v/>
      </c>
      <c r="H1037" s="25"/>
      <c r="I1037" s="23"/>
      <c r="J1037" s="28" t="str">
        <f aca="false">IF(AND(A1037="",B1037="",C1037="",E1037="",H1037=""),"",IF(B1037="","Pick a job",IF(ISNA(MATCH(B1037,Jobs!$A$2:$A$301,0)),"Job # not on Jobs tab",IF(C1037="","Pick a category",IF(AND(E1037&lt;&gt;"",F1037=""),"Add a rate",IF(AND(E1037="",H1037=""),"Add hours or an amount",IF(AND(E1037&lt;&gt;"",H1037&lt;&gt;""),"Use hours x rate OR an amount","")))))))</f>
        <v/>
      </c>
    </row>
    <row r="1038" customFormat="false" ht="15" hidden="false" customHeight="false" outlineLevel="0" collapsed="false">
      <c r="A1038" s="24"/>
      <c r="B1038" s="23"/>
      <c r="C1038" s="23"/>
      <c r="D1038" s="23"/>
      <c r="E1038" s="23"/>
      <c r="F1038" s="25"/>
      <c r="G1038" s="26" t="str">
        <f aca="false">IF(AND(E1038="",H1038=""),"",N(E1038)*N(F1038)+N(H1038))</f>
        <v/>
      </c>
      <c r="H1038" s="25"/>
      <c r="I1038" s="23"/>
      <c r="J1038" s="28" t="str">
        <f aca="false">IF(AND(A1038="",B1038="",C1038="",E1038="",H1038=""),"",IF(B1038="","Pick a job",IF(ISNA(MATCH(B1038,Jobs!$A$2:$A$301,0)),"Job # not on Jobs tab",IF(C1038="","Pick a category",IF(AND(E1038&lt;&gt;"",F1038=""),"Add a rate",IF(AND(E1038="",H1038=""),"Add hours or an amount",IF(AND(E1038&lt;&gt;"",H1038&lt;&gt;""),"Use hours x rate OR an amount","")))))))</f>
        <v/>
      </c>
    </row>
    <row r="1039" customFormat="false" ht="15" hidden="false" customHeight="false" outlineLevel="0" collapsed="false">
      <c r="A1039" s="24"/>
      <c r="B1039" s="23"/>
      <c r="C1039" s="23"/>
      <c r="D1039" s="23"/>
      <c r="E1039" s="23"/>
      <c r="F1039" s="25"/>
      <c r="G1039" s="26" t="str">
        <f aca="false">IF(AND(E1039="",H1039=""),"",N(E1039)*N(F1039)+N(H1039))</f>
        <v/>
      </c>
      <c r="H1039" s="25"/>
      <c r="I1039" s="23"/>
      <c r="J1039" s="28" t="str">
        <f aca="false">IF(AND(A1039="",B1039="",C1039="",E1039="",H1039=""),"",IF(B1039="","Pick a job",IF(ISNA(MATCH(B1039,Jobs!$A$2:$A$301,0)),"Job # not on Jobs tab",IF(C1039="","Pick a category",IF(AND(E1039&lt;&gt;"",F1039=""),"Add a rate",IF(AND(E1039="",H1039=""),"Add hours or an amount",IF(AND(E1039&lt;&gt;"",H1039&lt;&gt;""),"Use hours x rate OR an amount","")))))))</f>
        <v/>
      </c>
    </row>
    <row r="1040" customFormat="false" ht="15" hidden="false" customHeight="false" outlineLevel="0" collapsed="false">
      <c r="A1040" s="24"/>
      <c r="B1040" s="23"/>
      <c r="C1040" s="23"/>
      <c r="D1040" s="23"/>
      <c r="E1040" s="23"/>
      <c r="F1040" s="25"/>
      <c r="G1040" s="26" t="str">
        <f aca="false">IF(AND(E1040="",H1040=""),"",N(E1040)*N(F1040)+N(H1040))</f>
        <v/>
      </c>
      <c r="H1040" s="25"/>
      <c r="I1040" s="23"/>
      <c r="J1040" s="28" t="str">
        <f aca="false">IF(AND(A1040="",B1040="",C1040="",E1040="",H1040=""),"",IF(B1040="","Pick a job",IF(ISNA(MATCH(B1040,Jobs!$A$2:$A$301,0)),"Job # not on Jobs tab",IF(C1040="","Pick a category",IF(AND(E1040&lt;&gt;"",F1040=""),"Add a rate",IF(AND(E1040="",H1040=""),"Add hours or an amount",IF(AND(E1040&lt;&gt;"",H1040&lt;&gt;""),"Use hours x rate OR an amount","")))))))</f>
        <v/>
      </c>
    </row>
    <row r="1041" customFormat="false" ht="15" hidden="false" customHeight="false" outlineLevel="0" collapsed="false">
      <c r="A1041" s="24"/>
      <c r="B1041" s="23"/>
      <c r="C1041" s="23"/>
      <c r="D1041" s="23"/>
      <c r="E1041" s="23"/>
      <c r="F1041" s="25"/>
      <c r="G1041" s="26" t="str">
        <f aca="false">IF(AND(E1041="",H1041=""),"",N(E1041)*N(F1041)+N(H1041))</f>
        <v/>
      </c>
      <c r="H1041" s="25"/>
      <c r="I1041" s="23"/>
      <c r="J1041" s="28" t="str">
        <f aca="false">IF(AND(A1041="",B1041="",C1041="",E1041="",H1041=""),"",IF(B1041="","Pick a job",IF(ISNA(MATCH(B1041,Jobs!$A$2:$A$301,0)),"Job # not on Jobs tab",IF(C1041="","Pick a category",IF(AND(E1041&lt;&gt;"",F1041=""),"Add a rate",IF(AND(E1041="",H1041=""),"Add hours or an amount",IF(AND(E1041&lt;&gt;"",H1041&lt;&gt;""),"Use hours x rate OR an amount","")))))))</f>
        <v/>
      </c>
    </row>
    <row r="1042" customFormat="false" ht="15" hidden="false" customHeight="false" outlineLevel="0" collapsed="false">
      <c r="A1042" s="24"/>
      <c r="B1042" s="23"/>
      <c r="C1042" s="23"/>
      <c r="D1042" s="23"/>
      <c r="E1042" s="23"/>
      <c r="F1042" s="25"/>
      <c r="G1042" s="26" t="str">
        <f aca="false">IF(AND(E1042="",H1042=""),"",N(E1042)*N(F1042)+N(H1042))</f>
        <v/>
      </c>
      <c r="H1042" s="25"/>
      <c r="I1042" s="23"/>
      <c r="J1042" s="28" t="str">
        <f aca="false">IF(AND(A1042="",B1042="",C1042="",E1042="",H1042=""),"",IF(B1042="","Pick a job",IF(ISNA(MATCH(B1042,Jobs!$A$2:$A$301,0)),"Job # not on Jobs tab",IF(C1042="","Pick a category",IF(AND(E1042&lt;&gt;"",F1042=""),"Add a rate",IF(AND(E1042="",H1042=""),"Add hours or an amount",IF(AND(E1042&lt;&gt;"",H1042&lt;&gt;""),"Use hours x rate OR an amount","")))))))</f>
        <v/>
      </c>
    </row>
    <row r="1043" customFormat="false" ht="15" hidden="false" customHeight="false" outlineLevel="0" collapsed="false">
      <c r="A1043" s="24"/>
      <c r="B1043" s="23"/>
      <c r="C1043" s="23"/>
      <c r="D1043" s="23"/>
      <c r="E1043" s="23"/>
      <c r="F1043" s="25"/>
      <c r="G1043" s="26" t="str">
        <f aca="false">IF(AND(E1043="",H1043=""),"",N(E1043)*N(F1043)+N(H1043))</f>
        <v/>
      </c>
      <c r="H1043" s="25"/>
      <c r="I1043" s="23"/>
      <c r="J1043" s="28" t="str">
        <f aca="false">IF(AND(A1043="",B1043="",C1043="",E1043="",H1043=""),"",IF(B1043="","Pick a job",IF(ISNA(MATCH(B1043,Jobs!$A$2:$A$301,0)),"Job # not on Jobs tab",IF(C1043="","Pick a category",IF(AND(E1043&lt;&gt;"",F1043=""),"Add a rate",IF(AND(E1043="",H1043=""),"Add hours or an amount",IF(AND(E1043&lt;&gt;"",H1043&lt;&gt;""),"Use hours x rate OR an amount","")))))))</f>
        <v/>
      </c>
    </row>
    <row r="1044" customFormat="false" ht="15" hidden="false" customHeight="false" outlineLevel="0" collapsed="false">
      <c r="A1044" s="24"/>
      <c r="B1044" s="23"/>
      <c r="C1044" s="23"/>
      <c r="D1044" s="23"/>
      <c r="E1044" s="23"/>
      <c r="F1044" s="25"/>
      <c r="G1044" s="26" t="str">
        <f aca="false">IF(AND(E1044="",H1044=""),"",N(E1044)*N(F1044)+N(H1044))</f>
        <v/>
      </c>
      <c r="H1044" s="25"/>
      <c r="I1044" s="23"/>
      <c r="J1044" s="28" t="str">
        <f aca="false">IF(AND(A1044="",B1044="",C1044="",E1044="",H1044=""),"",IF(B1044="","Pick a job",IF(ISNA(MATCH(B1044,Jobs!$A$2:$A$301,0)),"Job # not on Jobs tab",IF(C1044="","Pick a category",IF(AND(E1044&lt;&gt;"",F1044=""),"Add a rate",IF(AND(E1044="",H1044=""),"Add hours or an amount",IF(AND(E1044&lt;&gt;"",H1044&lt;&gt;""),"Use hours x rate OR an amount","")))))))</f>
        <v/>
      </c>
    </row>
    <row r="1045" customFormat="false" ht="15" hidden="false" customHeight="false" outlineLevel="0" collapsed="false">
      <c r="A1045" s="24"/>
      <c r="B1045" s="23"/>
      <c r="C1045" s="23"/>
      <c r="D1045" s="23"/>
      <c r="E1045" s="23"/>
      <c r="F1045" s="25"/>
      <c r="G1045" s="26" t="str">
        <f aca="false">IF(AND(E1045="",H1045=""),"",N(E1045)*N(F1045)+N(H1045))</f>
        <v/>
      </c>
      <c r="H1045" s="25"/>
      <c r="I1045" s="23"/>
      <c r="J1045" s="28" t="str">
        <f aca="false">IF(AND(A1045="",B1045="",C1045="",E1045="",H1045=""),"",IF(B1045="","Pick a job",IF(ISNA(MATCH(B1045,Jobs!$A$2:$A$301,0)),"Job # not on Jobs tab",IF(C1045="","Pick a category",IF(AND(E1045&lt;&gt;"",F1045=""),"Add a rate",IF(AND(E1045="",H1045=""),"Add hours or an amount",IF(AND(E1045&lt;&gt;"",H1045&lt;&gt;""),"Use hours x rate OR an amount","")))))))</f>
        <v/>
      </c>
    </row>
    <row r="1046" customFormat="false" ht="15" hidden="false" customHeight="false" outlineLevel="0" collapsed="false">
      <c r="A1046" s="24"/>
      <c r="B1046" s="23"/>
      <c r="C1046" s="23"/>
      <c r="D1046" s="23"/>
      <c r="E1046" s="23"/>
      <c r="F1046" s="25"/>
      <c r="G1046" s="26" t="str">
        <f aca="false">IF(AND(E1046="",H1046=""),"",N(E1046)*N(F1046)+N(H1046))</f>
        <v/>
      </c>
      <c r="H1046" s="25"/>
      <c r="I1046" s="23"/>
      <c r="J1046" s="28" t="str">
        <f aca="false">IF(AND(A1046="",B1046="",C1046="",E1046="",H1046=""),"",IF(B1046="","Pick a job",IF(ISNA(MATCH(B1046,Jobs!$A$2:$A$301,0)),"Job # not on Jobs tab",IF(C1046="","Pick a category",IF(AND(E1046&lt;&gt;"",F1046=""),"Add a rate",IF(AND(E1046="",H1046=""),"Add hours or an amount",IF(AND(E1046&lt;&gt;"",H1046&lt;&gt;""),"Use hours x rate OR an amount","")))))))</f>
        <v/>
      </c>
    </row>
    <row r="1047" customFormat="false" ht="15" hidden="false" customHeight="false" outlineLevel="0" collapsed="false">
      <c r="A1047" s="24"/>
      <c r="B1047" s="23"/>
      <c r="C1047" s="23"/>
      <c r="D1047" s="23"/>
      <c r="E1047" s="23"/>
      <c r="F1047" s="25"/>
      <c r="G1047" s="26" t="str">
        <f aca="false">IF(AND(E1047="",H1047=""),"",N(E1047)*N(F1047)+N(H1047))</f>
        <v/>
      </c>
      <c r="H1047" s="25"/>
      <c r="I1047" s="23"/>
      <c r="J1047" s="28" t="str">
        <f aca="false">IF(AND(A1047="",B1047="",C1047="",E1047="",H1047=""),"",IF(B1047="","Pick a job",IF(ISNA(MATCH(B1047,Jobs!$A$2:$A$301,0)),"Job # not on Jobs tab",IF(C1047="","Pick a category",IF(AND(E1047&lt;&gt;"",F1047=""),"Add a rate",IF(AND(E1047="",H1047=""),"Add hours or an amount",IF(AND(E1047&lt;&gt;"",H1047&lt;&gt;""),"Use hours x rate OR an amount","")))))))</f>
        <v/>
      </c>
    </row>
    <row r="1048" customFormat="false" ht="15" hidden="false" customHeight="false" outlineLevel="0" collapsed="false">
      <c r="A1048" s="24"/>
      <c r="B1048" s="23"/>
      <c r="C1048" s="23"/>
      <c r="D1048" s="23"/>
      <c r="E1048" s="23"/>
      <c r="F1048" s="25"/>
      <c r="G1048" s="26" t="str">
        <f aca="false">IF(AND(E1048="",H1048=""),"",N(E1048)*N(F1048)+N(H1048))</f>
        <v/>
      </c>
      <c r="H1048" s="25"/>
      <c r="I1048" s="23"/>
      <c r="J1048" s="28" t="str">
        <f aca="false">IF(AND(A1048="",B1048="",C1048="",E1048="",H1048=""),"",IF(B1048="","Pick a job",IF(ISNA(MATCH(B1048,Jobs!$A$2:$A$301,0)),"Job # not on Jobs tab",IF(C1048="","Pick a category",IF(AND(E1048&lt;&gt;"",F1048=""),"Add a rate",IF(AND(E1048="",H1048=""),"Add hours or an amount",IF(AND(E1048&lt;&gt;"",H1048&lt;&gt;""),"Use hours x rate OR an amount","")))))))</f>
        <v/>
      </c>
    </row>
    <row r="1049" customFormat="false" ht="15" hidden="false" customHeight="false" outlineLevel="0" collapsed="false">
      <c r="A1049" s="24"/>
      <c r="B1049" s="23"/>
      <c r="C1049" s="23"/>
      <c r="D1049" s="23"/>
      <c r="E1049" s="23"/>
      <c r="F1049" s="25"/>
      <c r="G1049" s="26" t="str">
        <f aca="false">IF(AND(E1049="",H1049=""),"",N(E1049)*N(F1049)+N(H1049))</f>
        <v/>
      </c>
      <c r="H1049" s="25"/>
      <c r="I1049" s="23"/>
      <c r="J1049" s="28" t="str">
        <f aca="false">IF(AND(A1049="",B1049="",C1049="",E1049="",H1049=""),"",IF(B1049="","Pick a job",IF(ISNA(MATCH(B1049,Jobs!$A$2:$A$301,0)),"Job # not on Jobs tab",IF(C1049="","Pick a category",IF(AND(E1049&lt;&gt;"",F1049=""),"Add a rate",IF(AND(E1049="",H1049=""),"Add hours or an amount",IF(AND(E1049&lt;&gt;"",H1049&lt;&gt;""),"Use hours x rate OR an amount","")))))))</f>
        <v/>
      </c>
    </row>
    <row r="1050" customFormat="false" ht="15" hidden="false" customHeight="false" outlineLevel="0" collapsed="false">
      <c r="A1050" s="24"/>
      <c r="B1050" s="23"/>
      <c r="C1050" s="23"/>
      <c r="D1050" s="23"/>
      <c r="E1050" s="23"/>
      <c r="F1050" s="25"/>
      <c r="G1050" s="26" t="str">
        <f aca="false">IF(AND(E1050="",H1050=""),"",N(E1050)*N(F1050)+N(H1050))</f>
        <v/>
      </c>
      <c r="H1050" s="25"/>
      <c r="I1050" s="23"/>
      <c r="J1050" s="28" t="str">
        <f aca="false">IF(AND(A1050="",B1050="",C1050="",E1050="",H1050=""),"",IF(B1050="","Pick a job",IF(ISNA(MATCH(B1050,Jobs!$A$2:$A$301,0)),"Job # not on Jobs tab",IF(C1050="","Pick a category",IF(AND(E1050&lt;&gt;"",F1050=""),"Add a rate",IF(AND(E1050="",H1050=""),"Add hours or an amount",IF(AND(E1050&lt;&gt;"",H1050&lt;&gt;""),"Use hours x rate OR an amount","")))))))</f>
        <v/>
      </c>
    </row>
    <row r="1051" customFormat="false" ht="15" hidden="false" customHeight="false" outlineLevel="0" collapsed="false">
      <c r="A1051" s="24"/>
      <c r="B1051" s="23"/>
      <c r="C1051" s="23"/>
      <c r="D1051" s="23"/>
      <c r="E1051" s="23"/>
      <c r="F1051" s="25"/>
      <c r="G1051" s="26" t="str">
        <f aca="false">IF(AND(E1051="",H1051=""),"",N(E1051)*N(F1051)+N(H1051))</f>
        <v/>
      </c>
      <c r="H1051" s="25"/>
      <c r="I1051" s="23"/>
      <c r="J1051" s="28" t="str">
        <f aca="false">IF(AND(A1051="",B1051="",C1051="",E1051="",H1051=""),"",IF(B1051="","Pick a job",IF(ISNA(MATCH(B1051,Jobs!$A$2:$A$301,0)),"Job # not on Jobs tab",IF(C1051="","Pick a category",IF(AND(E1051&lt;&gt;"",F1051=""),"Add a rate",IF(AND(E1051="",H1051=""),"Add hours or an amount",IF(AND(E1051&lt;&gt;"",H1051&lt;&gt;""),"Use hours x rate OR an amount","")))))))</f>
        <v/>
      </c>
    </row>
    <row r="1052" customFormat="false" ht="15" hidden="false" customHeight="false" outlineLevel="0" collapsed="false">
      <c r="A1052" s="24"/>
      <c r="B1052" s="23"/>
      <c r="C1052" s="23"/>
      <c r="D1052" s="23"/>
      <c r="E1052" s="23"/>
      <c r="F1052" s="25"/>
      <c r="G1052" s="26" t="str">
        <f aca="false">IF(AND(E1052="",H1052=""),"",N(E1052)*N(F1052)+N(H1052))</f>
        <v/>
      </c>
      <c r="H1052" s="25"/>
      <c r="I1052" s="23"/>
      <c r="J1052" s="28" t="str">
        <f aca="false">IF(AND(A1052="",B1052="",C1052="",E1052="",H1052=""),"",IF(B1052="","Pick a job",IF(ISNA(MATCH(B1052,Jobs!$A$2:$A$301,0)),"Job # not on Jobs tab",IF(C1052="","Pick a category",IF(AND(E1052&lt;&gt;"",F1052=""),"Add a rate",IF(AND(E1052="",H1052=""),"Add hours or an amount",IF(AND(E1052&lt;&gt;"",H1052&lt;&gt;""),"Use hours x rate OR an amount","")))))))</f>
        <v/>
      </c>
    </row>
    <row r="1053" customFormat="false" ht="15" hidden="false" customHeight="false" outlineLevel="0" collapsed="false">
      <c r="A1053" s="24"/>
      <c r="B1053" s="23"/>
      <c r="C1053" s="23"/>
      <c r="D1053" s="23"/>
      <c r="E1053" s="23"/>
      <c r="F1053" s="25"/>
      <c r="G1053" s="26" t="str">
        <f aca="false">IF(AND(E1053="",H1053=""),"",N(E1053)*N(F1053)+N(H1053))</f>
        <v/>
      </c>
      <c r="H1053" s="25"/>
      <c r="I1053" s="23"/>
      <c r="J1053" s="28" t="str">
        <f aca="false">IF(AND(A1053="",B1053="",C1053="",E1053="",H1053=""),"",IF(B1053="","Pick a job",IF(ISNA(MATCH(B1053,Jobs!$A$2:$A$301,0)),"Job # not on Jobs tab",IF(C1053="","Pick a category",IF(AND(E1053&lt;&gt;"",F1053=""),"Add a rate",IF(AND(E1053="",H1053=""),"Add hours or an amount",IF(AND(E1053&lt;&gt;"",H1053&lt;&gt;""),"Use hours x rate OR an amount","")))))))</f>
        <v/>
      </c>
    </row>
    <row r="1054" customFormat="false" ht="15" hidden="false" customHeight="false" outlineLevel="0" collapsed="false">
      <c r="A1054" s="24"/>
      <c r="B1054" s="23"/>
      <c r="C1054" s="23"/>
      <c r="D1054" s="23"/>
      <c r="E1054" s="23"/>
      <c r="F1054" s="25"/>
      <c r="G1054" s="26" t="str">
        <f aca="false">IF(AND(E1054="",H1054=""),"",N(E1054)*N(F1054)+N(H1054))</f>
        <v/>
      </c>
      <c r="H1054" s="25"/>
      <c r="I1054" s="23"/>
      <c r="J1054" s="28" t="str">
        <f aca="false">IF(AND(A1054="",B1054="",C1054="",E1054="",H1054=""),"",IF(B1054="","Pick a job",IF(ISNA(MATCH(B1054,Jobs!$A$2:$A$301,0)),"Job # not on Jobs tab",IF(C1054="","Pick a category",IF(AND(E1054&lt;&gt;"",F1054=""),"Add a rate",IF(AND(E1054="",H1054=""),"Add hours or an amount",IF(AND(E1054&lt;&gt;"",H1054&lt;&gt;""),"Use hours x rate OR an amount","")))))))</f>
        <v/>
      </c>
    </row>
    <row r="1055" customFormat="false" ht="15" hidden="false" customHeight="false" outlineLevel="0" collapsed="false">
      <c r="A1055" s="24"/>
      <c r="B1055" s="23"/>
      <c r="C1055" s="23"/>
      <c r="D1055" s="23"/>
      <c r="E1055" s="23"/>
      <c r="F1055" s="25"/>
      <c r="G1055" s="26" t="str">
        <f aca="false">IF(AND(E1055="",H1055=""),"",N(E1055)*N(F1055)+N(H1055))</f>
        <v/>
      </c>
      <c r="H1055" s="25"/>
      <c r="I1055" s="23"/>
      <c r="J1055" s="28" t="str">
        <f aca="false">IF(AND(A1055="",B1055="",C1055="",E1055="",H1055=""),"",IF(B1055="","Pick a job",IF(ISNA(MATCH(B1055,Jobs!$A$2:$A$301,0)),"Job # not on Jobs tab",IF(C1055="","Pick a category",IF(AND(E1055&lt;&gt;"",F1055=""),"Add a rate",IF(AND(E1055="",H1055=""),"Add hours or an amount",IF(AND(E1055&lt;&gt;"",H1055&lt;&gt;""),"Use hours x rate OR an amount","")))))))</f>
        <v/>
      </c>
    </row>
    <row r="1056" customFormat="false" ht="15" hidden="false" customHeight="false" outlineLevel="0" collapsed="false">
      <c r="A1056" s="24"/>
      <c r="B1056" s="23"/>
      <c r="C1056" s="23"/>
      <c r="D1056" s="23"/>
      <c r="E1056" s="23"/>
      <c r="F1056" s="25"/>
      <c r="G1056" s="26" t="str">
        <f aca="false">IF(AND(E1056="",H1056=""),"",N(E1056)*N(F1056)+N(H1056))</f>
        <v/>
      </c>
      <c r="H1056" s="25"/>
      <c r="I1056" s="23"/>
      <c r="J1056" s="28" t="str">
        <f aca="false">IF(AND(A1056="",B1056="",C1056="",E1056="",H1056=""),"",IF(B1056="","Pick a job",IF(ISNA(MATCH(B1056,Jobs!$A$2:$A$301,0)),"Job # not on Jobs tab",IF(C1056="","Pick a category",IF(AND(E1056&lt;&gt;"",F1056=""),"Add a rate",IF(AND(E1056="",H1056=""),"Add hours or an amount",IF(AND(E1056&lt;&gt;"",H1056&lt;&gt;""),"Use hours x rate OR an amount","")))))))</f>
        <v/>
      </c>
    </row>
    <row r="1057" customFormat="false" ht="15" hidden="false" customHeight="false" outlineLevel="0" collapsed="false">
      <c r="A1057" s="24"/>
      <c r="B1057" s="23"/>
      <c r="C1057" s="23"/>
      <c r="D1057" s="23"/>
      <c r="E1057" s="23"/>
      <c r="F1057" s="25"/>
      <c r="G1057" s="26" t="str">
        <f aca="false">IF(AND(E1057="",H1057=""),"",N(E1057)*N(F1057)+N(H1057))</f>
        <v/>
      </c>
      <c r="H1057" s="25"/>
      <c r="I1057" s="23"/>
      <c r="J1057" s="28" t="str">
        <f aca="false">IF(AND(A1057="",B1057="",C1057="",E1057="",H1057=""),"",IF(B1057="","Pick a job",IF(ISNA(MATCH(B1057,Jobs!$A$2:$A$301,0)),"Job # not on Jobs tab",IF(C1057="","Pick a category",IF(AND(E1057&lt;&gt;"",F1057=""),"Add a rate",IF(AND(E1057="",H1057=""),"Add hours or an amount",IF(AND(E1057&lt;&gt;"",H1057&lt;&gt;""),"Use hours x rate OR an amount","")))))))</f>
        <v/>
      </c>
    </row>
    <row r="1058" customFormat="false" ht="15" hidden="false" customHeight="false" outlineLevel="0" collapsed="false">
      <c r="A1058" s="24"/>
      <c r="B1058" s="23"/>
      <c r="C1058" s="23"/>
      <c r="D1058" s="23"/>
      <c r="E1058" s="23"/>
      <c r="F1058" s="25"/>
      <c r="G1058" s="26" t="str">
        <f aca="false">IF(AND(E1058="",H1058=""),"",N(E1058)*N(F1058)+N(H1058))</f>
        <v/>
      </c>
      <c r="H1058" s="25"/>
      <c r="I1058" s="23"/>
      <c r="J1058" s="28" t="str">
        <f aca="false">IF(AND(A1058="",B1058="",C1058="",E1058="",H1058=""),"",IF(B1058="","Pick a job",IF(ISNA(MATCH(B1058,Jobs!$A$2:$A$301,0)),"Job # not on Jobs tab",IF(C1058="","Pick a category",IF(AND(E1058&lt;&gt;"",F1058=""),"Add a rate",IF(AND(E1058="",H1058=""),"Add hours or an amount",IF(AND(E1058&lt;&gt;"",H1058&lt;&gt;""),"Use hours x rate OR an amount","")))))))</f>
        <v/>
      </c>
    </row>
    <row r="1059" customFormat="false" ht="15" hidden="false" customHeight="false" outlineLevel="0" collapsed="false">
      <c r="A1059" s="24"/>
      <c r="B1059" s="23"/>
      <c r="C1059" s="23"/>
      <c r="D1059" s="23"/>
      <c r="E1059" s="23"/>
      <c r="F1059" s="25"/>
      <c r="G1059" s="26" t="str">
        <f aca="false">IF(AND(E1059="",H1059=""),"",N(E1059)*N(F1059)+N(H1059))</f>
        <v/>
      </c>
      <c r="H1059" s="25"/>
      <c r="I1059" s="23"/>
      <c r="J1059" s="28" t="str">
        <f aca="false">IF(AND(A1059="",B1059="",C1059="",E1059="",H1059=""),"",IF(B1059="","Pick a job",IF(ISNA(MATCH(B1059,Jobs!$A$2:$A$301,0)),"Job # not on Jobs tab",IF(C1059="","Pick a category",IF(AND(E1059&lt;&gt;"",F1059=""),"Add a rate",IF(AND(E1059="",H1059=""),"Add hours or an amount",IF(AND(E1059&lt;&gt;"",H1059&lt;&gt;""),"Use hours x rate OR an amount","")))))))</f>
        <v/>
      </c>
    </row>
    <row r="1060" customFormat="false" ht="15" hidden="false" customHeight="false" outlineLevel="0" collapsed="false">
      <c r="A1060" s="24"/>
      <c r="B1060" s="23"/>
      <c r="C1060" s="23"/>
      <c r="D1060" s="23"/>
      <c r="E1060" s="23"/>
      <c r="F1060" s="25"/>
      <c r="G1060" s="26" t="str">
        <f aca="false">IF(AND(E1060="",H1060=""),"",N(E1060)*N(F1060)+N(H1060))</f>
        <v/>
      </c>
      <c r="H1060" s="25"/>
      <c r="I1060" s="23"/>
      <c r="J1060" s="28" t="str">
        <f aca="false">IF(AND(A1060="",B1060="",C1060="",E1060="",H1060=""),"",IF(B1060="","Pick a job",IF(ISNA(MATCH(B1060,Jobs!$A$2:$A$301,0)),"Job # not on Jobs tab",IF(C1060="","Pick a category",IF(AND(E1060&lt;&gt;"",F1060=""),"Add a rate",IF(AND(E1060="",H1060=""),"Add hours or an amount",IF(AND(E1060&lt;&gt;"",H1060&lt;&gt;""),"Use hours x rate OR an amount","")))))))</f>
        <v/>
      </c>
    </row>
    <row r="1061" customFormat="false" ht="15" hidden="false" customHeight="false" outlineLevel="0" collapsed="false">
      <c r="A1061" s="24"/>
      <c r="B1061" s="23"/>
      <c r="C1061" s="23"/>
      <c r="D1061" s="23"/>
      <c r="E1061" s="23"/>
      <c r="F1061" s="25"/>
      <c r="G1061" s="26" t="str">
        <f aca="false">IF(AND(E1061="",H1061=""),"",N(E1061)*N(F1061)+N(H1061))</f>
        <v/>
      </c>
      <c r="H1061" s="25"/>
      <c r="I1061" s="23"/>
      <c r="J1061" s="28" t="str">
        <f aca="false">IF(AND(A1061="",B1061="",C1061="",E1061="",H1061=""),"",IF(B1061="","Pick a job",IF(ISNA(MATCH(B1061,Jobs!$A$2:$A$301,0)),"Job # not on Jobs tab",IF(C1061="","Pick a category",IF(AND(E1061&lt;&gt;"",F1061=""),"Add a rate",IF(AND(E1061="",H1061=""),"Add hours or an amount",IF(AND(E1061&lt;&gt;"",H1061&lt;&gt;""),"Use hours x rate OR an amount","")))))))</f>
        <v/>
      </c>
    </row>
    <row r="1062" customFormat="false" ht="15" hidden="false" customHeight="false" outlineLevel="0" collapsed="false">
      <c r="A1062" s="24"/>
      <c r="B1062" s="23"/>
      <c r="C1062" s="23"/>
      <c r="D1062" s="23"/>
      <c r="E1062" s="23"/>
      <c r="F1062" s="25"/>
      <c r="G1062" s="26" t="str">
        <f aca="false">IF(AND(E1062="",H1062=""),"",N(E1062)*N(F1062)+N(H1062))</f>
        <v/>
      </c>
      <c r="H1062" s="25"/>
      <c r="I1062" s="23"/>
      <c r="J1062" s="28" t="str">
        <f aca="false">IF(AND(A1062="",B1062="",C1062="",E1062="",H1062=""),"",IF(B1062="","Pick a job",IF(ISNA(MATCH(B1062,Jobs!$A$2:$A$301,0)),"Job # not on Jobs tab",IF(C1062="","Pick a category",IF(AND(E1062&lt;&gt;"",F1062=""),"Add a rate",IF(AND(E1062="",H1062=""),"Add hours or an amount",IF(AND(E1062&lt;&gt;"",H1062&lt;&gt;""),"Use hours x rate OR an amount","")))))))</f>
        <v/>
      </c>
    </row>
    <row r="1063" customFormat="false" ht="15" hidden="false" customHeight="false" outlineLevel="0" collapsed="false">
      <c r="A1063" s="24"/>
      <c r="B1063" s="23"/>
      <c r="C1063" s="23"/>
      <c r="D1063" s="23"/>
      <c r="E1063" s="23"/>
      <c r="F1063" s="25"/>
      <c r="G1063" s="26" t="str">
        <f aca="false">IF(AND(E1063="",H1063=""),"",N(E1063)*N(F1063)+N(H1063))</f>
        <v/>
      </c>
      <c r="H1063" s="25"/>
      <c r="I1063" s="23"/>
      <c r="J1063" s="28" t="str">
        <f aca="false">IF(AND(A1063="",B1063="",C1063="",E1063="",H1063=""),"",IF(B1063="","Pick a job",IF(ISNA(MATCH(B1063,Jobs!$A$2:$A$301,0)),"Job # not on Jobs tab",IF(C1063="","Pick a category",IF(AND(E1063&lt;&gt;"",F1063=""),"Add a rate",IF(AND(E1063="",H1063=""),"Add hours or an amount",IF(AND(E1063&lt;&gt;"",H1063&lt;&gt;""),"Use hours x rate OR an amount","")))))))</f>
        <v/>
      </c>
    </row>
    <row r="1064" customFormat="false" ht="15" hidden="false" customHeight="false" outlineLevel="0" collapsed="false">
      <c r="A1064" s="24"/>
      <c r="B1064" s="23"/>
      <c r="C1064" s="23"/>
      <c r="D1064" s="23"/>
      <c r="E1064" s="23"/>
      <c r="F1064" s="25"/>
      <c r="G1064" s="26" t="str">
        <f aca="false">IF(AND(E1064="",H1064=""),"",N(E1064)*N(F1064)+N(H1064))</f>
        <v/>
      </c>
      <c r="H1064" s="25"/>
      <c r="I1064" s="23"/>
      <c r="J1064" s="28" t="str">
        <f aca="false">IF(AND(A1064="",B1064="",C1064="",E1064="",H1064=""),"",IF(B1064="","Pick a job",IF(ISNA(MATCH(B1064,Jobs!$A$2:$A$301,0)),"Job # not on Jobs tab",IF(C1064="","Pick a category",IF(AND(E1064&lt;&gt;"",F1064=""),"Add a rate",IF(AND(E1064="",H1064=""),"Add hours or an amount",IF(AND(E1064&lt;&gt;"",H1064&lt;&gt;""),"Use hours x rate OR an amount","")))))))</f>
        <v/>
      </c>
    </row>
    <row r="1065" customFormat="false" ht="15" hidden="false" customHeight="false" outlineLevel="0" collapsed="false">
      <c r="A1065" s="24"/>
      <c r="B1065" s="23"/>
      <c r="C1065" s="23"/>
      <c r="D1065" s="23"/>
      <c r="E1065" s="23"/>
      <c r="F1065" s="25"/>
      <c r="G1065" s="26" t="str">
        <f aca="false">IF(AND(E1065="",H1065=""),"",N(E1065)*N(F1065)+N(H1065))</f>
        <v/>
      </c>
      <c r="H1065" s="25"/>
      <c r="I1065" s="23"/>
      <c r="J1065" s="28" t="str">
        <f aca="false">IF(AND(A1065="",B1065="",C1065="",E1065="",H1065=""),"",IF(B1065="","Pick a job",IF(ISNA(MATCH(B1065,Jobs!$A$2:$A$301,0)),"Job # not on Jobs tab",IF(C1065="","Pick a category",IF(AND(E1065&lt;&gt;"",F1065=""),"Add a rate",IF(AND(E1065="",H1065=""),"Add hours or an amount",IF(AND(E1065&lt;&gt;"",H1065&lt;&gt;""),"Use hours x rate OR an amount","")))))))</f>
        <v/>
      </c>
    </row>
    <row r="1066" customFormat="false" ht="15" hidden="false" customHeight="false" outlineLevel="0" collapsed="false">
      <c r="A1066" s="24"/>
      <c r="B1066" s="23"/>
      <c r="C1066" s="23"/>
      <c r="D1066" s="23"/>
      <c r="E1066" s="23"/>
      <c r="F1066" s="25"/>
      <c r="G1066" s="26" t="str">
        <f aca="false">IF(AND(E1066="",H1066=""),"",N(E1066)*N(F1066)+N(H1066))</f>
        <v/>
      </c>
      <c r="H1066" s="25"/>
      <c r="I1066" s="23"/>
      <c r="J1066" s="28" t="str">
        <f aca="false">IF(AND(A1066="",B1066="",C1066="",E1066="",H1066=""),"",IF(B1066="","Pick a job",IF(ISNA(MATCH(B1066,Jobs!$A$2:$A$301,0)),"Job # not on Jobs tab",IF(C1066="","Pick a category",IF(AND(E1066&lt;&gt;"",F1066=""),"Add a rate",IF(AND(E1066="",H1066=""),"Add hours or an amount",IF(AND(E1066&lt;&gt;"",H1066&lt;&gt;""),"Use hours x rate OR an amount","")))))))</f>
        <v/>
      </c>
    </row>
    <row r="1067" customFormat="false" ht="15" hidden="false" customHeight="false" outlineLevel="0" collapsed="false">
      <c r="A1067" s="24"/>
      <c r="B1067" s="23"/>
      <c r="C1067" s="23"/>
      <c r="D1067" s="23"/>
      <c r="E1067" s="23"/>
      <c r="F1067" s="25"/>
      <c r="G1067" s="26" t="str">
        <f aca="false">IF(AND(E1067="",H1067=""),"",N(E1067)*N(F1067)+N(H1067))</f>
        <v/>
      </c>
      <c r="H1067" s="25"/>
      <c r="I1067" s="23"/>
      <c r="J1067" s="28" t="str">
        <f aca="false">IF(AND(A1067="",B1067="",C1067="",E1067="",H1067=""),"",IF(B1067="","Pick a job",IF(ISNA(MATCH(B1067,Jobs!$A$2:$A$301,0)),"Job # not on Jobs tab",IF(C1067="","Pick a category",IF(AND(E1067&lt;&gt;"",F1067=""),"Add a rate",IF(AND(E1067="",H1067=""),"Add hours or an amount",IF(AND(E1067&lt;&gt;"",H1067&lt;&gt;""),"Use hours x rate OR an amount","")))))))</f>
        <v/>
      </c>
    </row>
    <row r="1068" customFormat="false" ht="15" hidden="false" customHeight="false" outlineLevel="0" collapsed="false">
      <c r="A1068" s="24"/>
      <c r="B1068" s="23"/>
      <c r="C1068" s="23"/>
      <c r="D1068" s="23"/>
      <c r="E1068" s="23"/>
      <c r="F1068" s="25"/>
      <c r="G1068" s="26" t="str">
        <f aca="false">IF(AND(E1068="",H1068=""),"",N(E1068)*N(F1068)+N(H1068))</f>
        <v/>
      </c>
      <c r="H1068" s="25"/>
      <c r="I1068" s="23"/>
      <c r="J1068" s="28" t="str">
        <f aca="false">IF(AND(A1068="",B1068="",C1068="",E1068="",H1068=""),"",IF(B1068="","Pick a job",IF(ISNA(MATCH(B1068,Jobs!$A$2:$A$301,0)),"Job # not on Jobs tab",IF(C1068="","Pick a category",IF(AND(E1068&lt;&gt;"",F1068=""),"Add a rate",IF(AND(E1068="",H1068=""),"Add hours or an amount",IF(AND(E1068&lt;&gt;"",H1068&lt;&gt;""),"Use hours x rate OR an amount","")))))))</f>
        <v/>
      </c>
    </row>
    <row r="1069" customFormat="false" ht="15" hidden="false" customHeight="false" outlineLevel="0" collapsed="false">
      <c r="A1069" s="24"/>
      <c r="B1069" s="23"/>
      <c r="C1069" s="23"/>
      <c r="D1069" s="23"/>
      <c r="E1069" s="23"/>
      <c r="F1069" s="25"/>
      <c r="G1069" s="26" t="str">
        <f aca="false">IF(AND(E1069="",H1069=""),"",N(E1069)*N(F1069)+N(H1069))</f>
        <v/>
      </c>
      <c r="H1069" s="25"/>
      <c r="I1069" s="23"/>
      <c r="J1069" s="28" t="str">
        <f aca="false">IF(AND(A1069="",B1069="",C1069="",E1069="",H1069=""),"",IF(B1069="","Pick a job",IF(ISNA(MATCH(B1069,Jobs!$A$2:$A$301,0)),"Job # not on Jobs tab",IF(C1069="","Pick a category",IF(AND(E1069&lt;&gt;"",F1069=""),"Add a rate",IF(AND(E1069="",H1069=""),"Add hours or an amount",IF(AND(E1069&lt;&gt;"",H1069&lt;&gt;""),"Use hours x rate OR an amount","")))))))</f>
        <v/>
      </c>
    </row>
    <row r="1070" customFormat="false" ht="15" hidden="false" customHeight="false" outlineLevel="0" collapsed="false">
      <c r="A1070" s="24"/>
      <c r="B1070" s="23"/>
      <c r="C1070" s="23"/>
      <c r="D1070" s="23"/>
      <c r="E1070" s="23"/>
      <c r="F1070" s="25"/>
      <c r="G1070" s="26" t="str">
        <f aca="false">IF(AND(E1070="",H1070=""),"",N(E1070)*N(F1070)+N(H1070))</f>
        <v/>
      </c>
      <c r="H1070" s="25"/>
      <c r="I1070" s="23"/>
      <c r="J1070" s="28" t="str">
        <f aca="false">IF(AND(A1070="",B1070="",C1070="",E1070="",H1070=""),"",IF(B1070="","Pick a job",IF(ISNA(MATCH(B1070,Jobs!$A$2:$A$301,0)),"Job # not on Jobs tab",IF(C1070="","Pick a category",IF(AND(E1070&lt;&gt;"",F1070=""),"Add a rate",IF(AND(E1070="",H1070=""),"Add hours or an amount",IF(AND(E1070&lt;&gt;"",H1070&lt;&gt;""),"Use hours x rate OR an amount","")))))))</f>
        <v/>
      </c>
    </row>
    <row r="1071" customFormat="false" ht="15" hidden="false" customHeight="false" outlineLevel="0" collapsed="false">
      <c r="A1071" s="24"/>
      <c r="B1071" s="23"/>
      <c r="C1071" s="23"/>
      <c r="D1071" s="23"/>
      <c r="E1071" s="23"/>
      <c r="F1071" s="25"/>
      <c r="G1071" s="26" t="str">
        <f aca="false">IF(AND(E1071="",H1071=""),"",N(E1071)*N(F1071)+N(H1071))</f>
        <v/>
      </c>
      <c r="H1071" s="25"/>
      <c r="I1071" s="23"/>
      <c r="J1071" s="28" t="str">
        <f aca="false">IF(AND(A1071="",B1071="",C1071="",E1071="",H1071=""),"",IF(B1071="","Pick a job",IF(ISNA(MATCH(B1071,Jobs!$A$2:$A$301,0)),"Job # not on Jobs tab",IF(C1071="","Pick a category",IF(AND(E1071&lt;&gt;"",F1071=""),"Add a rate",IF(AND(E1071="",H1071=""),"Add hours or an amount",IF(AND(E1071&lt;&gt;"",H1071&lt;&gt;""),"Use hours x rate OR an amount","")))))))</f>
        <v/>
      </c>
    </row>
    <row r="1072" customFormat="false" ht="15" hidden="false" customHeight="false" outlineLevel="0" collapsed="false">
      <c r="A1072" s="24"/>
      <c r="B1072" s="23"/>
      <c r="C1072" s="23"/>
      <c r="D1072" s="23"/>
      <c r="E1072" s="23"/>
      <c r="F1072" s="25"/>
      <c r="G1072" s="26" t="str">
        <f aca="false">IF(AND(E1072="",H1072=""),"",N(E1072)*N(F1072)+N(H1072))</f>
        <v/>
      </c>
      <c r="H1072" s="25"/>
      <c r="I1072" s="23"/>
      <c r="J1072" s="28" t="str">
        <f aca="false">IF(AND(A1072="",B1072="",C1072="",E1072="",H1072=""),"",IF(B1072="","Pick a job",IF(ISNA(MATCH(B1072,Jobs!$A$2:$A$301,0)),"Job # not on Jobs tab",IF(C1072="","Pick a category",IF(AND(E1072&lt;&gt;"",F1072=""),"Add a rate",IF(AND(E1072="",H1072=""),"Add hours or an amount",IF(AND(E1072&lt;&gt;"",H1072&lt;&gt;""),"Use hours x rate OR an amount","")))))))</f>
        <v/>
      </c>
    </row>
    <row r="1073" customFormat="false" ht="15" hidden="false" customHeight="false" outlineLevel="0" collapsed="false">
      <c r="A1073" s="24"/>
      <c r="B1073" s="23"/>
      <c r="C1073" s="23"/>
      <c r="D1073" s="23"/>
      <c r="E1073" s="23"/>
      <c r="F1073" s="25"/>
      <c r="G1073" s="26" t="str">
        <f aca="false">IF(AND(E1073="",H1073=""),"",N(E1073)*N(F1073)+N(H1073))</f>
        <v/>
      </c>
      <c r="H1073" s="25"/>
      <c r="I1073" s="23"/>
      <c r="J1073" s="28" t="str">
        <f aca="false">IF(AND(A1073="",B1073="",C1073="",E1073="",H1073=""),"",IF(B1073="","Pick a job",IF(ISNA(MATCH(B1073,Jobs!$A$2:$A$301,0)),"Job # not on Jobs tab",IF(C1073="","Pick a category",IF(AND(E1073&lt;&gt;"",F1073=""),"Add a rate",IF(AND(E1073="",H1073=""),"Add hours or an amount",IF(AND(E1073&lt;&gt;"",H1073&lt;&gt;""),"Use hours x rate OR an amount","")))))))</f>
        <v/>
      </c>
    </row>
    <row r="1074" customFormat="false" ht="15" hidden="false" customHeight="false" outlineLevel="0" collapsed="false">
      <c r="A1074" s="24"/>
      <c r="B1074" s="23"/>
      <c r="C1074" s="23"/>
      <c r="D1074" s="23"/>
      <c r="E1074" s="23"/>
      <c r="F1074" s="25"/>
      <c r="G1074" s="26" t="str">
        <f aca="false">IF(AND(E1074="",H1074=""),"",N(E1074)*N(F1074)+N(H1074))</f>
        <v/>
      </c>
      <c r="H1074" s="25"/>
      <c r="I1074" s="23"/>
      <c r="J1074" s="28" t="str">
        <f aca="false">IF(AND(A1074="",B1074="",C1074="",E1074="",H1074=""),"",IF(B1074="","Pick a job",IF(ISNA(MATCH(B1074,Jobs!$A$2:$A$301,0)),"Job # not on Jobs tab",IF(C1074="","Pick a category",IF(AND(E1074&lt;&gt;"",F1074=""),"Add a rate",IF(AND(E1074="",H1074=""),"Add hours or an amount",IF(AND(E1074&lt;&gt;"",H1074&lt;&gt;""),"Use hours x rate OR an amount","")))))))</f>
        <v/>
      </c>
    </row>
    <row r="1075" customFormat="false" ht="15" hidden="false" customHeight="false" outlineLevel="0" collapsed="false">
      <c r="A1075" s="24"/>
      <c r="B1075" s="23"/>
      <c r="C1075" s="23"/>
      <c r="D1075" s="23"/>
      <c r="E1075" s="23"/>
      <c r="F1075" s="25"/>
      <c r="G1075" s="26" t="str">
        <f aca="false">IF(AND(E1075="",H1075=""),"",N(E1075)*N(F1075)+N(H1075))</f>
        <v/>
      </c>
      <c r="H1075" s="25"/>
      <c r="I1075" s="23"/>
      <c r="J1075" s="28" t="str">
        <f aca="false">IF(AND(A1075="",B1075="",C1075="",E1075="",H1075=""),"",IF(B1075="","Pick a job",IF(ISNA(MATCH(B1075,Jobs!$A$2:$A$301,0)),"Job # not on Jobs tab",IF(C1075="","Pick a category",IF(AND(E1075&lt;&gt;"",F1075=""),"Add a rate",IF(AND(E1075="",H1075=""),"Add hours or an amount",IF(AND(E1075&lt;&gt;"",H1075&lt;&gt;""),"Use hours x rate OR an amount","")))))))</f>
        <v/>
      </c>
    </row>
    <row r="1076" customFormat="false" ht="15" hidden="false" customHeight="false" outlineLevel="0" collapsed="false">
      <c r="A1076" s="24"/>
      <c r="B1076" s="23"/>
      <c r="C1076" s="23"/>
      <c r="D1076" s="23"/>
      <c r="E1076" s="23"/>
      <c r="F1076" s="25"/>
      <c r="G1076" s="26" t="str">
        <f aca="false">IF(AND(E1076="",H1076=""),"",N(E1076)*N(F1076)+N(H1076))</f>
        <v/>
      </c>
      <c r="H1076" s="25"/>
      <c r="I1076" s="23"/>
      <c r="J1076" s="28" t="str">
        <f aca="false">IF(AND(A1076="",B1076="",C1076="",E1076="",H1076=""),"",IF(B1076="","Pick a job",IF(ISNA(MATCH(B1076,Jobs!$A$2:$A$301,0)),"Job # not on Jobs tab",IF(C1076="","Pick a category",IF(AND(E1076&lt;&gt;"",F1076=""),"Add a rate",IF(AND(E1076="",H1076=""),"Add hours or an amount",IF(AND(E1076&lt;&gt;"",H1076&lt;&gt;""),"Use hours x rate OR an amount","")))))))</f>
        <v/>
      </c>
    </row>
    <row r="1077" customFormat="false" ht="15" hidden="false" customHeight="false" outlineLevel="0" collapsed="false">
      <c r="A1077" s="24"/>
      <c r="B1077" s="23"/>
      <c r="C1077" s="23"/>
      <c r="D1077" s="23"/>
      <c r="E1077" s="23"/>
      <c r="F1077" s="25"/>
      <c r="G1077" s="26" t="str">
        <f aca="false">IF(AND(E1077="",H1077=""),"",N(E1077)*N(F1077)+N(H1077))</f>
        <v/>
      </c>
      <c r="H1077" s="25"/>
      <c r="I1077" s="23"/>
      <c r="J1077" s="28" t="str">
        <f aca="false">IF(AND(A1077="",B1077="",C1077="",E1077="",H1077=""),"",IF(B1077="","Pick a job",IF(ISNA(MATCH(B1077,Jobs!$A$2:$A$301,0)),"Job # not on Jobs tab",IF(C1077="","Pick a category",IF(AND(E1077&lt;&gt;"",F1077=""),"Add a rate",IF(AND(E1077="",H1077=""),"Add hours or an amount",IF(AND(E1077&lt;&gt;"",H1077&lt;&gt;""),"Use hours x rate OR an amount","")))))))</f>
        <v/>
      </c>
    </row>
    <row r="1078" customFormat="false" ht="15" hidden="false" customHeight="false" outlineLevel="0" collapsed="false">
      <c r="A1078" s="24"/>
      <c r="B1078" s="23"/>
      <c r="C1078" s="23"/>
      <c r="D1078" s="23"/>
      <c r="E1078" s="23"/>
      <c r="F1078" s="25"/>
      <c r="G1078" s="26" t="str">
        <f aca="false">IF(AND(E1078="",H1078=""),"",N(E1078)*N(F1078)+N(H1078))</f>
        <v/>
      </c>
      <c r="H1078" s="25"/>
      <c r="I1078" s="23"/>
      <c r="J1078" s="28" t="str">
        <f aca="false">IF(AND(A1078="",B1078="",C1078="",E1078="",H1078=""),"",IF(B1078="","Pick a job",IF(ISNA(MATCH(B1078,Jobs!$A$2:$A$301,0)),"Job # not on Jobs tab",IF(C1078="","Pick a category",IF(AND(E1078&lt;&gt;"",F1078=""),"Add a rate",IF(AND(E1078="",H1078=""),"Add hours or an amount",IF(AND(E1078&lt;&gt;"",H1078&lt;&gt;""),"Use hours x rate OR an amount","")))))))</f>
        <v/>
      </c>
    </row>
    <row r="1079" customFormat="false" ht="15" hidden="false" customHeight="false" outlineLevel="0" collapsed="false">
      <c r="A1079" s="24"/>
      <c r="B1079" s="23"/>
      <c r="C1079" s="23"/>
      <c r="D1079" s="23"/>
      <c r="E1079" s="23"/>
      <c r="F1079" s="25"/>
      <c r="G1079" s="26" t="str">
        <f aca="false">IF(AND(E1079="",H1079=""),"",N(E1079)*N(F1079)+N(H1079))</f>
        <v/>
      </c>
      <c r="H1079" s="25"/>
      <c r="I1079" s="23"/>
      <c r="J1079" s="28" t="str">
        <f aca="false">IF(AND(A1079="",B1079="",C1079="",E1079="",H1079=""),"",IF(B1079="","Pick a job",IF(ISNA(MATCH(B1079,Jobs!$A$2:$A$301,0)),"Job # not on Jobs tab",IF(C1079="","Pick a category",IF(AND(E1079&lt;&gt;"",F1079=""),"Add a rate",IF(AND(E1079="",H1079=""),"Add hours or an amount",IF(AND(E1079&lt;&gt;"",H1079&lt;&gt;""),"Use hours x rate OR an amount","")))))))</f>
        <v/>
      </c>
    </row>
    <row r="1080" customFormat="false" ht="15" hidden="false" customHeight="false" outlineLevel="0" collapsed="false">
      <c r="A1080" s="24"/>
      <c r="B1080" s="23"/>
      <c r="C1080" s="23"/>
      <c r="D1080" s="23"/>
      <c r="E1080" s="23"/>
      <c r="F1080" s="25"/>
      <c r="G1080" s="26" t="str">
        <f aca="false">IF(AND(E1080="",H1080=""),"",N(E1080)*N(F1080)+N(H1080))</f>
        <v/>
      </c>
      <c r="H1080" s="25"/>
      <c r="I1080" s="23"/>
      <c r="J1080" s="28" t="str">
        <f aca="false">IF(AND(A1080="",B1080="",C1080="",E1080="",H1080=""),"",IF(B1080="","Pick a job",IF(ISNA(MATCH(B1080,Jobs!$A$2:$A$301,0)),"Job # not on Jobs tab",IF(C1080="","Pick a category",IF(AND(E1080&lt;&gt;"",F1080=""),"Add a rate",IF(AND(E1080="",H1080=""),"Add hours or an amount",IF(AND(E1080&lt;&gt;"",H1080&lt;&gt;""),"Use hours x rate OR an amount","")))))))</f>
        <v/>
      </c>
    </row>
    <row r="1081" customFormat="false" ht="15" hidden="false" customHeight="false" outlineLevel="0" collapsed="false">
      <c r="A1081" s="24"/>
      <c r="B1081" s="23"/>
      <c r="C1081" s="23"/>
      <c r="D1081" s="23"/>
      <c r="E1081" s="23"/>
      <c r="F1081" s="25"/>
      <c r="G1081" s="26" t="str">
        <f aca="false">IF(AND(E1081="",H1081=""),"",N(E1081)*N(F1081)+N(H1081))</f>
        <v/>
      </c>
      <c r="H1081" s="25"/>
      <c r="I1081" s="23"/>
      <c r="J1081" s="28" t="str">
        <f aca="false">IF(AND(A1081="",B1081="",C1081="",E1081="",H1081=""),"",IF(B1081="","Pick a job",IF(ISNA(MATCH(B1081,Jobs!$A$2:$A$301,0)),"Job # not on Jobs tab",IF(C1081="","Pick a category",IF(AND(E1081&lt;&gt;"",F1081=""),"Add a rate",IF(AND(E1081="",H1081=""),"Add hours or an amount",IF(AND(E1081&lt;&gt;"",H1081&lt;&gt;""),"Use hours x rate OR an amount","")))))))</f>
        <v/>
      </c>
    </row>
    <row r="1082" customFormat="false" ht="15" hidden="false" customHeight="false" outlineLevel="0" collapsed="false">
      <c r="A1082" s="24"/>
      <c r="B1082" s="23"/>
      <c r="C1082" s="23"/>
      <c r="D1082" s="23"/>
      <c r="E1082" s="23"/>
      <c r="F1082" s="25"/>
      <c r="G1082" s="26" t="str">
        <f aca="false">IF(AND(E1082="",H1082=""),"",N(E1082)*N(F1082)+N(H1082))</f>
        <v/>
      </c>
      <c r="H1082" s="25"/>
      <c r="I1082" s="23"/>
      <c r="J1082" s="28" t="str">
        <f aca="false">IF(AND(A1082="",B1082="",C1082="",E1082="",H1082=""),"",IF(B1082="","Pick a job",IF(ISNA(MATCH(B1082,Jobs!$A$2:$A$301,0)),"Job # not on Jobs tab",IF(C1082="","Pick a category",IF(AND(E1082&lt;&gt;"",F1082=""),"Add a rate",IF(AND(E1082="",H1082=""),"Add hours or an amount",IF(AND(E1082&lt;&gt;"",H1082&lt;&gt;""),"Use hours x rate OR an amount","")))))))</f>
        <v/>
      </c>
    </row>
    <row r="1083" customFormat="false" ht="15" hidden="false" customHeight="false" outlineLevel="0" collapsed="false">
      <c r="A1083" s="24"/>
      <c r="B1083" s="23"/>
      <c r="C1083" s="23"/>
      <c r="D1083" s="23"/>
      <c r="E1083" s="23"/>
      <c r="F1083" s="25"/>
      <c r="G1083" s="26" t="str">
        <f aca="false">IF(AND(E1083="",H1083=""),"",N(E1083)*N(F1083)+N(H1083))</f>
        <v/>
      </c>
      <c r="H1083" s="25"/>
      <c r="I1083" s="23"/>
      <c r="J1083" s="28" t="str">
        <f aca="false">IF(AND(A1083="",B1083="",C1083="",E1083="",H1083=""),"",IF(B1083="","Pick a job",IF(ISNA(MATCH(B1083,Jobs!$A$2:$A$301,0)),"Job # not on Jobs tab",IF(C1083="","Pick a category",IF(AND(E1083&lt;&gt;"",F1083=""),"Add a rate",IF(AND(E1083="",H1083=""),"Add hours or an amount",IF(AND(E1083&lt;&gt;"",H1083&lt;&gt;""),"Use hours x rate OR an amount","")))))))</f>
        <v/>
      </c>
    </row>
    <row r="1084" customFormat="false" ht="15" hidden="false" customHeight="false" outlineLevel="0" collapsed="false">
      <c r="A1084" s="24"/>
      <c r="B1084" s="23"/>
      <c r="C1084" s="23"/>
      <c r="D1084" s="23"/>
      <c r="E1084" s="23"/>
      <c r="F1084" s="25"/>
      <c r="G1084" s="26" t="str">
        <f aca="false">IF(AND(E1084="",H1084=""),"",N(E1084)*N(F1084)+N(H1084))</f>
        <v/>
      </c>
      <c r="H1084" s="25"/>
      <c r="I1084" s="23"/>
      <c r="J1084" s="28" t="str">
        <f aca="false">IF(AND(A1084="",B1084="",C1084="",E1084="",H1084=""),"",IF(B1084="","Pick a job",IF(ISNA(MATCH(B1084,Jobs!$A$2:$A$301,0)),"Job # not on Jobs tab",IF(C1084="","Pick a category",IF(AND(E1084&lt;&gt;"",F1084=""),"Add a rate",IF(AND(E1084="",H1084=""),"Add hours or an amount",IF(AND(E1084&lt;&gt;"",H1084&lt;&gt;""),"Use hours x rate OR an amount","")))))))</f>
        <v/>
      </c>
    </row>
    <row r="1085" customFormat="false" ht="15" hidden="false" customHeight="false" outlineLevel="0" collapsed="false">
      <c r="A1085" s="24"/>
      <c r="B1085" s="23"/>
      <c r="C1085" s="23"/>
      <c r="D1085" s="23"/>
      <c r="E1085" s="23"/>
      <c r="F1085" s="25"/>
      <c r="G1085" s="26" t="str">
        <f aca="false">IF(AND(E1085="",H1085=""),"",N(E1085)*N(F1085)+N(H1085))</f>
        <v/>
      </c>
      <c r="H1085" s="25"/>
      <c r="I1085" s="23"/>
      <c r="J1085" s="28" t="str">
        <f aca="false">IF(AND(A1085="",B1085="",C1085="",E1085="",H1085=""),"",IF(B1085="","Pick a job",IF(ISNA(MATCH(B1085,Jobs!$A$2:$A$301,0)),"Job # not on Jobs tab",IF(C1085="","Pick a category",IF(AND(E1085&lt;&gt;"",F1085=""),"Add a rate",IF(AND(E1085="",H1085=""),"Add hours or an amount",IF(AND(E1085&lt;&gt;"",H1085&lt;&gt;""),"Use hours x rate OR an amount","")))))))</f>
        <v/>
      </c>
    </row>
    <row r="1086" customFormat="false" ht="15" hidden="false" customHeight="false" outlineLevel="0" collapsed="false">
      <c r="A1086" s="24"/>
      <c r="B1086" s="23"/>
      <c r="C1086" s="23"/>
      <c r="D1086" s="23"/>
      <c r="E1086" s="23"/>
      <c r="F1086" s="25"/>
      <c r="G1086" s="26" t="str">
        <f aca="false">IF(AND(E1086="",H1086=""),"",N(E1086)*N(F1086)+N(H1086))</f>
        <v/>
      </c>
      <c r="H1086" s="25"/>
      <c r="I1086" s="23"/>
      <c r="J1086" s="28" t="str">
        <f aca="false">IF(AND(A1086="",B1086="",C1086="",E1086="",H1086=""),"",IF(B1086="","Pick a job",IF(ISNA(MATCH(B1086,Jobs!$A$2:$A$301,0)),"Job # not on Jobs tab",IF(C1086="","Pick a category",IF(AND(E1086&lt;&gt;"",F1086=""),"Add a rate",IF(AND(E1086="",H1086=""),"Add hours or an amount",IF(AND(E1086&lt;&gt;"",H1086&lt;&gt;""),"Use hours x rate OR an amount","")))))))</f>
        <v/>
      </c>
    </row>
    <row r="1087" customFormat="false" ht="15" hidden="false" customHeight="false" outlineLevel="0" collapsed="false">
      <c r="A1087" s="24"/>
      <c r="B1087" s="23"/>
      <c r="C1087" s="23"/>
      <c r="D1087" s="23"/>
      <c r="E1087" s="23"/>
      <c r="F1087" s="25"/>
      <c r="G1087" s="26" t="str">
        <f aca="false">IF(AND(E1087="",H1087=""),"",N(E1087)*N(F1087)+N(H1087))</f>
        <v/>
      </c>
      <c r="H1087" s="25"/>
      <c r="I1087" s="23"/>
      <c r="J1087" s="28" t="str">
        <f aca="false">IF(AND(A1087="",B1087="",C1087="",E1087="",H1087=""),"",IF(B1087="","Pick a job",IF(ISNA(MATCH(B1087,Jobs!$A$2:$A$301,0)),"Job # not on Jobs tab",IF(C1087="","Pick a category",IF(AND(E1087&lt;&gt;"",F1087=""),"Add a rate",IF(AND(E1087="",H1087=""),"Add hours or an amount",IF(AND(E1087&lt;&gt;"",H1087&lt;&gt;""),"Use hours x rate OR an amount","")))))))</f>
        <v/>
      </c>
    </row>
    <row r="1088" customFormat="false" ht="15" hidden="false" customHeight="false" outlineLevel="0" collapsed="false">
      <c r="A1088" s="24"/>
      <c r="B1088" s="23"/>
      <c r="C1088" s="23"/>
      <c r="D1088" s="23"/>
      <c r="E1088" s="23"/>
      <c r="F1088" s="25"/>
      <c r="G1088" s="26" t="str">
        <f aca="false">IF(AND(E1088="",H1088=""),"",N(E1088)*N(F1088)+N(H1088))</f>
        <v/>
      </c>
      <c r="H1088" s="25"/>
      <c r="I1088" s="23"/>
      <c r="J1088" s="28" t="str">
        <f aca="false">IF(AND(A1088="",B1088="",C1088="",E1088="",H1088=""),"",IF(B1088="","Pick a job",IF(ISNA(MATCH(B1088,Jobs!$A$2:$A$301,0)),"Job # not on Jobs tab",IF(C1088="","Pick a category",IF(AND(E1088&lt;&gt;"",F1088=""),"Add a rate",IF(AND(E1088="",H1088=""),"Add hours or an amount",IF(AND(E1088&lt;&gt;"",H1088&lt;&gt;""),"Use hours x rate OR an amount","")))))))</f>
        <v/>
      </c>
    </row>
    <row r="1089" customFormat="false" ht="15" hidden="false" customHeight="false" outlineLevel="0" collapsed="false">
      <c r="A1089" s="24"/>
      <c r="B1089" s="23"/>
      <c r="C1089" s="23"/>
      <c r="D1089" s="23"/>
      <c r="E1089" s="23"/>
      <c r="F1089" s="25"/>
      <c r="G1089" s="26" t="str">
        <f aca="false">IF(AND(E1089="",H1089=""),"",N(E1089)*N(F1089)+N(H1089))</f>
        <v/>
      </c>
      <c r="H1089" s="25"/>
      <c r="I1089" s="23"/>
      <c r="J1089" s="28" t="str">
        <f aca="false">IF(AND(A1089="",B1089="",C1089="",E1089="",H1089=""),"",IF(B1089="","Pick a job",IF(ISNA(MATCH(B1089,Jobs!$A$2:$A$301,0)),"Job # not on Jobs tab",IF(C1089="","Pick a category",IF(AND(E1089&lt;&gt;"",F1089=""),"Add a rate",IF(AND(E1089="",H1089=""),"Add hours or an amount",IF(AND(E1089&lt;&gt;"",H1089&lt;&gt;""),"Use hours x rate OR an amount","")))))))</f>
        <v/>
      </c>
    </row>
    <row r="1090" customFormat="false" ht="15" hidden="false" customHeight="false" outlineLevel="0" collapsed="false">
      <c r="A1090" s="24"/>
      <c r="B1090" s="23"/>
      <c r="C1090" s="23"/>
      <c r="D1090" s="23"/>
      <c r="E1090" s="23"/>
      <c r="F1090" s="25"/>
      <c r="G1090" s="26" t="str">
        <f aca="false">IF(AND(E1090="",H1090=""),"",N(E1090)*N(F1090)+N(H1090))</f>
        <v/>
      </c>
      <c r="H1090" s="25"/>
      <c r="I1090" s="23"/>
      <c r="J1090" s="28" t="str">
        <f aca="false">IF(AND(A1090="",B1090="",C1090="",E1090="",H1090=""),"",IF(B1090="","Pick a job",IF(ISNA(MATCH(B1090,Jobs!$A$2:$A$301,0)),"Job # not on Jobs tab",IF(C1090="","Pick a category",IF(AND(E1090&lt;&gt;"",F1090=""),"Add a rate",IF(AND(E1090="",H1090=""),"Add hours or an amount",IF(AND(E1090&lt;&gt;"",H1090&lt;&gt;""),"Use hours x rate OR an amount","")))))))</f>
        <v/>
      </c>
    </row>
    <row r="1091" customFormat="false" ht="15" hidden="false" customHeight="false" outlineLevel="0" collapsed="false">
      <c r="A1091" s="24"/>
      <c r="B1091" s="23"/>
      <c r="C1091" s="23"/>
      <c r="D1091" s="23"/>
      <c r="E1091" s="23"/>
      <c r="F1091" s="25"/>
      <c r="G1091" s="26" t="str">
        <f aca="false">IF(AND(E1091="",H1091=""),"",N(E1091)*N(F1091)+N(H1091))</f>
        <v/>
      </c>
      <c r="H1091" s="25"/>
      <c r="I1091" s="23"/>
      <c r="J1091" s="28" t="str">
        <f aca="false">IF(AND(A1091="",B1091="",C1091="",E1091="",H1091=""),"",IF(B1091="","Pick a job",IF(ISNA(MATCH(B1091,Jobs!$A$2:$A$301,0)),"Job # not on Jobs tab",IF(C1091="","Pick a category",IF(AND(E1091&lt;&gt;"",F1091=""),"Add a rate",IF(AND(E1091="",H1091=""),"Add hours or an amount",IF(AND(E1091&lt;&gt;"",H1091&lt;&gt;""),"Use hours x rate OR an amount","")))))))</f>
        <v/>
      </c>
    </row>
    <row r="1092" customFormat="false" ht="15" hidden="false" customHeight="false" outlineLevel="0" collapsed="false">
      <c r="A1092" s="24"/>
      <c r="B1092" s="23"/>
      <c r="C1092" s="23"/>
      <c r="D1092" s="23"/>
      <c r="E1092" s="23"/>
      <c r="F1092" s="25"/>
      <c r="G1092" s="26" t="str">
        <f aca="false">IF(AND(E1092="",H1092=""),"",N(E1092)*N(F1092)+N(H1092))</f>
        <v/>
      </c>
      <c r="H1092" s="25"/>
      <c r="I1092" s="23"/>
      <c r="J1092" s="28" t="str">
        <f aca="false">IF(AND(A1092="",B1092="",C1092="",E1092="",H1092=""),"",IF(B1092="","Pick a job",IF(ISNA(MATCH(B1092,Jobs!$A$2:$A$301,0)),"Job # not on Jobs tab",IF(C1092="","Pick a category",IF(AND(E1092&lt;&gt;"",F1092=""),"Add a rate",IF(AND(E1092="",H1092=""),"Add hours or an amount",IF(AND(E1092&lt;&gt;"",H1092&lt;&gt;""),"Use hours x rate OR an amount","")))))))</f>
        <v/>
      </c>
    </row>
    <row r="1093" customFormat="false" ht="15" hidden="false" customHeight="false" outlineLevel="0" collapsed="false">
      <c r="A1093" s="24"/>
      <c r="B1093" s="23"/>
      <c r="C1093" s="23"/>
      <c r="D1093" s="23"/>
      <c r="E1093" s="23"/>
      <c r="F1093" s="25"/>
      <c r="G1093" s="26" t="str">
        <f aca="false">IF(AND(E1093="",H1093=""),"",N(E1093)*N(F1093)+N(H1093))</f>
        <v/>
      </c>
      <c r="H1093" s="25"/>
      <c r="I1093" s="23"/>
      <c r="J1093" s="28" t="str">
        <f aca="false">IF(AND(A1093="",B1093="",C1093="",E1093="",H1093=""),"",IF(B1093="","Pick a job",IF(ISNA(MATCH(B1093,Jobs!$A$2:$A$301,0)),"Job # not on Jobs tab",IF(C1093="","Pick a category",IF(AND(E1093&lt;&gt;"",F1093=""),"Add a rate",IF(AND(E1093="",H1093=""),"Add hours or an amount",IF(AND(E1093&lt;&gt;"",H1093&lt;&gt;""),"Use hours x rate OR an amount","")))))))</f>
        <v/>
      </c>
    </row>
    <row r="1094" customFormat="false" ht="15" hidden="false" customHeight="false" outlineLevel="0" collapsed="false">
      <c r="A1094" s="24"/>
      <c r="B1094" s="23"/>
      <c r="C1094" s="23"/>
      <c r="D1094" s="23"/>
      <c r="E1094" s="23"/>
      <c r="F1094" s="25"/>
      <c r="G1094" s="26" t="str">
        <f aca="false">IF(AND(E1094="",H1094=""),"",N(E1094)*N(F1094)+N(H1094))</f>
        <v/>
      </c>
      <c r="H1094" s="25"/>
      <c r="I1094" s="23"/>
      <c r="J1094" s="28" t="str">
        <f aca="false">IF(AND(A1094="",B1094="",C1094="",E1094="",H1094=""),"",IF(B1094="","Pick a job",IF(ISNA(MATCH(B1094,Jobs!$A$2:$A$301,0)),"Job # not on Jobs tab",IF(C1094="","Pick a category",IF(AND(E1094&lt;&gt;"",F1094=""),"Add a rate",IF(AND(E1094="",H1094=""),"Add hours or an amount",IF(AND(E1094&lt;&gt;"",H1094&lt;&gt;""),"Use hours x rate OR an amount","")))))))</f>
        <v/>
      </c>
    </row>
    <row r="1095" customFormat="false" ht="15" hidden="false" customHeight="false" outlineLevel="0" collapsed="false">
      <c r="A1095" s="24"/>
      <c r="B1095" s="23"/>
      <c r="C1095" s="23"/>
      <c r="D1095" s="23"/>
      <c r="E1095" s="23"/>
      <c r="F1095" s="25"/>
      <c r="G1095" s="26" t="str">
        <f aca="false">IF(AND(E1095="",H1095=""),"",N(E1095)*N(F1095)+N(H1095))</f>
        <v/>
      </c>
      <c r="H1095" s="25"/>
      <c r="I1095" s="23"/>
      <c r="J1095" s="28" t="str">
        <f aca="false">IF(AND(A1095="",B1095="",C1095="",E1095="",H1095=""),"",IF(B1095="","Pick a job",IF(ISNA(MATCH(B1095,Jobs!$A$2:$A$301,0)),"Job # not on Jobs tab",IF(C1095="","Pick a category",IF(AND(E1095&lt;&gt;"",F1095=""),"Add a rate",IF(AND(E1095="",H1095=""),"Add hours or an amount",IF(AND(E1095&lt;&gt;"",H1095&lt;&gt;""),"Use hours x rate OR an amount","")))))))</f>
        <v/>
      </c>
    </row>
    <row r="1096" customFormat="false" ht="15" hidden="false" customHeight="false" outlineLevel="0" collapsed="false">
      <c r="A1096" s="24"/>
      <c r="B1096" s="23"/>
      <c r="C1096" s="23"/>
      <c r="D1096" s="23"/>
      <c r="E1096" s="23"/>
      <c r="F1096" s="25"/>
      <c r="G1096" s="26" t="str">
        <f aca="false">IF(AND(E1096="",H1096=""),"",N(E1096)*N(F1096)+N(H1096))</f>
        <v/>
      </c>
      <c r="H1096" s="25"/>
      <c r="I1096" s="23"/>
      <c r="J1096" s="28" t="str">
        <f aca="false">IF(AND(A1096="",B1096="",C1096="",E1096="",H1096=""),"",IF(B1096="","Pick a job",IF(ISNA(MATCH(B1096,Jobs!$A$2:$A$301,0)),"Job # not on Jobs tab",IF(C1096="","Pick a category",IF(AND(E1096&lt;&gt;"",F1096=""),"Add a rate",IF(AND(E1096="",H1096=""),"Add hours or an amount",IF(AND(E1096&lt;&gt;"",H1096&lt;&gt;""),"Use hours x rate OR an amount","")))))))</f>
        <v/>
      </c>
    </row>
    <row r="1097" customFormat="false" ht="15" hidden="false" customHeight="false" outlineLevel="0" collapsed="false">
      <c r="A1097" s="24"/>
      <c r="B1097" s="23"/>
      <c r="C1097" s="23"/>
      <c r="D1097" s="23"/>
      <c r="E1097" s="23"/>
      <c r="F1097" s="25"/>
      <c r="G1097" s="26" t="str">
        <f aca="false">IF(AND(E1097="",H1097=""),"",N(E1097)*N(F1097)+N(H1097))</f>
        <v/>
      </c>
      <c r="H1097" s="25"/>
      <c r="I1097" s="23"/>
      <c r="J1097" s="28" t="str">
        <f aca="false">IF(AND(A1097="",B1097="",C1097="",E1097="",H1097=""),"",IF(B1097="","Pick a job",IF(ISNA(MATCH(B1097,Jobs!$A$2:$A$301,0)),"Job # not on Jobs tab",IF(C1097="","Pick a category",IF(AND(E1097&lt;&gt;"",F1097=""),"Add a rate",IF(AND(E1097="",H1097=""),"Add hours or an amount",IF(AND(E1097&lt;&gt;"",H1097&lt;&gt;""),"Use hours x rate OR an amount","")))))))</f>
        <v/>
      </c>
    </row>
    <row r="1098" customFormat="false" ht="15" hidden="false" customHeight="false" outlineLevel="0" collapsed="false">
      <c r="A1098" s="24"/>
      <c r="B1098" s="23"/>
      <c r="C1098" s="23"/>
      <c r="D1098" s="23"/>
      <c r="E1098" s="23"/>
      <c r="F1098" s="25"/>
      <c r="G1098" s="26" t="str">
        <f aca="false">IF(AND(E1098="",H1098=""),"",N(E1098)*N(F1098)+N(H1098))</f>
        <v/>
      </c>
      <c r="H1098" s="25"/>
      <c r="I1098" s="23"/>
      <c r="J1098" s="28" t="str">
        <f aca="false">IF(AND(A1098="",B1098="",C1098="",E1098="",H1098=""),"",IF(B1098="","Pick a job",IF(ISNA(MATCH(B1098,Jobs!$A$2:$A$301,0)),"Job # not on Jobs tab",IF(C1098="","Pick a category",IF(AND(E1098&lt;&gt;"",F1098=""),"Add a rate",IF(AND(E1098="",H1098=""),"Add hours or an amount",IF(AND(E1098&lt;&gt;"",H1098&lt;&gt;""),"Use hours x rate OR an amount","")))))))</f>
        <v/>
      </c>
    </row>
    <row r="1099" customFormat="false" ht="15" hidden="false" customHeight="false" outlineLevel="0" collapsed="false">
      <c r="A1099" s="24"/>
      <c r="B1099" s="23"/>
      <c r="C1099" s="23"/>
      <c r="D1099" s="23"/>
      <c r="E1099" s="23"/>
      <c r="F1099" s="25"/>
      <c r="G1099" s="26" t="str">
        <f aca="false">IF(AND(E1099="",H1099=""),"",N(E1099)*N(F1099)+N(H1099))</f>
        <v/>
      </c>
      <c r="H1099" s="25"/>
      <c r="I1099" s="23"/>
      <c r="J1099" s="28" t="str">
        <f aca="false">IF(AND(A1099="",B1099="",C1099="",E1099="",H1099=""),"",IF(B1099="","Pick a job",IF(ISNA(MATCH(B1099,Jobs!$A$2:$A$301,0)),"Job # not on Jobs tab",IF(C1099="","Pick a category",IF(AND(E1099&lt;&gt;"",F1099=""),"Add a rate",IF(AND(E1099="",H1099=""),"Add hours or an amount",IF(AND(E1099&lt;&gt;"",H1099&lt;&gt;""),"Use hours x rate OR an amount","")))))))</f>
        <v/>
      </c>
    </row>
    <row r="1100" customFormat="false" ht="15" hidden="false" customHeight="false" outlineLevel="0" collapsed="false">
      <c r="A1100" s="24"/>
      <c r="B1100" s="23"/>
      <c r="C1100" s="23"/>
      <c r="D1100" s="23"/>
      <c r="E1100" s="23"/>
      <c r="F1100" s="25"/>
      <c r="G1100" s="26" t="str">
        <f aca="false">IF(AND(E1100="",H1100=""),"",N(E1100)*N(F1100)+N(H1100))</f>
        <v/>
      </c>
      <c r="H1100" s="25"/>
      <c r="I1100" s="23"/>
      <c r="J1100" s="28" t="str">
        <f aca="false">IF(AND(A1100="",B1100="",C1100="",E1100="",H1100=""),"",IF(B1100="","Pick a job",IF(ISNA(MATCH(B1100,Jobs!$A$2:$A$301,0)),"Job # not on Jobs tab",IF(C1100="","Pick a category",IF(AND(E1100&lt;&gt;"",F1100=""),"Add a rate",IF(AND(E1100="",H1100=""),"Add hours or an amount",IF(AND(E1100&lt;&gt;"",H1100&lt;&gt;""),"Use hours x rate OR an amount","")))))))</f>
        <v/>
      </c>
    </row>
    <row r="1101" customFormat="false" ht="15" hidden="false" customHeight="false" outlineLevel="0" collapsed="false">
      <c r="A1101" s="24"/>
      <c r="B1101" s="23"/>
      <c r="C1101" s="23"/>
      <c r="D1101" s="23"/>
      <c r="E1101" s="23"/>
      <c r="F1101" s="25"/>
      <c r="G1101" s="26" t="str">
        <f aca="false">IF(AND(E1101="",H1101=""),"",N(E1101)*N(F1101)+N(H1101))</f>
        <v/>
      </c>
      <c r="H1101" s="25"/>
      <c r="I1101" s="23"/>
      <c r="J1101" s="28" t="str">
        <f aca="false">IF(AND(A1101="",B1101="",C1101="",E1101="",H1101=""),"",IF(B1101="","Pick a job",IF(ISNA(MATCH(B1101,Jobs!$A$2:$A$301,0)),"Job # not on Jobs tab",IF(C1101="","Pick a category",IF(AND(E1101&lt;&gt;"",F1101=""),"Add a rate",IF(AND(E1101="",H1101=""),"Add hours or an amount",IF(AND(E1101&lt;&gt;"",H1101&lt;&gt;""),"Use hours x rate OR an amount","")))))))</f>
        <v/>
      </c>
    </row>
    <row r="1102" customFormat="false" ht="15" hidden="false" customHeight="false" outlineLevel="0" collapsed="false">
      <c r="A1102" s="24"/>
      <c r="B1102" s="23"/>
      <c r="C1102" s="23"/>
      <c r="D1102" s="23"/>
      <c r="E1102" s="23"/>
      <c r="F1102" s="25"/>
      <c r="G1102" s="26" t="str">
        <f aca="false">IF(AND(E1102="",H1102=""),"",N(E1102)*N(F1102)+N(H1102))</f>
        <v/>
      </c>
      <c r="H1102" s="25"/>
      <c r="I1102" s="23"/>
      <c r="J1102" s="28" t="str">
        <f aca="false">IF(AND(A1102="",B1102="",C1102="",E1102="",H1102=""),"",IF(B1102="","Pick a job",IF(ISNA(MATCH(B1102,Jobs!$A$2:$A$301,0)),"Job # not on Jobs tab",IF(C1102="","Pick a category",IF(AND(E1102&lt;&gt;"",F1102=""),"Add a rate",IF(AND(E1102="",H1102=""),"Add hours or an amount",IF(AND(E1102&lt;&gt;"",H1102&lt;&gt;""),"Use hours x rate OR an amount","")))))))</f>
        <v/>
      </c>
    </row>
    <row r="1103" customFormat="false" ht="15" hidden="false" customHeight="false" outlineLevel="0" collapsed="false">
      <c r="A1103" s="24"/>
      <c r="B1103" s="23"/>
      <c r="C1103" s="23"/>
      <c r="D1103" s="23"/>
      <c r="E1103" s="23"/>
      <c r="F1103" s="25"/>
      <c r="G1103" s="26" t="str">
        <f aca="false">IF(AND(E1103="",H1103=""),"",N(E1103)*N(F1103)+N(H1103))</f>
        <v/>
      </c>
      <c r="H1103" s="25"/>
      <c r="I1103" s="23"/>
      <c r="J1103" s="28" t="str">
        <f aca="false">IF(AND(A1103="",B1103="",C1103="",E1103="",H1103=""),"",IF(B1103="","Pick a job",IF(ISNA(MATCH(B1103,Jobs!$A$2:$A$301,0)),"Job # not on Jobs tab",IF(C1103="","Pick a category",IF(AND(E1103&lt;&gt;"",F1103=""),"Add a rate",IF(AND(E1103="",H1103=""),"Add hours or an amount",IF(AND(E1103&lt;&gt;"",H1103&lt;&gt;""),"Use hours x rate OR an amount","")))))))</f>
        <v/>
      </c>
    </row>
    <row r="1104" customFormat="false" ht="15" hidden="false" customHeight="false" outlineLevel="0" collapsed="false">
      <c r="A1104" s="24"/>
      <c r="B1104" s="23"/>
      <c r="C1104" s="23"/>
      <c r="D1104" s="23"/>
      <c r="E1104" s="23"/>
      <c r="F1104" s="25"/>
      <c r="G1104" s="26" t="str">
        <f aca="false">IF(AND(E1104="",H1104=""),"",N(E1104)*N(F1104)+N(H1104))</f>
        <v/>
      </c>
      <c r="H1104" s="25"/>
      <c r="I1104" s="23"/>
      <c r="J1104" s="28" t="str">
        <f aca="false">IF(AND(A1104="",B1104="",C1104="",E1104="",H1104=""),"",IF(B1104="","Pick a job",IF(ISNA(MATCH(B1104,Jobs!$A$2:$A$301,0)),"Job # not on Jobs tab",IF(C1104="","Pick a category",IF(AND(E1104&lt;&gt;"",F1104=""),"Add a rate",IF(AND(E1104="",H1104=""),"Add hours or an amount",IF(AND(E1104&lt;&gt;"",H1104&lt;&gt;""),"Use hours x rate OR an amount","")))))))</f>
        <v/>
      </c>
    </row>
    <row r="1105" customFormat="false" ht="15" hidden="false" customHeight="false" outlineLevel="0" collapsed="false">
      <c r="A1105" s="24"/>
      <c r="B1105" s="23"/>
      <c r="C1105" s="23"/>
      <c r="D1105" s="23"/>
      <c r="E1105" s="23"/>
      <c r="F1105" s="25"/>
      <c r="G1105" s="26" t="str">
        <f aca="false">IF(AND(E1105="",H1105=""),"",N(E1105)*N(F1105)+N(H1105))</f>
        <v/>
      </c>
      <c r="H1105" s="25"/>
      <c r="I1105" s="23"/>
      <c r="J1105" s="28" t="str">
        <f aca="false">IF(AND(A1105="",B1105="",C1105="",E1105="",H1105=""),"",IF(B1105="","Pick a job",IF(ISNA(MATCH(B1105,Jobs!$A$2:$A$301,0)),"Job # not on Jobs tab",IF(C1105="","Pick a category",IF(AND(E1105&lt;&gt;"",F1105=""),"Add a rate",IF(AND(E1105="",H1105=""),"Add hours or an amount",IF(AND(E1105&lt;&gt;"",H1105&lt;&gt;""),"Use hours x rate OR an amount","")))))))</f>
        <v/>
      </c>
    </row>
    <row r="1106" customFormat="false" ht="15" hidden="false" customHeight="false" outlineLevel="0" collapsed="false">
      <c r="A1106" s="24"/>
      <c r="B1106" s="23"/>
      <c r="C1106" s="23"/>
      <c r="D1106" s="23"/>
      <c r="E1106" s="23"/>
      <c r="F1106" s="25"/>
      <c r="G1106" s="26" t="str">
        <f aca="false">IF(AND(E1106="",H1106=""),"",N(E1106)*N(F1106)+N(H1106))</f>
        <v/>
      </c>
      <c r="H1106" s="25"/>
      <c r="I1106" s="23"/>
      <c r="J1106" s="28" t="str">
        <f aca="false">IF(AND(A1106="",B1106="",C1106="",E1106="",H1106=""),"",IF(B1106="","Pick a job",IF(ISNA(MATCH(B1106,Jobs!$A$2:$A$301,0)),"Job # not on Jobs tab",IF(C1106="","Pick a category",IF(AND(E1106&lt;&gt;"",F1106=""),"Add a rate",IF(AND(E1106="",H1106=""),"Add hours or an amount",IF(AND(E1106&lt;&gt;"",H1106&lt;&gt;""),"Use hours x rate OR an amount","")))))))</f>
        <v/>
      </c>
    </row>
    <row r="1107" customFormat="false" ht="15" hidden="false" customHeight="false" outlineLevel="0" collapsed="false">
      <c r="A1107" s="24"/>
      <c r="B1107" s="23"/>
      <c r="C1107" s="23"/>
      <c r="D1107" s="23"/>
      <c r="E1107" s="23"/>
      <c r="F1107" s="25"/>
      <c r="G1107" s="26" t="str">
        <f aca="false">IF(AND(E1107="",H1107=""),"",N(E1107)*N(F1107)+N(H1107))</f>
        <v/>
      </c>
      <c r="H1107" s="25"/>
      <c r="I1107" s="23"/>
      <c r="J1107" s="28" t="str">
        <f aca="false">IF(AND(A1107="",B1107="",C1107="",E1107="",H1107=""),"",IF(B1107="","Pick a job",IF(ISNA(MATCH(B1107,Jobs!$A$2:$A$301,0)),"Job # not on Jobs tab",IF(C1107="","Pick a category",IF(AND(E1107&lt;&gt;"",F1107=""),"Add a rate",IF(AND(E1107="",H1107=""),"Add hours or an amount",IF(AND(E1107&lt;&gt;"",H1107&lt;&gt;""),"Use hours x rate OR an amount","")))))))</f>
        <v/>
      </c>
    </row>
    <row r="1108" customFormat="false" ht="15" hidden="false" customHeight="false" outlineLevel="0" collapsed="false">
      <c r="A1108" s="24"/>
      <c r="B1108" s="23"/>
      <c r="C1108" s="23"/>
      <c r="D1108" s="23"/>
      <c r="E1108" s="23"/>
      <c r="F1108" s="25"/>
      <c r="G1108" s="26" t="str">
        <f aca="false">IF(AND(E1108="",H1108=""),"",N(E1108)*N(F1108)+N(H1108))</f>
        <v/>
      </c>
      <c r="H1108" s="25"/>
      <c r="I1108" s="23"/>
      <c r="J1108" s="28" t="str">
        <f aca="false">IF(AND(A1108="",B1108="",C1108="",E1108="",H1108=""),"",IF(B1108="","Pick a job",IF(ISNA(MATCH(B1108,Jobs!$A$2:$A$301,0)),"Job # not on Jobs tab",IF(C1108="","Pick a category",IF(AND(E1108&lt;&gt;"",F1108=""),"Add a rate",IF(AND(E1108="",H1108=""),"Add hours or an amount",IF(AND(E1108&lt;&gt;"",H1108&lt;&gt;""),"Use hours x rate OR an amount","")))))))</f>
        <v/>
      </c>
    </row>
    <row r="1109" customFormat="false" ht="15" hidden="false" customHeight="false" outlineLevel="0" collapsed="false">
      <c r="A1109" s="24"/>
      <c r="B1109" s="23"/>
      <c r="C1109" s="23"/>
      <c r="D1109" s="23"/>
      <c r="E1109" s="23"/>
      <c r="F1109" s="25"/>
      <c r="G1109" s="26" t="str">
        <f aca="false">IF(AND(E1109="",H1109=""),"",N(E1109)*N(F1109)+N(H1109))</f>
        <v/>
      </c>
      <c r="H1109" s="25"/>
      <c r="I1109" s="23"/>
      <c r="J1109" s="28" t="str">
        <f aca="false">IF(AND(A1109="",B1109="",C1109="",E1109="",H1109=""),"",IF(B1109="","Pick a job",IF(ISNA(MATCH(B1109,Jobs!$A$2:$A$301,0)),"Job # not on Jobs tab",IF(C1109="","Pick a category",IF(AND(E1109&lt;&gt;"",F1109=""),"Add a rate",IF(AND(E1109="",H1109=""),"Add hours or an amount",IF(AND(E1109&lt;&gt;"",H1109&lt;&gt;""),"Use hours x rate OR an amount","")))))))</f>
        <v/>
      </c>
    </row>
    <row r="1110" customFormat="false" ht="15" hidden="false" customHeight="false" outlineLevel="0" collapsed="false">
      <c r="A1110" s="24"/>
      <c r="B1110" s="23"/>
      <c r="C1110" s="23"/>
      <c r="D1110" s="23"/>
      <c r="E1110" s="23"/>
      <c r="F1110" s="25"/>
      <c r="G1110" s="26" t="str">
        <f aca="false">IF(AND(E1110="",H1110=""),"",N(E1110)*N(F1110)+N(H1110))</f>
        <v/>
      </c>
      <c r="H1110" s="25"/>
      <c r="I1110" s="23"/>
      <c r="J1110" s="28" t="str">
        <f aca="false">IF(AND(A1110="",B1110="",C1110="",E1110="",H1110=""),"",IF(B1110="","Pick a job",IF(ISNA(MATCH(B1110,Jobs!$A$2:$A$301,0)),"Job # not on Jobs tab",IF(C1110="","Pick a category",IF(AND(E1110&lt;&gt;"",F1110=""),"Add a rate",IF(AND(E1110="",H1110=""),"Add hours or an amount",IF(AND(E1110&lt;&gt;"",H1110&lt;&gt;""),"Use hours x rate OR an amount","")))))))</f>
        <v/>
      </c>
    </row>
    <row r="1111" customFormat="false" ht="15" hidden="false" customHeight="false" outlineLevel="0" collapsed="false">
      <c r="A1111" s="24"/>
      <c r="B1111" s="23"/>
      <c r="C1111" s="23"/>
      <c r="D1111" s="23"/>
      <c r="E1111" s="23"/>
      <c r="F1111" s="25"/>
      <c r="G1111" s="26" t="str">
        <f aca="false">IF(AND(E1111="",H1111=""),"",N(E1111)*N(F1111)+N(H1111))</f>
        <v/>
      </c>
      <c r="H1111" s="25"/>
      <c r="I1111" s="23"/>
      <c r="J1111" s="28" t="str">
        <f aca="false">IF(AND(A1111="",B1111="",C1111="",E1111="",H1111=""),"",IF(B1111="","Pick a job",IF(ISNA(MATCH(B1111,Jobs!$A$2:$A$301,0)),"Job # not on Jobs tab",IF(C1111="","Pick a category",IF(AND(E1111&lt;&gt;"",F1111=""),"Add a rate",IF(AND(E1111="",H1111=""),"Add hours or an amount",IF(AND(E1111&lt;&gt;"",H1111&lt;&gt;""),"Use hours x rate OR an amount","")))))))</f>
        <v/>
      </c>
    </row>
    <row r="1112" customFormat="false" ht="15" hidden="false" customHeight="false" outlineLevel="0" collapsed="false">
      <c r="A1112" s="24"/>
      <c r="B1112" s="23"/>
      <c r="C1112" s="23"/>
      <c r="D1112" s="23"/>
      <c r="E1112" s="23"/>
      <c r="F1112" s="25"/>
      <c r="G1112" s="26" t="str">
        <f aca="false">IF(AND(E1112="",H1112=""),"",N(E1112)*N(F1112)+N(H1112))</f>
        <v/>
      </c>
      <c r="H1112" s="25"/>
      <c r="I1112" s="23"/>
      <c r="J1112" s="28" t="str">
        <f aca="false">IF(AND(A1112="",B1112="",C1112="",E1112="",H1112=""),"",IF(B1112="","Pick a job",IF(ISNA(MATCH(B1112,Jobs!$A$2:$A$301,0)),"Job # not on Jobs tab",IF(C1112="","Pick a category",IF(AND(E1112&lt;&gt;"",F1112=""),"Add a rate",IF(AND(E1112="",H1112=""),"Add hours or an amount",IF(AND(E1112&lt;&gt;"",H1112&lt;&gt;""),"Use hours x rate OR an amount","")))))))</f>
        <v/>
      </c>
    </row>
    <row r="1113" customFormat="false" ht="15" hidden="false" customHeight="false" outlineLevel="0" collapsed="false">
      <c r="A1113" s="24"/>
      <c r="B1113" s="23"/>
      <c r="C1113" s="23"/>
      <c r="D1113" s="23"/>
      <c r="E1113" s="23"/>
      <c r="F1113" s="25"/>
      <c r="G1113" s="26" t="str">
        <f aca="false">IF(AND(E1113="",H1113=""),"",N(E1113)*N(F1113)+N(H1113))</f>
        <v/>
      </c>
      <c r="H1113" s="25"/>
      <c r="I1113" s="23"/>
      <c r="J1113" s="28" t="str">
        <f aca="false">IF(AND(A1113="",B1113="",C1113="",E1113="",H1113=""),"",IF(B1113="","Pick a job",IF(ISNA(MATCH(B1113,Jobs!$A$2:$A$301,0)),"Job # not on Jobs tab",IF(C1113="","Pick a category",IF(AND(E1113&lt;&gt;"",F1113=""),"Add a rate",IF(AND(E1113="",H1113=""),"Add hours or an amount",IF(AND(E1113&lt;&gt;"",H1113&lt;&gt;""),"Use hours x rate OR an amount","")))))))</f>
        <v/>
      </c>
    </row>
    <row r="1114" customFormat="false" ht="15" hidden="false" customHeight="false" outlineLevel="0" collapsed="false">
      <c r="A1114" s="24"/>
      <c r="B1114" s="23"/>
      <c r="C1114" s="23"/>
      <c r="D1114" s="23"/>
      <c r="E1114" s="23"/>
      <c r="F1114" s="25"/>
      <c r="G1114" s="26" t="str">
        <f aca="false">IF(AND(E1114="",H1114=""),"",N(E1114)*N(F1114)+N(H1114))</f>
        <v/>
      </c>
      <c r="H1114" s="25"/>
      <c r="I1114" s="23"/>
      <c r="J1114" s="28" t="str">
        <f aca="false">IF(AND(A1114="",B1114="",C1114="",E1114="",H1114=""),"",IF(B1114="","Pick a job",IF(ISNA(MATCH(B1114,Jobs!$A$2:$A$301,0)),"Job # not on Jobs tab",IF(C1114="","Pick a category",IF(AND(E1114&lt;&gt;"",F1114=""),"Add a rate",IF(AND(E1114="",H1114=""),"Add hours or an amount",IF(AND(E1114&lt;&gt;"",H1114&lt;&gt;""),"Use hours x rate OR an amount","")))))))</f>
        <v/>
      </c>
    </row>
    <row r="1115" customFormat="false" ht="15" hidden="false" customHeight="false" outlineLevel="0" collapsed="false">
      <c r="A1115" s="24"/>
      <c r="B1115" s="23"/>
      <c r="C1115" s="23"/>
      <c r="D1115" s="23"/>
      <c r="E1115" s="23"/>
      <c r="F1115" s="25"/>
      <c r="G1115" s="26" t="str">
        <f aca="false">IF(AND(E1115="",H1115=""),"",N(E1115)*N(F1115)+N(H1115))</f>
        <v/>
      </c>
      <c r="H1115" s="25"/>
      <c r="I1115" s="23"/>
      <c r="J1115" s="28" t="str">
        <f aca="false">IF(AND(A1115="",B1115="",C1115="",E1115="",H1115=""),"",IF(B1115="","Pick a job",IF(ISNA(MATCH(B1115,Jobs!$A$2:$A$301,0)),"Job # not on Jobs tab",IF(C1115="","Pick a category",IF(AND(E1115&lt;&gt;"",F1115=""),"Add a rate",IF(AND(E1115="",H1115=""),"Add hours or an amount",IF(AND(E1115&lt;&gt;"",H1115&lt;&gt;""),"Use hours x rate OR an amount","")))))))</f>
        <v/>
      </c>
    </row>
    <row r="1116" customFormat="false" ht="15" hidden="false" customHeight="false" outlineLevel="0" collapsed="false">
      <c r="A1116" s="24"/>
      <c r="B1116" s="23"/>
      <c r="C1116" s="23"/>
      <c r="D1116" s="23"/>
      <c r="E1116" s="23"/>
      <c r="F1116" s="25"/>
      <c r="G1116" s="26" t="str">
        <f aca="false">IF(AND(E1116="",H1116=""),"",N(E1116)*N(F1116)+N(H1116))</f>
        <v/>
      </c>
      <c r="H1116" s="25"/>
      <c r="I1116" s="23"/>
      <c r="J1116" s="28" t="str">
        <f aca="false">IF(AND(A1116="",B1116="",C1116="",E1116="",H1116=""),"",IF(B1116="","Pick a job",IF(ISNA(MATCH(B1116,Jobs!$A$2:$A$301,0)),"Job # not on Jobs tab",IF(C1116="","Pick a category",IF(AND(E1116&lt;&gt;"",F1116=""),"Add a rate",IF(AND(E1116="",H1116=""),"Add hours or an amount",IF(AND(E1116&lt;&gt;"",H1116&lt;&gt;""),"Use hours x rate OR an amount","")))))))</f>
        <v/>
      </c>
    </row>
    <row r="1117" customFormat="false" ht="15" hidden="false" customHeight="false" outlineLevel="0" collapsed="false">
      <c r="A1117" s="24"/>
      <c r="B1117" s="23"/>
      <c r="C1117" s="23"/>
      <c r="D1117" s="23"/>
      <c r="E1117" s="23"/>
      <c r="F1117" s="25"/>
      <c r="G1117" s="26" t="str">
        <f aca="false">IF(AND(E1117="",H1117=""),"",N(E1117)*N(F1117)+N(H1117))</f>
        <v/>
      </c>
      <c r="H1117" s="25"/>
      <c r="I1117" s="23"/>
      <c r="J1117" s="28" t="str">
        <f aca="false">IF(AND(A1117="",B1117="",C1117="",E1117="",H1117=""),"",IF(B1117="","Pick a job",IF(ISNA(MATCH(B1117,Jobs!$A$2:$A$301,0)),"Job # not on Jobs tab",IF(C1117="","Pick a category",IF(AND(E1117&lt;&gt;"",F1117=""),"Add a rate",IF(AND(E1117="",H1117=""),"Add hours or an amount",IF(AND(E1117&lt;&gt;"",H1117&lt;&gt;""),"Use hours x rate OR an amount","")))))))</f>
        <v/>
      </c>
    </row>
    <row r="1118" customFormat="false" ht="15" hidden="false" customHeight="false" outlineLevel="0" collapsed="false">
      <c r="A1118" s="24"/>
      <c r="B1118" s="23"/>
      <c r="C1118" s="23"/>
      <c r="D1118" s="23"/>
      <c r="E1118" s="23"/>
      <c r="F1118" s="25"/>
      <c r="G1118" s="26" t="str">
        <f aca="false">IF(AND(E1118="",H1118=""),"",N(E1118)*N(F1118)+N(H1118))</f>
        <v/>
      </c>
      <c r="H1118" s="25"/>
      <c r="I1118" s="23"/>
      <c r="J1118" s="28" t="str">
        <f aca="false">IF(AND(A1118="",B1118="",C1118="",E1118="",H1118=""),"",IF(B1118="","Pick a job",IF(ISNA(MATCH(B1118,Jobs!$A$2:$A$301,0)),"Job # not on Jobs tab",IF(C1118="","Pick a category",IF(AND(E1118&lt;&gt;"",F1118=""),"Add a rate",IF(AND(E1118="",H1118=""),"Add hours or an amount",IF(AND(E1118&lt;&gt;"",H1118&lt;&gt;""),"Use hours x rate OR an amount","")))))))</f>
        <v/>
      </c>
    </row>
    <row r="1119" customFormat="false" ht="15" hidden="false" customHeight="false" outlineLevel="0" collapsed="false">
      <c r="A1119" s="24"/>
      <c r="B1119" s="23"/>
      <c r="C1119" s="23"/>
      <c r="D1119" s="23"/>
      <c r="E1119" s="23"/>
      <c r="F1119" s="25"/>
      <c r="G1119" s="26" t="str">
        <f aca="false">IF(AND(E1119="",H1119=""),"",N(E1119)*N(F1119)+N(H1119))</f>
        <v/>
      </c>
      <c r="H1119" s="25"/>
      <c r="I1119" s="23"/>
      <c r="J1119" s="28" t="str">
        <f aca="false">IF(AND(A1119="",B1119="",C1119="",E1119="",H1119=""),"",IF(B1119="","Pick a job",IF(ISNA(MATCH(B1119,Jobs!$A$2:$A$301,0)),"Job # not on Jobs tab",IF(C1119="","Pick a category",IF(AND(E1119&lt;&gt;"",F1119=""),"Add a rate",IF(AND(E1119="",H1119=""),"Add hours or an amount",IF(AND(E1119&lt;&gt;"",H1119&lt;&gt;""),"Use hours x rate OR an amount","")))))))</f>
        <v/>
      </c>
    </row>
    <row r="1120" customFormat="false" ht="15" hidden="false" customHeight="false" outlineLevel="0" collapsed="false">
      <c r="A1120" s="24"/>
      <c r="B1120" s="23"/>
      <c r="C1120" s="23"/>
      <c r="D1120" s="23"/>
      <c r="E1120" s="23"/>
      <c r="F1120" s="25"/>
      <c r="G1120" s="26" t="str">
        <f aca="false">IF(AND(E1120="",H1120=""),"",N(E1120)*N(F1120)+N(H1120))</f>
        <v/>
      </c>
      <c r="H1120" s="25"/>
      <c r="I1120" s="23"/>
      <c r="J1120" s="28" t="str">
        <f aca="false">IF(AND(A1120="",B1120="",C1120="",E1120="",H1120=""),"",IF(B1120="","Pick a job",IF(ISNA(MATCH(B1120,Jobs!$A$2:$A$301,0)),"Job # not on Jobs tab",IF(C1120="","Pick a category",IF(AND(E1120&lt;&gt;"",F1120=""),"Add a rate",IF(AND(E1120="",H1120=""),"Add hours or an amount",IF(AND(E1120&lt;&gt;"",H1120&lt;&gt;""),"Use hours x rate OR an amount","")))))))</f>
        <v/>
      </c>
    </row>
    <row r="1121" customFormat="false" ht="15" hidden="false" customHeight="false" outlineLevel="0" collapsed="false">
      <c r="A1121" s="24"/>
      <c r="B1121" s="23"/>
      <c r="C1121" s="23"/>
      <c r="D1121" s="23"/>
      <c r="E1121" s="23"/>
      <c r="F1121" s="25"/>
      <c r="G1121" s="26" t="str">
        <f aca="false">IF(AND(E1121="",H1121=""),"",N(E1121)*N(F1121)+N(H1121))</f>
        <v/>
      </c>
      <c r="H1121" s="25"/>
      <c r="I1121" s="23"/>
      <c r="J1121" s="28" t="str">
        <f aca="false">IF(AND(A1121="",B1121="",C1121="",E1121="",H1121=""),"",IF(B1121="","Pick a job",IF(ISNA(MATCH(B1121,Jobs!$A$2:$A$301,0)),"Job # not on Jobs tab",IF(C1121="","Pick a category",IF(AND(E1121&lt;&gt;"",F1121=""),"Add a rate",IF(AND(E1121="",H1121=""),"Add hours or an amount",IF(AND(E1121&lt;&gt;"",H1121&lt;&gt;""),"Use hours x rate OR an amount","")))))))</f>
        <v/>
      </c>
    </row>
    <row r="1122" customFormat="false" ht="15" hidden="false" customHeight="false" outlineLevel="0" collapsed="false">
      <c r="A1122" s="24"/>
      <c r="B1122" s="23"/>
      <c r="C1122" s="23"/>
      <c r="D1122" s="23"/>
      <c r="E1122" s="23"/>
      <c r="F1122" s="25"/>
      <c r="G1122" s="26" t="str">
        <f aca="false">IF(AND(E1122="",H1122=""),"",N(E1122)*N(F1122)+N(H1122))</f>
        <v/>
      </c>
      <c r="H1122" s="25"/>
      <c r="I1122" s="23"/>
      <c r="J1122" s="28" t="str">
        <f aca="false">IF(AND(A1122="",B1122="",C1122="",E1122="",H1122=""),"",IF(B1122="","Pick a job",IF(ISNA(MATCH(B1122,Jobs!$A$2:$A$301,0)),"Job # not on Jobs tab",IF(C1122="","Pick a category",IF(AND(E1122&lt;&gt;"",F1122=""),"Add a rate",IF(AND(E1122="",H1122=""),"Add hours or an amount",IF(AND(E1122&lt;&gt;"",H1122&lt;&gt;""),"Use hours x rate OR an amount","")))))))</f>
        <v/>
      </c>
    </row>
    <row r="1123" customFormat="false" ht="15" hidden="false" customHeight="false" outlineLevel="0" collapsed="false">
      <c r="A1123" s="24"/>
      <c r="B1123" s="23"/>
      <c r="C1123" s="23"/>
      <c r="D1123" s="23"/>
      <c r="E1123" s="23"/>
      <c r="F1123" s="25"/>
      <c r="G1123" s="26" t="str">
        <f aca="false">IF(AND(E1123="",H1123=""),"",N(E1123)*N(F1123)+N(H1123))</f>
        <v/>
      </c>
      <c r="H1123" s="25"/>
      <c r="I1123" s="23"/>
      <c r="J1123" s="28" t="str">
        <f aca="false">IF(AND(A1123="",B1123="",C1123="",E1123="",H1123=""),"",IF(B1123="","Pick a job",IF(ISNA(MATCH(B1123,Jobs!$A$2:$A$301,0)),"Job # not on Jobs tab",IF(C1123="","Pick a category",IF(AND(E1123&lt;&gt;"",F1123=""),"Add a rate",IF(AND(E1123="",H1123=""),"Add hours or an amount",IF(AND(E1123&lt;&gt;"",H1123&lt;&gt;""),"Use hours x rate OR an amount","")))))))</f>
        <v/>
      </c>
    </row>
    <row r="1124" customFormat="false" ht="15" hidden="false" customHeight="false" outlineLevel="0" collapsed="false">
      <c r="A1124" s="24"/>
      <c r="B1124" s="23"/>
      <c r="C1124" s="23"/>
      <c r="D1124" s="23"/>
      <c r="E1124" s="23"/>
      <c r="F1124" s="25"/>
      <c r="G1124" s="26" t="str">
        <f aca="false">IF(AND(E1124="",H1124=""),"",N(E1124)*N(F1124)+N(H1124))</f>
        <v/>
      </c>
      <c r="H1124" s="25"/>
      <c r="I1124" s="23"/>
      <c r="J1124" s="28" t="str">
        <f aca="false">IF(AND(A1124="",B1124="",C1124="",E1124="",H1124=""),"",IF(B1124="","Pick a job",IF(ISNA(MATCH(B1124,Jobs!$A$2:$A$301,0)),"Job # not on Jobs tab",IF(C1124="","Pick a category",IF(AND(E1124&lt;&gt;"",F1124=""),"Add a rate",IF(AND(E1124="",H1124=""),"Add hours or an amount",IF(AND(E1124&lt;&gt;"",H1124&lt;&gt;""),"Use hours x rate OR an amount","")))))))</f>
        <v/>
      </c>
    </row>
    <row r="1125" customFormat="false" ht="15" hidden="false" customHeight="false" outlineLevel="0" collapsed="false">
      <c r="A1125" s="24"/>
      <c r="B1125" s="23"/>
      <c r="C1125" s="23"/>
      <c r="D1125" s="23"/>
      <c r="E1125" s="23"/>
      <c r="F1125" s="25"/>
      <c r="G1125" s="26" t="str">
        <f aca="false">IF(AND(E1125="",H1125=""),"",N(E1125)*N(F1125)+N(H1125))</f>
        <v/>
      </c>
      <c r="H1125" s="25"/>
      <c r="I1125" s="23"/>
      <c r="J1125" s="28" t="str">
        <f aca="false">IF(AND(A1125="",B1125="",C1125="",E1125="",H1125=""),"",IF(B1125="","Pick a job",IF(ISNA(MATCH(B1125,Jobs!$A$2:$A$301,0)),"Job # not on Jobs tab",IF(C1125="","Pick a category",IF(AND(E1125&lt;&gt;"",F1125=""),"Add a rate",IF(AND(E1125="",H1125=""),"Add hours or an amount",IF(AND(E1125&lt;&gt;"",H1125&lt;&gt;""),"Use hours x rate OR an amount","")))))))</f>
        <v/>
      </c>
    </row>
    <row r="1126" customFormat="false" ht="15" hidden="false" customHeight="false" outlineLevel="0" collapsed="false">
      <c r="A1126" s="24"/>
      <c r="B1126" s="23"/>
      <c r="C1126" s="23"/>
      <c r="D1126" s="23"/>
      <c r="E1126" s="23"/>
      <c r="F1126" s="25"/>
      <c r="G1126" s="26" t="str">
        <f aca="false">IF(AND(E1126="",H1126=""),"",N(E1126)*N(F1126)+N(H1126))</f>
        <v/>
      </c>
      <c r="H1126" s="25"/>
      <c r="I1126" s="23"/>
      <c r="J1126" s="28" t="str">
        <f aca="false">IF(AND(A1126="",B1126="",C1126="",E1126="",H1126=""),"",IF(B1126="","Pick a job",IF(ISNA(MATCH(B1126,Jobs!$A$2:$A$301,0)),"Job # not on Jobs tab",IF(C1126="","Pick a category",IF(AND(E1126&lt;&gt;"",F1126=""),"Add a rate",IF(AND(E1126="",H1126=""),"Add hours or an amount",IF(AND(E1126&lt;&gt;"",H1126&lt;&gt;""),"Use hours x rate OR an amount","")))))))</f>
        <v/>
      </c>
    </row>
    <row r="1127" customFormat="false" ht="15" hidden="false" customHeight="false" outlineLevel="0" collapsed="false">
      <c r="A1127" s="24"/>
      <c r="B1127" s="23"/>
      <c r="C1127" s="23"/>
      <c r="D1127" s="23"/>
      <c r="E1127" s="23"/>
      <c r="F1127" s="25"/>
      <c r="G1127" s="26" t="str">
        <f aca="false">IF(AND(E1127="",H1127=""),"",N(E1127)*N(F1127)+N(H1127))</f>
        <v/>
      </c>
      <c r="H1127" s="25"/>
      <c r="I1127" s="23"/>
      <c r="J1127" s="28" t="str">
        <f aca="false">IF(AND(A1127="",B1127="",C1127="",E1127="",H1127=""),"",IF(B1127="","Pick a job",IF(ISNA(MATCH(B1127,Jobs!$A$2:$A$301,0)),"Job # not on Jobs tab",IF(C1127="","Pick a category",IF(AND(E1127&lt;&gt;"",F1127=""),"Add a rate",IF(AND(E1127="",H1127=""),"Add hours or an amount",IF(AND(E1127&lt;&gt;"",H1127&lt;&gt;""),"Use hours x rate OR an amount","")))))))</f>
        <v/>
      </c>
    </row>
    <row r="1128" customFormat="false" ht="15" hidden="false" customHeight="false" outlineLevel="0" collapsed="false">
      <c r="A1128" s="24"/>
      <c r="B1128" s="23"/>
      <c r="C1128" s="23"/>
      <c r="D1128" s="23"/>
      <c r="E1128" s="23"/>
      <c r="F1128" s="25"/>
      <c r="G1128" s="26" t="str">
        <f aca="false">IF(AND(E1128="",H1128=""),"",N(E1128)*N(F1128)+N(H1128))</f>
        <v/>
      </c>
      <c r="H1128" s="25"/>
      <c r="I1128" s="23"/>
      <c r="J1128" s="28" t="str">
        <f aca="false">IF(AND(A1128="",B1128="",C1128="",E1128="",H1128=""),"",IF(B1128="","Pick a job",IF(ISNA(MATCH(B1128,Jobs!$A$2:$A$301,0)),"Job # not on Jobs tab",IF(C1128="","Pick a category",IF(AND(E1128&lt;&gt;"",F1128=""),"Add a rate",IF(AND(E1128="",H1128=""),"Add hours or an amount",IF(AND(E1128&lt;&gt;"",H1128&lt;&gt;""),"Use hours x rate OR an amount","")))))))</f>
        <v/>
      </c>
    </row>
    <row r="1129" customFormat="false" ht="15" hidden="false" customHeight="false" outlineLevel="0" collapsed="false">
      <c r="A1129" s="24"/>
      <c r="B1129" s="23"/>
      <c r="C1129" s="23"/>
      <c r="D1129" s="23"/>
      <c r="E1129" s="23"/>
      <c r="F1129" s="25"/>
      <c r="G1129" s="26" t="str">
        <f aca="false">IF(AND(E1129="",H1129=""),"",N(E1129)*N(F1129)+N(H1129))</f>
        <v/>
      </c>
      <c r="H1129" s="25"/>
      <c r="I1129" s="23"/>
      <c r="J1129" s="28" t="str">
        <f aca="false">IF(AND(A1129="",B1129="",C1129="",E1129="",H1129=""),"",IF(B1129="","Pick a job",IF(ISNA(MATCH(B1129,Jobs!$A$2:$A$301,0)),"Job # not on Jobs tab",IF(C1129="","Pick a category",IF(AND(E1129&lt;&gt;"",F1129=""),"Add a rate",IF(AND(E1129="",H1129=""),"Add hours or an amount",IF(AND(E1129&lt;&gt;"",H1129&lt;&gt;""),"Use hours x rate OR an amount","")))))))</f>
        <v/>
      </c>
    </row>
    <row r="1130" customFormat="false" ht="15" hidden="false" customHeight="false" outlineLevel="0" collapsed="false">
      <c r="A1130" s="24"/>
      <c r="B1130" s="23"/>
      <c r="C1130" s="23"/>
      <c r="D1130" s="23"/>
      <c r="E1130" s="23"/>
      <c r="F1130" s="25"/>
      <c r="G1130" s="26" t="str">
        <f aca="false">IF(AND(E1130="",H1130=""),"",N(E1130)*N(F1130)+N(H1130))</f>
        <v/>
      </c>
      <c r="H1130" s="25"/>
      <c r="I1130" s="23"/>
      <c r="J1130" s="28" t="str">
        <f aca="false">IF(AND(A1130="",B1130="",C1130="",E1130="",H1130=""),"",IF(B1130="","Pick a job",IF(ISNA(MATCH(B1130,Jobs!$A$2:$A$301,0)),"Job # not on Jobs tab",IF(C1130="","Pick a category",IF(AND(E1130&lt;&gt;"",F1130=""),"Add a rate",IF(AND(E1130="",H1130=""),"Add hours or an amount",IF(AND(E1130&lt;&gt;"",H1130&lt;&gt;""),"Use hours x rate OR an amount","")))))))</f>
        <v/>
      </c>
    </row>
    <row r="1131" customFormat="false" ht="15" hidden="false" customHeight="false" outlineLevel="0" collapsed="false">
      <c r="A1131" s="24"/>
      <c r="B1131" s="23"/>
      <c r="C1131" s="23"/>
      <c r="D1131" s="23"/>
      <c r="E1131" s="23"/>
      <c r="F1131" s="25"/>
      <c r="G1131" s="26" t="str">
        <f aca="false">IF(AND(E1131="",H1131=""),"",N(E1131)*N(F1131)+N(H1131))</f>
        <v/>
      </c>
      <c r="H1131" s="25"/>
      <c r="I1131" s="23"/>
      <c r="J1131" s="28" t="str">
        <f aca="false">IF(AND(A1131="",B1131="",C1131="",E1131="",H1131=""),"",IF(B1131="","Pick a job",IF(ISNA(MATCH(B1131,Jobs!$A$2:$A$301,0)),"Job # not on Jobs tab",IF(C1131="","Pick a category",IF(AND(E1131&lt;&gt;"",F1131=""),"Add a rate",IF(AND(E1131="",H1131=""),"Add hours or an amount",IF(AND(E1131&lt;&gt;"",H1131&lt;&gt;""),"Use hours x rate OR an amount","")))))))</f>
        <v/>
      </c>
    </row>
    <row r="1132" customFormat="false" ht="15" hidden="false" customHeight="false" outlineLevel="0" collapsed="false">
      <c r="A1132" s="24"/>
      <c r="B1132" s="23"/>
      <c r="C1132" s="23"/>
      <c r="D1132" s="23"/>
      <c r="E1132" s="23"/>
      <c r="F1132" s="25"/>
      <c r="G1132" s="26" t="str">
        <f aca="false">IF(AND(E1132="",H1132=""),"",N(E1132)*N(F1132)+N(H1132))</f>
        <v/>
      </c>
      <c r="H1132" s="25"/>
      <c r="I1132" s="23"/>
      <c r="J1132" s="28" t="str">
        <f aca="false">IF(AND(A1132="",B1132="",C1132="",E1132="",H1132=""),"",IF(B1132="","Pick a job",IF(ISNA(MATCH(B1132,Jobs!$A$2:$A$301,0)),"Job # not on Jobs tab",IF(C1132="","Pick a category",IF(AND(E1132&lt;&gt;"",F1132=""),"Add a rate",IF(AND(E1132="",H1132=""),"Add hours or an amount",IF(AND(E1132&lt;&gt;"",H1132&lt;&gt;""),"Use hours x rate OR an amount","")))))))</f>
        <v/>
      </c>
    </row>
    <row r="1133" customFormat="false" ht="15" hidden="false" customHeight="false" outlineLevel="0" collapsed="false">
      <c r="A1133" s="24"/>
      <c r="B1133" s="23"/>
      <c r="C1133" s="23"/>
      <c r="D1133" s="23"/>
      <c r="E1133" s="23"/>
      <c r="F1133" s="25"/>
      <c r="G1133" s="26" t="str">
        <f aca="false">IF(AND(E1133="",H1133=""),"",N(E1133)*N(F1133)+N(H1133))</f>
        <v/>
      </c>
      <c r="H1133" s="25"/>
      <c r="I1133" s="23"/>
      <c r="J1133" s="28" t="str">
        <f aca="false">IF(AND(A1133="",B1133="",C1133="",E1133="",H1133=""),"",IF(B1133="","Pick a job",IF(ISNA(MATCH(B1133,Jobs!$A$2:$A$301,0)),"Job # not on Jobs tab",IF(C1133="","Pick a category",IF(AND(E1133&lt;&gt;"",F1133=""),"Add a rate",IF(AND(E1133="",H1133=""),"Add hours or an amount",IF(AND(E1133&lt;&gt;"",H1133&lt;&gt;""),"Use hours x rate OR an amount","")))))))</f>
        <v/>
      </c>
    </row>
    <row r="1134" customFormat="false" ht="15" hidden="false" customHeight="false" outlineLevel="0" collapsed="false">
      <c r="A1134" s="24"/>
      <c r="B1134" s="23"/>
      <c r="C1134" s="23"/>
      <c r="D1134" s="23"/>
      <c r="E1134" s="23"/>
      <c r="F1134" s="25"/>
      <c r="G1134" s="26" t="str">
        <f aca="false">IF(AND(E1134="",H1134=""),"",N(E1134)*N(F1134)+N(H1134))</f>
        <v/>
      </c>
      <c r="H1134" s="25"/>
      <c r="I1134" s="23"/>
      <c r="J1134" s="28" t="str">
        <f aca="false">IF(AND(A1134="",B1134="",C1134="",E1134="",H1134=""),"",IF(B1134="","Pick a job",IF(ISNA(MATCH(B1134,Jobs!$A$2:$A$301,0)),"Job # not on Jobs tab",IF(C1134="","Pick a category",IF(AND(E1134&lt;&gt;"",F1134=""),"Add a rate",IF(AND(E1134="",H1134=""),"Add hours or an amount",IF(AND(E1134&lt;&gt;"",H1134&lt;&gt;""),"Use hours x rate OR an amount","")))))))</f>
        <v/>
      </c>
    </row>
    <row r="1135" customFormat="false" ht="15" hidden="false" customHeight="false" outlineLevel="0" collapsed="false">
      <c r="A1135" s="24"/>
      <c r="B1135" s="23"/>
      <c r="C1135" s="23"/>
      <c r="D1135" s="23"/>
      <c r="E1135" s="23"/>
      <c r="F1135" s="25"/>
      <c r="G1135" s="26" t="str">
        <f aca="false">IF(AND(E1135="",H1135=""),"",N(E1135)*N(F1135)+N(H1135))</f>
        <v/>
      </c>
      <c r="H1135" s="25"/>
      <c r="I1135" s="23"/>
      <c r="J1135" s="28" t="str">
        <f aca="false">IF(AND(A1135="",B1135="",C1135="",E1135="",H1135=""),"",IF(B1135="","Pick a job",IF(ISNA(MATCH(B1135,Jobs!$A$2:$A$301,0)),"Job # not on Jobs tab",IF(C1135="","Pick a category",IF(AND(E1135&lt;&gt;"",F1135=""),"Add a rate",IF(AND(E1135="",H1135=""),"Add hours or an amount",IF(AND(E1135&lt;&gt;"",H1135&lt;&gt;""),"Use hours x rate OR an amount","")))))))</f>
        <v/>
      </c>
    </row>
    <row r="1136" customFormat="false" ht="15" hidden="false" customHeight="false" outlineLevel="0" collapsed="false">
      <c r="A1136" s="24"/>
      <c r="B1136" s="23"/>
      <c r="C1136" s="23"/>
      <c r="D1136" s="23"/>
      <c r="E1136" s="23"/>
      <c r="F1136" s="25"/>
      <c r="G1136" s="26" t="str">
        <f aca="false">IF(AND(E1136="",H1136=""),"",N(E1136)*N(F1136)+N(H1136))</f>
        <v/>
      </c>
      <c r="H1136" s="25"/>
      <c r="I1136" s="23"/>
      <c r="J1136" s="28" t="str">
        <f aca="false">IF(AND(A1136="",B1136="",C1136="",E1136="",H1136=""),"",IF(B1136="","Pick a job",IF(ISNA(MATCH(B1136,Jobs!$A$2:$A$301,0)),"Job # not on Jobs tab",IF(C1136="","Pick a category",IF(AND(E1136&lt;&gt;"",F1136=""),"Add a rate",IF(AND(E1136="",H1136=""),"Add hours or an amount",IF(AND(E1136&lt;&gt;"",H1136&lt;&gt;""),"Use hours x rate OR an amount","")))))))</f>
        <v/>
      </c>
    </row>
    <row r="1137" customFormat="false" ht="15" hidden="false" customHeight="false" outlineLevel="0" collapsed="false">
      <c r="A1137" s="24"/>
      <c r="B1137" s="23"/>
      <c r="C1137" s="23"/>
      <c r="D1137" s="23"/>
      <c r="E1137" s="23"/>
      <c r="F1137" s="25"/>
      <c r="G1137" s="26" t="str">
        <f aca="false">IF(AND(E1137="",H1137=""),"",N(E1137)*N(F1137)+N(H1137))</f>
        <v/>
      </c>
      <c r="H1137" s="25"/>
      <c r="I1137" s="23"/>
      <c r="J1137" s="28" t="str">
        <f aca="false">IF(AND(A1137="",B1137="",C1137="",E1137="",H1137=""),"",IF(B1137="","Pick a job",IF(ISNA(MATCH(B1137,Jobs!$A$2:$A$301,0)),"Job # not on Jobs tab",IF(C1137="","Pick a category",IF(AND(E1137&lt;&gt;"",F1137=""),"Add a rate",IF(AND(E1137="",H1137=""),"Add hours or an amount",IF(AND(E1137&lt;&gt;"",H1137&lt;&gt;""),"Use hours x rate OR an amount","")))))))</f>
        <v/>
      </c>
    </row>
    <row r="1138" customFormat="false" ht="15" hidden="false" customHeight="false" outlineLevel="0" collapsed="false">
      <c r="A1138" s="24"/>
      <c r="B1138" s="23"/>
      <c r="C1138" s="23"/>
      <c r="D1138" s="23"/>
      <c r="E1138" s="23"/>
      <c r="F1138" s="25"/>
      <c r="G1138" s="26" t="str">
        <f aca="false">IF(AND(E1138="",H1138=""),"",N(E1138)*N(F1138)+N(H1138))</f>
        <v/>
      </c>
      <c r="H1138" s="25"/>
      <c r="I1138" s="23"/>
      <c r="J1138" s="28" t="str">
        <f aca="false">IF(AND(A1138="",B1138="",C1138="",E1138="",H1138=""),"",IF(B1138="","Pick a job",IF(ISNA(MATCH(B1138,Jobs!$A$2:$A$301,0)),"Job # not on Jobs tab",IF(C1138="","Pick a category",IF(AND(E1138&lt;&gt;"",F1138=""),"Add a rate",IF(AND(E1138="",H1138=""),"Add hours or an amount",IF(AND(E1138&lt;&gt;"",H1138&lt;&gt;""),"Use hours x rate OR an amount","")))))))</f>
        <v/>
      </c>
    </row>
    <row r="1139" customFormat="false" ht="15" hidden="false" customHeight="false" outlineLevel="0" collapsed="false">
      <c r="A1139" s="24"/>
      <c r="B1139" s="23"/>
      <c r="C1139" s="23"/>
      <c r="D1139" s="23"/>
      <c r="E1139" s="23"/>
      <c r="F1139" s="25"/>
      <c r="G1139" s="26" t="str">
        <f aca="false">IF(AND(E1139="",H1139=""),"",N(E1139)*N(F1139)+N(H1139))</f>
        <v/>
      </c>
      <c r="H1139" s="25"/>
      <c r="I1139" s="23"/>
      <c r="J1139" s="28" t="str">
        <f aca="false">IF(AND(A1139="",B1139="",C1139="",E1139="",H1139=""),"",IF(B1139="","Pick a job",IF(ISNA(MATCH(B1139,Jobs!$A$2:$A$301,0)),"Job # not on Jobs tab",IF(C1139="","Pick a category",IF(AND(E1139&lt;&gt;"",F1139=""),"Add a rate",IF(AND(E1139="",H1139=""),"Add hours or an amount",IF(AND(E1139&lt;&gt;"",H1139&lt;&gt;""),"Use hours x rate OR an amount","")))))))</f>
        <v/>
      </c>
    </row>
    <row r="1140" customFormat="false" ht="15" hidden="false" customHeight="false" outlineLevel="0" collapsed="false">
      <c r="A1140" s="24"/>
      <c r="B1140" s="23"/>
      <c r="C1140" s="23"/>
      <c r="D1140" s="23"/>
      <c r="E1140" s="23"/>
      <c r="F1140" s="25"/>
      <c r="G1140" s="26" t="str">
        <f aca="false">IF(AND(E1140="",H1140=""),"",N(E1140)*N(F1140)+N(H1140))</f>
        <v/>
      </c>
      <c r="H1140" s="25"/>
      <c r="I1140" s="23"/>
      <c r="J1140" s="28" t="str">
        <f aca="false">IF(AND(A1140="",B1140="",C1140="",E1140="",H1140=""),"",IF(B1140="","Pick a job",IF(ISNA(MATCH(B1140,Jobs!$A$2:$A$301,0)),"Job # not on Jobs tab",IF(C1140="","Pick a category",IF(AND(E1140&lt;&gt;"",F1140=""),"Add a rate",IF(AND(E1140="",H1140=""),"Add hours or an amount",IF(AND(E1140&lt;&gt;"",H1140&lt;&gt;""),"Use hours x rate OR an amount","")))))))</f>
        <v/>
      </c>
    </row>
    <row r="1141" customFormat="false" ht="15" hidden="false" customHeight="false" outlineLevel="0" collapsed="false">
      <c r="A1141" s="24"/>
      <c r="B1141" s="23"/>
      <c r="C1141" s="23"/>
      <c r="D1141" s="23"/>
      <c r="E1141" s="23"/>
      <c r="F1141" s="25"/>
      <c r="G1141" s="26" t="str">
        <f aca="false">IF(AND(E1141="",H1141=""),"",N(E1141)*N(F1141)+N(H1141))</f>
        <v/>
      </c>
      <c r="H1141" s="25"/>
      <c r="I1141" s="23"/>
      <c r="J1141" s="28" t="str">
        <f aca="false">IF(AND(A1141="",B1141="",C1141="",E1141="",H1141=""),"",IF(B1141="","Pick a job",IF(ISNA(MATCH(B1141,Jobs!$A$2:$A$301,0)),"Job # not on Jobs tab",IF(C1141="","Pick a category",IF(AND(E1141&lt;&gt;"",F1141=""),"Add a rate",IF(AND(E1141="",H1141=""),"Add hours or an amount",IF(AND(E1141&lt;&gt;"",H1141&lt;&gt;""),"Use hours x rate OR an amount","")))))))</f>
        <v/>
      </c>
    </row>
    <row r="1142" customFormat="false" ht="15" hidden="false" customHeight="false" outlineLevel="0" collapsed="false">
      <c r="A1142" s="24"/>
      <c r="B1142" s="23"/>
      <c r="C1142" s="23"/>
      <c r="D1142" s="23"/>
      <c r="E1142" s="23"/>
      <c r="F1142" s="25"/>
      <c r="G1142" s="26" t="str">
        <f aca="false">IF(AND(E1142="",H1142=""),"",N(E1142)*N(F1142)+N(H1142))</f>
        <v/>
      </c>
      <c r="H1142" s="25"/>
      <c r="I1142" s="23"/>
      <c r="J1142" s="28" t="str">
        <f aca="false">IF(AND(A1142="",B1142="",C1142="",E1142="",H1142=""),"",IF(B1142="","Pick a job",IF(ISNA(MATCH(B1142,Jobs!$A$2:$A$301,0)),"Job # not on Jobs tab",IF(C1142="","Pick a category",IF(AND(E1142&lt;&gt;"",F1142=""),"Add a rate",IF(AND(E1142="",H1142=""),"Add hours or an amount",IF(AND(E1142&lt;&gt;"",H1142&lt;&gt;""),"Use hours x rate OR an amount","")))))))</f>
        <v/>
      </c>
    </row>
    <row r="1143" customFormat="false" ht="15" hidden="false" customHeight="false" outlineLevel="0" collapsed="false">
      <c r="A1143" s="24"/>
      <c r="B1143" s="23"/>
      <c r="C1143" s="23"/>
      <c r="D1143" s="23"/>
      <c r="E1143" s="23"/>
      <c r="F1143" s="25"/>
      <c r="G1143" s="26" t="str">
        <f aca="false">IF(AND(E1143="",H1143=""),"",N(E1143)*N(F1143)+N(H1143))</f>
        <v/>
      </c>
      <c r="H1143" s="25"/>
      <c r="I1143" s="23"/>
      <c r="J1143" s="28" t="str">
        <f aca="false">IF(AND(A1143="",B1143="",C1143="",E1143="",H1143=""),"",IF(B1143="","Pick a job",IF(ISNA(MATCH(B1143,Jobs!$A$2:$A$301,0)),"Job # not on Jobs tab",IF(C1143="","Pick a category",IF(AND(E1143&lt;&gt;"",F1143=""),"Add a rate",IF(AND(E1143="",H1143=""),"Add hours or an amount",IF(AND(E1143&lt;&gt;"",H1143&lt;&gt;""),"Use hours x rate OR an amount","")))))))</f>
        <v/>
      </c>
    </row>
    <row r="1144" customFormat="false" ht="15" hidden="false" customHeight="false" outlineLevel="0" collapsed="false">
      <c r="A1144" s="24"/>
      <c r="B1144" s="23"/>
      <c r="C1144" s="23"/>
      <c r="D1144" s="23"/>
      <c r="E1144" s="23"/>
      <c r="F1144" s="25"/>
      <c r="G1144" s="26" t="str">
        <f aca="false">IF(AND(E1144="",H1144=""),"",N(E1144)*N(F1144)+N(H1144))</f>
        <v/>
      </c>
      <c r="H1144" s="25"/>
      <c r="I1144" s="23"/>
      <c r="J1144" s="28" t="str">
        <f aca="false">IF(AND(A1144="",B1144="",C1144="",E1144="",H1144=""),"",IF(B1144="","Pick a job",IF(ISNA(MATCH(B1144,Jobs!$A$2:$A$301,0)),"Job # not on Jobs tab",IF(C1144="","Pick a category",IF(AND(E1144&lt;&gt;"",F1144=""),"Add a rate",IF(AND(E1144="",H1144=""),"Add hours or an amount",IF(AND(E1144&lt;&gt;"",H1144&lt;&gt;""),"Use hours x rate OR an amount","")))))))</f>
        <v/>
      </c>
    </row>
    <row r="1145" customFormat="false" ht="15" hidden="false" customHeight="false" outlineLevel="0" collapsed="false">
      <c r="A1145" s="24"/>
      <c r="B1145" s="23"/>
      <c r="C1145" s="23"/>
      <c r="D1145" s="23"/>
      <c r="E1145" s="23"/>
      <c r="F1145" s="25"/>
      <c r="G1145" s="26" t="str">
        <f aca="false">IF(AND(E1145="",H1145=""),"",N(E1145)*N(F1145)+N(H1145))</f>
        <v/>
      </c>
      <c r="H1145" s="25"/>
      <c r="I1145" s="23"/>
      <c r="J1145" s="28" t="str">
        <f aca="false">IF(AND(A1145="",B1145="",C1145="",E1145="",H1145=""),"",IF(B1145="","Pick a job",IF(ISNA(MATCH(B1145,Jobs!$A$2:$A$301,0)),"Job # not on Jobs tab",IF(C1145="","Pick a category",IF(AND(E1145&lt;&gt;"",F1145=""),"Add a rate",IF(AND(E1145="",H1145=""),"Add hours or an amount",IF(AND(E1145&lt;&gt;"",H1145&lt;&gt;""),"Use hours x rate OR an amount","")))))))</f>
        <v/>
      </c>
    </row>
    <row r="1146" customFormat="false" ht="15" hidden="false" customHeight="false" outlineLevel="0" collapsed="false">
      <c r="A1146" s="24"/>
      <c r="B1146" s="23"/>
      <c r="C1146" s="23"/>
      <c r="D1146" s="23"/>
      <c r="E1146" s="23"/>
      <c r="F1146" s="25"/>
      <c r="G1146" s="26" t="str">
        <f aca="false">IF(AND(E1146="",H1146=""),"",N(E1146)*N(F1146)+N(H1146))</f>
        <v/>
      </c>
      <c r="H1146" s="25"/>
      <c r="I1146" s="23"/>
      <c r="J1146" s="28" t="str">
        <f aca="false">IF(AND(A1146="",B1146="",C1146="",E1146="",H1146=""),"",IF(B1146="","Pick a job",IF(ISNA(MATCH(B1146,Jobs!$A$2:$A$301,0)),"Job # not on Jobs tab",IF(C1146="","Pick a category",IF(AND(E1146&lt;&gt;"",F1146=""),"Add a rate",IF(AND(E1146="",H1146=""),"Add hours or an amount",IF(AND(E1146&lt;&gt;"",H1146&lt;&gt;""),"Use hours x rate OR an amount","")))))))</f>
        <v/>
      </c>
    </row>
    <row r="1147" customFormat="false" ht="15" hidden="false" customHeight="false" outlineLevel="0" collapsed="false">
      <c r="A1147" s="24"/>
      <c r="B1147" s="23"/>
      <c r="C1147" s="23"/>
      <c r="D1147" s="23"/>
      <c r="E1147" s="23"/>
      <c r="F1147" s="25"/>
      <c r="G1147" s="26" t="str">
        <f aca="false">IF(AND(E1147="",H1147=""),"",N(E1147)*N(F1147)+N(H1147))</f>
        <v/>
      </c>
      <c r="H1147" s="25"/>
      <c r="I1147" s="23"/>
      <c r="J1147" s="28" t="str">
        <f aca="false">IF(AND(A1147="",B1147="",C1147="",E1147="",H1147=""),"",IF(B1147="","Pick a job",IF(ISNA(MATCH(B1147,Jobs!$A$2:$A$301,0)),"Job # not on Jobs tab",IF(C1147="","Pick a category",IF(AND(E1147&lt;&gt;"",F1147=""),"Add a rate",IF(AND(E1147="",H1147=""),"Add hours or an amount",IF(AND(E1147&lt;&gt;"",H1147&lt;&gt;""),"Use hours x rate OR an amount","")))))))</f>
        <v/>
      </c>
    </row>
    <row r="1148" customFormat="false" ht="15" hidden="false" customHeight="false" outlineLevel="0" collapsed="false">
      <c r="A1148" s="24"/>
      <c r="B1148" s="23"/>
      <c r="C1148" s="23"/>
      <c r="D1148" s="23"/>
      <c r="E1148" s="23"/>
      <c r="F1148" s="25"/>
      <c r="G1148" s="26" t="str">
        <f aca="false">IF(AND(E1148="",H1148=""),"",N(E1148)*N(F1148)+N(H1148))</f>
        <v/>
      </c>
      <c r="H1148" s="25"/>
      <c r="I1148" s="23"/>
      <c r="J1148" s="28" t="str">
        <f aca="false">IF(AND(A1148="",B1148="",C1148="",E1148="",H1148=""),"",IF(B1148="","Pick a job",IF(ISNA(MATCH(B1148,Jobs!$A$2:$A$301,0)),"Job # not on Jobs tab",IF(C1148="","Pick a category",IF(AND(E1148&lt;&gt;"",F1148=""),"Add a rate",IF(AND(E1148="",H1148=""),"Add hours or an amount",IF(AND(E1148&lt;&gt;"",H1148&lt;&gt;""),"Use hours x rate OR an amount","")))))))</f>
        <v/>
      </c>
    </row>
    <row r="1149" customFormat="false" ht="15" hidden="false" customHeight="false" outlineLevel="0" collapsed="false">
      <c r="A1149" s="24"/>
      <c r="B1149" s="23"/>
      <c r="C1149" s="23"/>
      <c r="D1149" s="23"/>
      <c r="E1149" s="23"/>
      <c r="F1149" s="25"/>
      <c r="G1149" s="26" t="str">
        <f aca="false">IF(AND(E1149="",H1149=""),"",N(E1149)*N(F1149)+N(H1149))</f>
        <v/>
      </c>
      <c r="H1149" s="25"/>
      <c r="I1149" s="23"/>
      <c r="J1149" s="28" t="str">
        <f aca="false">IF(AND(A1149="",B1149="",C1149="",E1149="",H1149=""),"",IF(B1149="","Pick a job",IF(ISNA(MATCH(B1149,Jobs!$A$2:$A$301,0)),"Job # not on Jobs tab",IF(C1149="","Pick a category",IF(AND(E1149&lt;&gt;"",F1149=""),"Add a rate",IF(AND(E1149="",H1149=""),"Add hours or an amount",IF(AND(E1149&lt;&gt;"",H1149&lt;&gt;""),"Use hours x rate OR an amount","")))))))</f>
        <v/>
      </c>
    </row>
    <row r="1150" customFormat="false" ht="15" hidden="false" customHeight="false" outlineLevel="0" collapsed="false">
      <c r="A1150" s="24"/>
      <c r="B1150" s="23"/>
      <c r="C1150" s="23"/>
      <c r="D1150" s="23"/>
      <c r="E1150" s="23"/>
      <c r="F1150" s="25"/>
      <c r="G1150" s="26" t="str">
        <f aca="false">IF(AND(E1150="",H1150=""),"",N(E1150)*N(F1150)+N(H1150))</f>
        <v/>
      </c>
      <c r="H1150" s="25"/>
      <c r="I1150" s="23"/>
      <c r="J1150" s="28" t="str">
        <f aca="false">IF(AND(A1150="",B1150="",C1150="",E1150="",H1150=""),"",IF(B1150="","Pick a job",IF(ISNA(MATCH(B1150,Jobs!$A$2:$A$301,0)),"Job # not on Jobs tab",IF(C1150="","Pick a category",IF(AND(E1150&lt;&gt;"",F1150=""),"Add a rate",IF(AND(E1150="",H1150=""),"Add hours or an amount",IF(AND(E1150&lt;&gt;"",H1150&lt;&gt;""),"Use hours x rate OR an amount","")))))))</f>
        <v/>
      </c>
    </row>
    <row r="1151" customFormat="false" ht="15" hidden="false" customHeight="false" outlineLevel="0" collapsed="false">
      <c r="A1151" s="24"/>
      <c r="B1151" s="23"/>
      <c r="C1151" s="23"/>
      <c r="D1151" s="23"/>
      <c r="E1151" s="23"/>
      <c r="F1151" s="25"/>
      <c r="G1151" s="26" t="str">
        <f aca="false">IF(AND(E1151="",H1151=""),"",N(E1151)*N(F1151)+N(H1151))</f>
        <v/>
      </c>
      <c r="H1151" s="25"/>
      <c r="I1151" s="23"/>
      <c r="J1151" s="28" t="str">
        <f aca="false">IF(AND(A1151="",B1151="",C1151="",E1151="",H1151=""),"",IF(B1151="","Pick a job",IF(ISNA(MATCH(B1151,Jobs!$A$2:$A$301,0)),"Job # not on Jobs tab",IF(C1151="","Pick a category",IF(AND(E1151&lt;&gt;"",F1151=""),"Add a rate",IF(AND(E1151="",H1151=""),"Add hours or an amount",IF(AND(E1151&lt;&gt;"",H1151&lt;&gt;""),"Use hours x rate OR an amount","")))))))</f>
        <v/>
      </c>
    </row>
    <row r="1152" customFormat="false" ht="15" hidden="false" customHeight="false" outlineLevel="0" collapsed="false">
      <c r="A1152" s="24"/>
      <c r="B1152" s="23"/>
      <c r="C1152" s="23"/>
      <c r="D1152" s="23"/>
      <c r="E1152" s="23"/>
      <c r="F1152" s="25"/>
      <c r="G1152" s="26" t="str">
        <f aca="false">IF(AND(E1152="",H1152=""),"",N(E1152)*N(F1152)+N(H1152))</f>
        <v/>
      </c>
      <c r="H1152" s="25"/>
      <c r="I1152" s="23"/>
      <c r="J1152" s="28" t="str">
        <f aca="false">IF(AND(A1152="",B1152="",C1152="",E1152="",H1152=""),"",IF(B1152="","Pick a job",IF(ISNA(MATCH(B1152,Jobs!$A$2:$A$301,0)),"Job # not on Jobs tab",IF(C1152="","Pick a category",IF(AND(E1152&lt;&gt;"",F1152=""),"Add a rate",IF(AND(E1152="",H1152=""),"Add hours or an amount",IF(AND(E1152&lt;&gt;"",H1152&lt;&gt;""),"Use hours x rate OR an amount","")))))))</f>
        <v/>
      </c>
    </row>
    <row r="1153" customFormat="false" ht="15" hidden="false" customHeight="false" outlineLevel="0" collapsed="false">
      <c r="A1153" s="24"/>
      <c r="B1153" s="23"/>
      <c r="C1153" s="23"/>
      <c r="D1153" s="23"/>
      <c r="E1153" s="23"/>
      <c r="F1153" s="25"/>
      <c r="G1153" s="26" t="str">
        <f aca="false">IF(AND(E1153="",H1153=""),"",N(E1153)*N(F1153)+N(H1153))</f>
        <v/>
      </c>
      <c r="H1153" s="25"/>
      <c r="I1153" s="23"/>
      <c r="J1153" s="28" t="str">
        <f aca="false">IF(AND(A1153="",B1153="",C1153="",E1153="",H1153=""),"",IF(B1153="","Pick a job",IF(ISNA(MATCH(B1153,Jobs!$A$2:$A$301,0)),"Job # not on Jobs tab",IF(C1153="","Pick a category",IF(AND(E1153&lt;&gt;"",F1153=""),"Add a rate",IF(AND(E1153="",H1153=""),"Add hours or an amount",IF(AND(E1153&lt;&gt;"",H1153&lt;&gt;""),"Use hours x rate OR an amount","")))))))</f>
        <v/>
      </c>
    </row>
    <row r="1154" customFormat="false" ht="15" hidden="false" customHeight="false" outlineLevel="0" collapsed="false">
      <c r="A1154" s="24"/>
      <c r="B1154" s="23"/>
      <c r="C1154" s="23"/>
      <c r="D1154" s="23"/>
      <c r="E1154" s="23"/>
      <c r="F1154" s="25"/>
      <c r="G1154" s="26" t="str">
        <f aca="false">IF(AND(E1154="",H1154=""),"",N(E1154)*N(F1154)+N(H1154))</f>
        <v/>
      </c>
      <c r="H1154" s="25"/>
      <c r="I1154" s="23"/>
      <c r="J1154" s="28" t="str">
        <f aca="false">IF(AND(A1154="",B1154="",C1154="",E1154="",H1154=""),"",IF(B1154="","Pick a job",IF(ISNA(MATCH(B1154,Jobs!$A$2:$A$301,0)),"Job # not on Jobs tab",IF(C1154="","Pick a category",IF(AND(E1154&lt;&gt;"",F1154=""),"Add a rate",IF(AND(E1154="",H1154=""),"Add hours or an amount",IF(AND(E1154&lt;&gt;"",H1154&lt;&gt;""),"Use hours x rate OR an amount","")))))))</f>
        <v/>
      </c>
    </row>
    <row r="1155" customFormat="false" ht="15" hidden="false" customHeight="false" outlineLevel="0" collapsed="false">
      <c r="A1155" s="24"/>
      <c r="B1155" s="23"/>
      <c r="C1155" s="23"/>
      <c r="D1155" s="23"/>
      <c r="E1155" s="23"/>
      <c r="F1155" s="25"/>
      <c r="G1155" s="26" t="str">
        <f aca="false">IF(AND(E1155="",H1155=""),"",N(E1155)*N(F1155)+N(H1155))</f>
        <v/>
      </c>
      <c r="H1155" s="25"/>
      <c r="I1155" s="23"/>
      <c r="J1155" s="28" t="str">
        <f aca="false">IF(AND(A1155="",B1155="",C1155="",E1155="",H1155=""),"",IF(B1155="","Pick a job",IF(ISNA(MATCH(B1155,Jobs!$A$2:$A$301,0)),"Job # not on Jobs tab",IF(C1155="","Pick a category",IF(AND(E1155&lt;&gt;"",F1155=""),"Add a rate",IF(AND(E1155="",H1155=""),"Add hours or an amount",IF(AND(E1155&lt;&gt;"",H1155&lt;&gt;""),"Use hours x rate OR an amount","")))))))</f>
        <v/>
      </c>
    </row>
    <row r="1156" customFormat="false" ht="15" hidden="false" customHeight="false" outlineLevel="0" collapsed="false">
      <c r="A1156" s="24"/>
      <c r="B1156" s="23"/>
      <c r="C1156" s="23"/>
      <c r="D1156" s="23"/>
      <c r="E1156" s="23"/>
      <c r="F1156" s="25"/>
      <c r="G1156" s="26" t="str">
        <f aca="false">IF(AND(E1156="",H1156=""),"",N(E1156)*N(F1156)+N(H1156))</f>
        <v/>
      </c>
      <c r="H1156" s="25"/>
      <c r="I1156" s="23"/>
      <c r="J1156" s="28" t="str">
        <f aca="false">IF(AND(A1156="",B1156="",C1156="",E1156="",H1156=""),"",IF(B1156="","Pick a job",IF(ISNA(MATCH(B1156,Jobs!$A$2:$A$301,0)),"Job # not on Jobs tab",IF(C1156="","Pick a category",IF(AND(E1156&lt;&gt;"",F1156=""),"Add a rate",IF(AND(E1156="",H1156=""),"Add hours or an amount",IF(AND(E1156&lt;&gt;"",H1156&lt;&gt;""),"Use hours x rate OR an amount","")))))))</f>
        <v/>
      </c>
    </row>
    <row r="1157" customFormat="false" ht="15" hidden="false" customHeight="false" outlineLevel="0" collapsed="false">
      <c r="A1157" s="24"/>
      <c r="B1157" s="23"/>
      <c r="C1157" s="23"/>
      <c r="D1157" s="23"/>
      <c r="E1157" s="23"/>
      <c r="F1157" s="25"/>
      <c r="G1157" s="26" t="str">
        <f aca="false">IF(AND(E1157="",H1157=""),"",N(E1157)*N(F1157)+N(H1157))</f>
        <v/>
      </c>
      <c r="H1157" s="25"/>
      <c r="I1157" s="23"/>
      <c r="J1157" s="28" t="str">
        <f aca="false">IF(AND(A1157="",B1157="",C1157="",E1157="",H1157=""),"",IF(B1157="","Pick a job",IF(ISNA(MATCH(B1157,Jobs!$A$2:$A$301,0)),"Job # not on Jobs tab",IF(C1157="","Pick a category",IF(AND(E1157&lt;&gt;"",F1157=""),"Add a rate",IF(AND(E1157="",H1157=""),"Add hours or an amount",IF(AND(E1157&lt;&gt;"",H1157&lt;&gt;""),"Use hours x rate OR an amount","")))))))</f>
        <v/>
      </c>
    </row>
    <row r="1158" customFormat="false" ht="15" hidden="false" customHeight="false" outlineLevel="0" collapsed="false">
      <c r="A1158" s="24"/>
      <c r="B1158" s="23"/>
      <c r="C1158" s="23"/>
      <c r="D1158" s="23"/>
      <c r="E1158" s="23"/>
      <c r="F1158" s="25"/>
      <c r="G1158" s="26" t="str">
        <f aca="false">IF(AND(E1158="",H1158=""),"",N(E1158)*N(F1158)+N(H1158))</f>
        <v/>
      </c>
      <c r="H1158" s="25"/>
      <c r="I1158" s="23"/>
      <c r="J1158" s="28" t="str">
        <f aca="false">IF(AND(A1158="",B1158="",C1158="",E1158="",H1158=""),"",IF(B1158="","Pick a job",IF(ISNA(MATCH(B1158,Jobs!$A$2:$A$301,0)),"Job # not on Jobs tab",IF(C1158="","Pick a category",IF(AND(E1158&lt;&gt;"",F1158=""),"Add a rate",IF(AND(E1158="",H1158=""),"Add hours or an amount",IF(AND(E1158&lt;&gt;"",H1158&lt;&gt;""),"Use hours x rate OR an amount","")))))))</f>
        <v/>
      </c>
    </row>
    <row r="1159" customFormat="false" ht="15" hidden="false" customHeight="false" outlineLevel="0" collapsed="false">
      <c r="A1159" s="24"/>
      <c r="B1159" s="23"/>
      <c r="C1159" s="23"/>
      <c r="D1159" s="23"/>
      <c r="E1159" s="23"/>
      <c r="F1159" s="25"/>
      <c r="G1159" s="26" t="str">
        <f aca="false">IF(AND(E1159="",H1159=""),"",N(E1159)*N(F1159)+N(H1159))</f>
        <v/>
      </c>
      <c r="H1159" s="25"/>
      <c r="I1159" s="23"/>
      <c r="J1159" s="28" t="str">
        <f aca="false">IF(AND(A1159="",B1159="",C1159="",E1159="",H1159=""),"",IF(B1159="","Pick a job",IF(ISNA(MATCH(B1159,Jobs!$A$2:$A$301,0)),"Job # not on Jobs tab",IF(C1159="","Pick a category",IF(AND(E1159&lt;&gt;"",F1159=""),"Add a rate",IF(AND(E1159="",H1159=""),"Add hours or an amount",IF(AND(E1159&lt;&gt;"",H1159&lt;&gt;""),"Use hours x rate OR an amount","")))))))</f>
        <v/>
      </c>
    </row>
    <row r="1160" customFormat="false" ht="15" hidden="false" customHeight="false" outlineLevel="0" collapsed="false">
      <c r="A1160" s="24"/>
      <c r="B1160" s="23"/>
      <c r="C1160" s="23"/>
      <c r="D1160" s="23"/>
      <c r="E1160" s="23"/>
      <c r="F1160" s="25"/>
      <c r="G1160" s="26" t="str">
        <f aca="false">IF(AND(E1160="",H1160=""),"",N(E1160)*N(F1160)+N(H1160))</f>
        <v/>
      </c>
      <c r="H1160" s="25"/>
      <c r="I1160" s="23"/>
      <c r="J1160" s="28" t="str">
        <f aca="false">IF(AND(A1160="",B1160="",C1160="",E1160="",H1160=""),"",IF(B1160="","Pick a job",IF(ISNA(MATCH(B1160,Jobs!$A$2:$A$301,0)),"Job # not on Jobs tab",IF(C1160="","Pick a category",IF(AND(E1160&lt;&gt;"",F1160=""),"Add a rate",IF(AND(E1160="",H1160=""),"Add hours or an amount",IF(AND(E1160&lt;&gt;"",H1160&lt;&gt;""),"Use hours x rate OR an amount","")))))))</f>
        <v/>
      </c>
    </row>
    <row r="1161" customFormat="false" ht="15" hidden="false" customHeight="false" outlineLevel="0" collapsed="false">
      <c r="A1161" s="24"/>
      <c r="B1161" s="23"/>
      <c r="C1161" s="23"/>
      <c r="D1161" s="23"/>
      <c r="E1161" s="23"/>
      <c r="F1161" s="25"/>
      <c r="G1161" s="26" t="str">
        <f aca="false">IF(AND(E1161="",H1161=""),"",N(E1161)*N(F1161)+N(H1161))</f>
        <v/>
      </c>
      <c r="H1161" s="25"/>
      <c r="I1161" s="23"/>
      <c r="J1161" s="28" t="str">
        <f aca="false">IF(AND(A1161="",B1161="",C1161="",E1161="",H1161=""),"",IF(B1161="","Pick a job",IF(ISNA(MATCH(B1161,Jobs!$A$2:$A$301,0)),"Job # not on Jobs tab",IF(C1161="","Pick a category",IF(AND(E1161&lt;&gt;"",F1161=""),"Add a rate",IF(AND(E1161="",H1161=""),"Add hours or an amount",IF(AND(E1161&lt;&gt;"",H1161&lt;&gt;""),"Use hours x rate OR an amount","")))))))</f>
        <v/>
      </c>
    </row>
    <row r="1162" customFormat="false" ht="15" hidden="false" customHeight="false" outlineLevel="0" collapsed="false">
      <c r="A1162" s="24"/>
      <c r="B1162" s="23"/>
      <c r="C1162" s="23"/>
      <c r="D1162" s="23"/>
      <c r="E1162" s="23"/>
      <c r="F1162" s="25"/>
      <c r="G1162" s="26" t="str">
        <f aca="false">IF(AND(E1162="",H1162=""),"",N(E1162)*N(F1162)+N(H1162))</f>
        <v/>
      </c>
      <c r="H1162" s="25"/>
      <c r="I1162" s="23"/>
      <c r="J1162" s="28" t="str">
        <f aca="false">IF(AND(A1162="",B1162="",C1162="",E1162="",H1162=""),"",IF(B1162="","Pick a job",IF(ISNA(MATCH(B1162,Jobs!$A$2:$A$301,0)),"Job # not on Jobs tab",IF(C1162="","Pick a category",IF(AND(E1162&lt;&gt;"",F1162=""),"Add a rate",IF(AND(E1162="",H1162=""),"Add hours or an amount",IF(AND(E1162&lt;&gt;"",H1162&lt;&gt;""),"Use hours x rate OR an amount","")))))))</f>
        <v/>
      </c>
    </row>
    <row r="1163" customFormat="false" ht="15" hidden="false" customHeight="false" outlineLevel="0" collapsed="false">
      <c r="A1163" s="24"/>
      <c r="B1163" s="23"/>
      <c r="C1163" s="23"/>
      <c r="D1163" s="23"/>
      <c r="E1163" s="23"/>
      <c r="F1163" s="25"/>
      <c r="G1163" s="26" t="str">
        <f aca="false">IF(AND(E1163="",H1163=""),"",N(E1163)*N(F1163)+N(H1163))</f>
        <v/>
      </c>
      <c r="H1163" s="25"/>
      <c r="I1163" s="23"/>
      <c r="J1163" s="28" t="str">
        <f aca="false">IF(AND(A1163="",B1163="",C1163="",E1163="",H1163=""),"",IF(B1163="","Pick a job",IF(ISNA(MATCH(B1163,Jobs!$A$2:$A$301,0)),"Job # not on Jobs tab",IF(C1163="","Pick a category",IF(AND(E1163&lt;&gt;"",F1163=""),"Add a rate",IF(AND(E1163="",H1163=""),"Add hours or an amount",IF(AND(E1163&lt;&gt;"",H1163&lt;&gt;""),"Use hours x rate OR an amount","")))))))</f>
        <v/>
      </c>
    </row>
    <row r="1164" customFormat="false" ht="15" hidden="false" customHeight="false" outlineLevel="0" collapsed="false">
      <c r="A1164" s="24"/>
      <c r="B1164" s="23"/>
      <c r="C1164" s="23"/>
      <c r="D1164" s="23"/>
      <c r="E1164" s="23"/>
      <c r="F1164" s="25"/>
      <c r="G1164" s="26" t="str">
        <f aca="false">IF(AND(E1164="",H1164=""),"",N(E1164)*N(F1164)+N(H1164))</f>
        <v/>
      </c>
      <c r="H1164" s="25"/>
      <c r="I1164" s="23"/>
      <c r="J1164" s="28" t="str">
        <f aca="false">IF(AND(A1164="",B1164="",C1164="",E1164="",H1164=""),"",IF(B1164="","Pick a job",IF(ISNA(MATCH(B1164,Jobs!$A$2:$A$301,0)),"Job # not on Jobs tab",IF(C1164="","Pick a category",IF(AND(E1164&lt;&gt;"",F1164=""),"Add a rate",IF(AND(E1164="",H1164=""),"Add hours or an amount",IF(AND(E1164&lt;&gt;"",H1164&lt;&gt;""),"Use hours x rate OR an amount","")))))))</f>
        <v/>
      </c>
    </row>
    <row r="1165" customFormat="false" ht="15" hidden="false" customHeight="false" outlineLevel="0" collapsed="false">
      <c r="A1165" s="24"/>
      <c r="B1165" s="23"/>
      <c r="C1165" s="23"/>
      <c r="D1165" s="23"/>
      <c r="E1165" s="23"/>
      <c r="F1165" s="25"/>
      <c r="G1165" s="26" t="str">
        <f aca="false">IF(AND(E1165="",H1165=""),"",N(E1165)*N(F1165)+N(H1165))</f>
        <v/>
      </c>
      <c r="H1165" s="25"/>
      <c r="I1165" s="23"/>
      <c r="J1165" s="28" t="str">
        <f aca="false">IF(AND(A1165="",B1165="",C1165="",E1165="",H1165=""),"",IF(B1165="","Pick a job",IF(ISNA(MATCH(B1165,Jobs!$A$2:$A$301,0)),"Job # not on Jobs tab",IF(C1165="","Pick a category",IF(AND(E1165&lt;&gt;"",F1165=""),"Add a rate",IF(AND(E1165="",H1165=""),"Add hours or an amount",IF(AND(E1165&lt;&gt;"",H1165&lt;&gt;""),"Use hours x rate OR an amount","")))))))</f>
        <v/>
      </c>
    </row>
    <row r="1166" customFormat="false" ht="15" hidden="false" customHeight="false" outlineLevel="0" collapsed="false">
      <c r="A1166" s="24"/>
      <c r="B1166" s="23"/>
      <c r="C1166" s="23"/>
      <c r="D1166" s="23"/>
      <c r="E1166" s="23"/>
      <c r="F1166" s="25"/>
      <c r="G1166" s="26" t="str">
        <f aca="false">IF(AND(E1166="",H1166=""),"",N(E1166)*N(F1166)+N(H1166))</f>
        <v/>
      </c>
      <c r="H1166" s="25"/>
      <c r="I1166" s="23"/>
      <c r="J1166" s="28" t="str">
        <f aca="false">IF(AND(A1166="",B1166="",C1166="",E1166="",H1166=""),"",IF(B1166="","Pick a job",IF(ISNA(MATCH(B1166,Jobs!$A$2:$A$301,0)),"Job # not on Jobs tab",IF(C1166="","Pick a category",IF(AND(E1166&lt;&gt;"",F1166=""),"Add a rate",IF(AND(E1166="",H1166=""),"Add hours or an amount",IF(AND(E1166&lt;&gt;"",H1166&lt;&gt;""),"Use hours x rate OR an amount","")))))))</f>
        <v/>
      </c>
    </row>
    <row r="1167" customFormat="false" ht="15" hidden="false" customHeight="false" outlineLevel="0" collapsed="false">
      <c r="A1167" s="24"/>
      <c r="B1167" s="23"/>
      <c r="C1167" s="23"/>
      <c r="D1167" s="23"/>
      <c r="E1167" s="23"/>
      <c r="F1167" s="25"/>
      <c r="G1167" s="26" t="str">
        <f aca="false">IF(AND(E1167="",H1167=""),"",N(E1167)*N(F1167)+N(H1167))</f>
        <v/>
      </c>
      <c r="H1167" s="25"/>
      <c r="I1167" s="23"/>
      <c r="J1167" s="28" t="str">
        <f aca="false">IF(AND(A1167="",B1167="",C1167="",E1167="",H1167=""),"",IF(B1167="","Pick a job",IF(ISNA(MATCH(B1167,Jobs!$A$2:$A$301,0)),"Job # not on Jobs tab",IF(C1167="","Pick a category",IF(AND(E1167&lt;&gt;"",F1167=""),"Add a rate",IF(AND(E1167="",H1167=""),"Add hours or an amount",IF(AND(E1167&lt;&gt;"",H1167&lt;&gt;""),"Use hours x rate OR an amount","")))))))</f>
        <v/>
      </c>
    </row>
    <row r="1168" customFormat="false" ht="15" hidden="false" customHeight="false" outlineLevel="0" collapsed="false">
      <c r="A1168" s="24"/>
      <c r="B1168" s="23"/>
      <c r="C1168" s="23"/>
      <c r="D1168" s="23"/>
      <c r="E1168" s="23"/>
      <c r="F1168" s="25"/>
      <c r="G1168" s="26" t="str">
        <f aca="false">IF(AND(E1168="",H1168=""),"",N(E1168)*N(F1168)+N(H1168))</f>
        <v/>
      </c>
      <c r="H1168" s="25"/>
      <c r="I1168" s="23"/>
      <c r="J1168" s="28" t="str">
        <f aca="false">IF(AND(A1168="",B1168="",C1168="",E1168="",H1168=""),"",IF(B1168="","Pick a job",IF(ISNA(MATCH(B1168,Jobs!$A$2:$A$301,0)),"Job # not on Jobs tab",IF(C1168="","Pick a category",IF(AND(E1168&lt;&gt;"",F1168=""),"Add a rate",IF(AND(E1168="",H1168=""),"Add hours or an amount",IF(AND(E1168&lt;&gt;"",H1168&lt;&gt;""),"Use hours x rate OR an amount","")))))))</f>
        <v/>
      </c>
    </row>
    <row r="1169" customFormat="false" ht="15" hidden="false" customHeight="false" outlineLevel="0" collapsed="false">
      <c r="A1169" s="24"/>
      <c r="B1169" s="23"/>
      <c r="C1169" s="23"/>
      <c r="D1169" s="23"/>
      <c r="E1169" s="23"/>
      <c r="F1169" s="25"/>
      <c r="G1169" s="26" t="str">
        <f aca="false">IF(AND(E1169="",H1169=""),"",N(E1169)*N(F1169)+N(H1169))</f>
        <v/>
      </c>
      <c r="H1169" s="25"/>
      <c r="I1169" s="23"/>
      <c r="J1169" s="28" t="str">
        <f aca="false">IF(AND(A1169="",B1169="",C1169="",E1169="",H1169=""),"",IF(B1169="","Pick a job",IF(ISNA(MATCH(B1169,Jobs!$A$2:$A$301,0)),"Job # not on Jobs tab",IF(C1169="","Pick a category",IF(AND(E1169&lt;&gt;"",F1169=""),"Add a rate",IF(AND(E1169="",H1169=""),"Add hours or an amount",IF(AND(E1169&lt;&gt;"",H1169&lt;&gt;""),"Use hours x rate OR an amount","")))))))</f>
        <v/>
      </c>
    </row>
    <row r="1170" customFormat="false" ht="15" hidden="false" customHeight="false" outlineLevel="0" collapsed="false">
      <c r="A1170" s="24"/>
      <c r="B1170" s="23"/>
      <c r="C1170" s="23"/>
      <c r="D1170" s="23"/>
      <c r="E1170" s="23"/>
      <c r="F1170" s="25"/>
      <c r="G1170" s="26" t="str">
        <f aca="false">IF(AND(E1170="",H1170=""),"",N(E1170)*N(F1170)+N(H1170))</f>
        <v/>
      </c>
      <c r="H1170" s="25"/>
      <c r="I1170" s="23"/>
      <c r="J1170" s="28" t="str">
        <f aca="false">IF(AND(A1170="",B1170="",C1170="",E1170="",H1170=""),"",IF(B1170="","Pick a job",IF(ISNA(MATCH(B1170,Jobs!$A$2:$A$301,0)),"Job # not on Jobs tab",IF(C1170="","Pick a category",IF(AND(E1170&lt;&gt;"",F1170=""),"Add a rate",IF(AND(E1170="",H1170=""),"Add hours or an amount",IF(AND(E1170&lt;&gt;"",H1170&lt;&gt;""),"Use hours x rate OR an amount","")))))))</f>
        <v/>
      </c>
    </row>
    <row r="1171" customFormat="false" ht="15" hidden="false" customHeight="false" outlineLevel="0" collapsed="false">
      <c r="A1171" s="24"/>
      <c r="B1171" s="23"/>
      <c r="C1171" s="23"/>
      <c r="D1171" s="23"/>
      <c r="E1171" s="23"/>
      <c r="F1171" s="25"/>
      <c r="G1171" s="26" t="str">
        <f aca="false">IF(AND(E1171="",H1171=""),"",N(E1171)*N(F1171)+N(H1171))</f>
        <v/>
      </c>
      <c r="H1171" s="25"/>
      <c r="I1171" s="23"/>
      <c r="J1171" s="28" t="str">
        <f aca="false">IF(AND(A1171="",B1171="",C1171="",E1171="",H1171=""),"",IF(B1171="","Pick a job",IF(ISNA(MATCH(B1171,Jobs!$A$2:$A$301,0)),"Job # not on Jobs tab",IF(C1171="","Pick a category",IF(AND(E1171&lt;&gt;"",F1171=""),"Add a rate",IF(AND(E1171="",H1171=""),"Add hours or an amount",IF(AND(E1171&lt;&gt;"",H1171&lt;&gt;""),"Use hours x rate OR an amount","")))))))</f>
        <v/>
      </c>
    </row>
    <row r="1172" customFormat="false" ht="15" hidden="false" customHeight="false" outlineLevel="0" collapsed="false">
      <c r="A1172" s="24"/>
      <c r="B1172" s="23"/>
      <c r="C1172" s="23"/>
      <c r="D1172" s="23"/>
      <c r="E1172" s="23"/>
      <c r="F1172" s="25"/>
      <c r="G1172" s="26" t="str">
        <f aca="false">IF(AND(E1172="",H1172=""),"",N(E1172)*N(F1172)+N(H1172))</f>
        <v/>
      </c>
      <c r="H1172" s="25"/>
      <c r="I1172" s="23"/>
      <c r="J1172" s="28" t="str">
        <f aca="false">IF(AND(A1172="",B1172="",C1172="",E1172="",H1172=""),"",IF(B1172="","Pick a job",IF(ISNA(MATCH(B1172,Jobs!$A$2:$A$301,0)),"Job # not on Jobs tab",IF(C1172="","Pick a category",IF(AND(E1172&lt;&gt;"",F1172=""),"Add a rate",IF(AND(E1172="",H1172=""),"Add hours or an amount",IF(AND(E1172&lt;&gt;"",H1172&lt;&gt;""),"Use hours x rate OR an amount","")))))))</f>
        <v/>
      </c>
    </row>
    <row r="1173" customFormat="false" ht="15" hidden="false" customHeight="false" outlineLevel="0" collapsed="false">
      <c r="A1173" s="24"/>
      <c r="B1173" s="23"/>
      <c r="C1173" s="23"/>
      <c r="D1173" s="23"/>
      <c r="E1173" s="23"/>
      <c r="F1173" s="25"/>
      <c r="G1173" s="26" t="str">
        <f aca="false">IF(AND(E1173="",H1173=""),"",N(E1173)*N(F1173)+N(H1173))</f>
        <v/>
      </c>
      <c r="H1173" s="25"/>
      <c r="I1173" s="23"/>
      <c r="J1173" s="28" t="str">
        <f aca="false">IF(AND(A1173="",B1173="",C1173="",E1173="",H1173=""),"",IF(B1173="","Pick a job",IF(ISNA(MATCH(B1173,Jobs!$A$2:$A$301,0)),"Job # not on Jobs tab",IF(C1173="","Pick a category",IF(AND(E1173&lt;&gt;"",F1173=""),"Add a rate",IF(AND(E1173="",H1173=""),"Add hours or an amount",IF(AND(E1173&lt;&gt;"",H1173&lt;&gt;""),"Use hours x rate OR an amount","")))))))</f>
        <v/>
      </c>
    </row>
    <row r="1174" customFormat="false" ht="15" hidden="false" customHeight="false" outlineLevel="0" collapsed="false">
      <c r="A1174" s="24"/>
      <c r="B1174" s="23"/>
      <c r="C1174" s="23"/>
      <c r="D1174" s="23"/>
      <c r="E1174" s="23"/>
      <c r="F1174" s="25"/>
      <c r="G1174" s="26" t="str">
        <f aca="false">IF(AND(E1174="",H1174=""),"",N(E1174)*N(F1174)+N(H1174))</f>
        <v/>
      </c>
      <c r="H1174" s="25"/>
      <c r="I1174" s="23"/>
      <c r="J1174" s="28" t="str">
        <f aca="false">IF(AND(A1174="",B1174="",C1174="",E1174="",H1174=""),"",IF(B1174="","Pick a job",IF(ISNA(MATCH(B1174,Jobs!$A$2:$A$301,0)),"Job # not on Jobs tab",IF(C1174="","Pick a category",IF(AND(E1174&lt;&gt;"",F1174=""),"Add a rate",IF(AND(E1174="",H1174=""),"Add hours or an amount",IF(AND(E1174&lt;&gt;"",H1174&lt;&gt;""),"Use hours x rate OR an amount","")))))))</f>
        <v/>
      </c>
    </row>
    <row r="1175" customFormat="false" ht="15" hidden="false" customHeight="false" outlineLevel="0" collapsed="false">
      <c r="A1175" s="24"/>
      <c r="B1175" s="23"/>
      <c r="C1175" s="23"/>
      <c r="D1175" s="23"/>
      <c r="E1175" s="23"/>
      <c r="F1175" s="25"/>
      <c r="G1175" s="26" t="str">
        <f aca="false">IF(AND(E1175="",H1175=""),"",N(E1175)*N(F1175)+N(H1175))</f>
        <v/>
      </c>
      <c r="H1175" s="25"/>
      <c r="I1175" s="23"/>
      <c r="J1175" s="28" t="str">
        <f aca="false">IF(AND(A1175="",B1175="",C1175="",E1175="",H1175=""),"",IF(B1175="","Pick a job",IF(ISNA(MATCH(B1175,Jobs!$A$2:$A$301,0)),"Job # not on Jobs tab",IF(C1175="","Pick a category",IF(AND(E1175&lt;&gt;"",F1175=""),"Add a rate",IF(AND(E1175="",H1175=""),"Add hours or an amount",IF(AND(E1175&lt;&gt;"",H1175&lt;&gt;""),"Use hours x rate OR an amount","")))))))</f>
        <v/>
      </c>
    </row>
    <row r="1176" customFormat="false" ht="15" hidden="false" customHeight="false" outlineLevel="0" collapsed="false">
      <c r="A1176" s="24"/>
      <c r="B1176" s="23"/>
      <c r="C1176" s="23"/>
      <c r="D1176" s="23"/>
      <c r="E1176" s="23"/>
      <c r="F1176" s="25"/>
      <c r="G1176" s="26" t="str">
        <f aca="false">IF(AND(E1176="",H1176=""),"",N(E1176)*N(F1176)+N(H1176))</f>
        <v/>
      </c>
      <c r="H1176" s="25"/>
      <c r="I1176" s="23"/>
      <c r="J1176" s="28" t="str">
        <f aca="false">IF(AND(A1176="",B1176="",C1176="",E1176="",H1176=""),"",IF(B1176="","Pick a job",IF(ISNA(MATCH(B1176,Jobs!$A$2:$A$301,0)),"Job # not on Jobs tab",IF(C1176="","Pick a category",IF(AND(E1176&lt;&gt;"",F1176=""),"Add a rate",IF(AND(E1176="",H1176=""),"Add hours or an amount",IF(AND(E1176&lt;&gt;"",H1176&lt;&gt;""),"Use hours x rate OR an amount","")))))))</f>
        <v/>
      </c>
    </row>
    <row r="1177" customFormat="false" ht="15" hidden="false" customHeight="false" outlineLevel="0" collapsed="false">
      <c r="A1177" s="24"/>
      <c r="B1177" s="23"/>
      <c r="C1177" s="23"/>
      <c r="D1177" s="23"/>
      <c r="E1177" s="23"/>
      <c r="F1177" s="25"/>
      <c r="G1177" s="26" t="str">
        <f aca="false">IF(AND(E1177="",H1177=""),"",N(E1177)*N(F1177)+N(H1177))</f>
        <v/>
      </c>
      <c r="H1177" s="25"/>
      <c r="I1177" s="23"/>
      <c r="J1177" s="28" t="str">
        <f aca="false">IF(AND(A1177="",B1177="",C1177="",E1177="",H1177=""),"",IF(B1177="","Pick a job",IF(ISNA(MATCH(B1177,Jobs!$A$2:$A$301,0)),"Job # not on Jobs tab",IF(C1177="","Pick a category",IF(AND(E1177&lt;&gt;"",F1177=""),"Add a rate",IF(AND(E1177="",H1177=""),"Add hours or an amount",IF(AND(E1177&lt;&gt;"",H1177&lt;&gt;""),"Use hours x rate OR an amount","")))))))</f>
        <v/>
      </c>
    </row>
    <row r="1178" customFormat="false" ht="15" hidden="false" customHeight="false" outlineLevel="0" collapsed="false">
      <c r="A1178" s="24"/>
      <c r="B1178" s="23"/>
      <c r="C1178" s="23"/>
      <c r="D1178" s="23"/>
      <c r="E1178" s="23"/>
      <c r="F1178" s="25"/>
      <c r="G1178" s="26" t="str">
        <f aca="false">IF(AND(E1178="",H1178=""),"",N(E1178)*N(F1178)+N(H1178))</f>
        <v/>
      </c>
      <c r="H1178" s="25"/>
      <c r="I1178" s="23"/>
      <c r="J1178" s="28" t="str">
        <f aca="false">IF(AND(A1178="",B1178="",C1178="",E1178="",H1178=""),"",IF(B1178="","Pick a job",IF(ISNA(MATCH(B1178,Jobs!$A$2:$A$301,0)),"Job # not on Jobs tab",IF(C1178="","Pick a category",IF(AND(E1178&lt;&gt;"",F1178=""),"Add a rate",IF(AND(E1178="",H1178=""),"Add hours or an amount",IF(AND(E1178&lt;&gt;"",H1178&lt;&gt;""),"Use hours x rate OR an amount","")))))))</f>
        <v/>
      </c>
    </row>
    <row r="1179" customFormat="false" ht="15" hidden="false" customHeight="false" outlineLevel="0" collapsed="false">
      <c r="A1179" s="24"/>
      <c r="B1179" s="23"/>
      <c r="C1179" s="23"/>
      <c r="D1179" s="23"/>
      <c r="E1179" s="23"/>
      <c r="F1179" s="25"/>
      <c r="G1179" s="26" t="str">
        <f aca="false">IF(AND(E1179="",H1179=""),"",N(E1179)*N(F1179)+N(H1179))</f>
        <v/>
      </c>
      <c r="H1179" s="25"/>
      <c r="I1179" s="23"/>
      <c r="J1179" s="28" t="str">
        <f aca="false">IF(AND(A1179="",B1179="",C1179="",E1179="",H1179=""),"",IF(B1179="","Pick a job",IF(ISNA(MATCH(B1179,Jobs!$A$2:$A$301,0)),"Job # not on Jobs tab",IF(C1179="","Pick a category",IF(AND(E1179&lt;&gt;"",F1179=""),"Add a rate",IF(AND(E1179="",H1179=""),"Add hours or an amount",IF(AND(E1179&lt;&gt;"",H1179&lt;&gt;""),"Use hours x rate OR an amount","")))))))</f>
        <v/>
      </c>
    </row>
    <row r="1180" customFormat="false" ht="15" hidden="false" customHeight="false" outlineLevel="0" collapsed="false">
      <c r="A1180" s="24"/>
      <c r="B1180" s="23"/>
      <c r="C1180" s="23"/>
      <c r="D1180" s="23"/>
      <c r="E1180" s="23"/>
      <c r="F1180" s="25"/>
      <c r="G1180" s="26" t="str">
        <f aca="false">IF(AND(E1180="",H1180=""),"",N(E1180)*N(F1180)+N(H1180))</f>
        <v/>
      </c>
      <c r="H1180" s="25"/>
      <c r="I1180" s="23"/>
      <c r="J1180" s="28" t="str">
        <f aca="false">IF(AND(A1180="",B1180="",C1180="",E1180="",H1180=""),"",IF(B1180="","Pick a job",IF(ISNA(MATCH(B1180,Jobs!$A$2:$A$301,0)),"Job # not on Jobs tab",IF(C1180="","Pick a category",IF(AND(E1180&lt;&gt;"",F1180=""),"Add a rate",IF(AND(E1180="",H1180=""),"Add hours or an amount",IF(AND(E1180&lt;&gt;"",H1180&lt;&gt;""),"Use hours x rate OR an amount","")))))))</f>
        <v/>
      </c>
    </row>
    <row r="1181" customFormat="false" ht="15" hidden="false" customHeight="false" outlineLevel="0" collapsed="false">
      <c r="A1181" s="24"/>
      <c r="B1181" s="23"/>
      <c r="C1181" s="23"/>
      <c r="D1181" s="23"/>
      <c r="E1181" s="23"/>
      <c r="F1181" s="25"/>
      <c r="G1181" s="26" t="str">
        <f aca="false">IF(AND(E1181="",H1181=""),"",N(E1181)*N(F1181)+N(H1181))</f>
        <v/>
      </c>
      <c r="H1181" s="25"/>
      <c r="I1181" s="23"/>
      <c r="J1181" s="28" t="str">
        <f aca="false">IF(AND(A1181="",B1181="",C1181="",E1181="",H1181=""),"",IF(B1181="","Pick a job",IF(ISNA(MATCH(B1181,Jobs!$A$2:$A$301,0)),"Job # not on Jobs tab",IF(C1181="","Pick a category",IF(AND(E1181&lt;&gt;"",F1181=""),"Add a rate",IF(AND(E1181="",H1181=""),"Add hours or an amount",IF(AND(E1181&lt;&gt;"",H1181&lt;&gt;""),"Use hours x rate OR an amount","")))))))</f>
        <v/>
      </c>
    </row>
    <row r="1182" customFormat="false" ht="15" hidden="false" customHeight="false" outlineLevel="0" collapsed="false">
      <c r="A1182" s="24"/>
      <c r="B1182" s="23"/>
      <c r="C1182" s="23"/>
      <c r="D1182" s="23"/>
      <c r="E1182" s="23"/>
      <c r="F1182" s="25"/>
      <c r="G1182" s="26" t="str">
        <f aca="false">IF(AND(E1182="",H1182=""),"",N(E1182)*N(F1182)+N(H1182))</f>
        <v/>
      </c>
      <c r="H1182" s="25"/>
      <c r="I1182" s="23"/>
      <c r="J1182" s="28" t="str">
        <f aca="false">IF(AND(A1182="",B1182="",C1182="",E1182="",H1182=""),"",IF(B1182="","Pick a job",IF(ISNA(MATCH(B1182,Jobs!$A$2:$A$301,0)),"Job # not on Jobs tab",IF(C1182="","Pick a category",IF(AND(E1182&lt;&gt;"",F1182=""),"Add a rate",IF(AND(E1182="",H1182=""),"Add hours or an amount",IF(AND(E1182&lt;&gt;"",H1182&lt;&gt;""),"Use hours x rate OR an amount","")))))))</f>
        <v/>
      </c>
    </row>
    <row r="1183" customFormat="false" ht="15" hidden="false" customHeight="false" outlineLevel="0" collapsed="false">
      <c r="A1183" s="24"/>
      <c r="B1183" s="23"/>
      <c r="C1183" s="23"/>
      <c r="D1183" s="23"/>
      <c r="E1183" s="23"/>
      <c r="F1183" s="25"/>
      <c r="G1183" s="26" t="str">
        <f aca="false">IF(AND(E1183="",H1183=""),"",N(E1183)*N(F1183)+N(H1183))</f>
        <v/>
      </c>
      <c r="H1183" s="25"/>
      <c r="I1183" s="23"/>
      <c r="J1183" s="28" t="str">
        <f aca="false">IF(AND(A1183="",B1183="",C1183="",E1183="",H1183=""),"",IF(B1183="","Pick a job",IF(ISNA(MATCH(B1183,Jobs!$A$2:$A$301,0)),"Job # not on Jobs tab",IF(C1183="","Pick a category",IF(AND(E1183&lt;&gt;"",F1183=""),"Add a rate",IF(AND(E1183="",H1183=""),"Add hours or an amount",IF(AND(E1183&lt;&gt;"",H1183&lt;&gt;""),"Use hours x rate OR an amount","")))))))</f>
        <v/>
      </c>
    </row>
    <row r="1184" customFormat="false" ht="15" hidden="false" customHeight="false" outlineLevel="0" collapsed="false">
      <c r="A1184" s="24"/>
      <c r="B1184" s="23"/>
      <c r="C1184" s="23"/>
      <c r="D1184" s="23"/>
      <c r="E1184" s="23"/>
      <c r="F1184" s="25"/>
      <c r="G1184" s="26" t="str">
        <f aca="false">IF(AND(E1184="",H1184=""),"",N(E1184)*N(F1184)+N(H1184))</f>
        <v/>
      </c>
      <c r="H1184" s="25"/>
      <c r="I1184" s="23"/>
      <c r="J1184" s="28" t="str">
        <f aca="false">IF(AND(A1184="",B1184="",C1184="",E1184="",H1184=""),"",IF(B1184="","Pick a job",IF(ISNA(MATCH(B1184,Jobs!$A$2:$A$301,0)),"Job # not on Jobs tab",IF(C1184="","Pick a category",IF(AND(E1184&lt;&gt;"",F1184=""),"Add a rate",IF(AND(E1184="",H1184=""),"Add hours or an amount",IF(AND(E1184&lt;&gt;"",H1184&lt;&gt;""),"Use hours x rate OR an amount","")))))))</f>
        <v/>
      </c>
    </row>
    <row r="1185" customFormat="false" ht="15" hidden="false" customHeight="false" outlineLevel="0" collapsed="false">
      <c r="A1185" s="24"/>
      <c r="B1185" s="23"/>
      <c r="C1185" s="23"/>
      <c r="D1185" s="23"/>
      <c r="E1185" s="23"/>
      <c r="F1185" s="25"/>
      <c r="G1185" s="26" t="str">
        <f aca="false">IF(AND(E1185="",H1185=""),"",N(E1185)*N(F1185)+N(H1185))</f>
        <v/>
      </c>
      <c r="H1185" s="25"/>
      <c r="I1185" s="23"/>
      <c r="J1185" s="28" t="str">
        <f aca="false">IF(AND(A1185="",B1185="",C1185="",E1185="",H1185=""),"",IF(B1185="","Pick a job",IF(ISNA(MATCH(B1185,Jobs!$A$2:$A$301,0)),"Job # not on Jobs tab",IF(C1185="","Pick a category",IF(AND(E1185&lt;&gt;"",F1185=""),"Add a rate",IF(AND(E1185="",H1185=""),"Add hours or an amount",IF(AND(E1185&lt;&gt;"",H1185&lt;&gt;""),"Use hours x rate OR an amount","")))))))</f>
        <v/>
      </c>
    </row>
    <row r="1186" customFormat="false" ht="15" hidden="false" customHeight="false" outlineLevel="0" collapsed="false">
      <c r="A1186" s="24"/>
      <c r="B1186" s="23"/>
      <c r="C1186" s="23"/>
      <c r="D1186" s="23"/>
      <c r="E1186" s="23"/>
      <c r="F1186" s="25"/>
      <c r="G1186" s="26" t="str">
        <f aca="false">IF(AND(E1186="",H1186=""),"",N(E1186)*N(F1186)+N(H1186))</f>
        <v/>
      </c>
      <c r="H1186" s="25"/>
      <c r="I1186" s="23"/>
      <c r="J1186" s="28" t="str">
        <f aca="false">IF(AND(A1186="",B1186="",C1186="",E1186="",H1186=""),"",IF(B1186="","Pick a job",IF(ISNA(MATCH(B1186,Jobs!$A$2:$A$301,0)),"Job # not on Jobs tab",IF(C1186="","Pick a category",IF(AND(E1186&lt;&gt;"",F1186=""),"Add a rate",IF(AND(E1186="",H1186=""),"Add hours or an amount",IF(AND(E1186&lt;&gt;"",H1186&lt;&gt;""),"Use hours x rate OR an amount","")))))))</f>
        <v/>
      </c>
    </row>
    <row r="1187" customFormat="false" ht="15" hidden="false" customHeight="false" outlineLevel="0" collapsed="false">
      <c r="A1187" s="24"/>
      <c r="B1187" s="23"/>
      <c r="C1187" s="23"/>
      <c r="D1187" s="23"/>
      <c r="E1187" s="23"/>
      <c r="F1187" s="25"/>
      <c r="G1187" s="26" t="str">
        <f aca="false">IF(AND(E1187="",H1187=""),"",N(E1187)*N(F1187)+N(H1187))</f>
        <v/>
      </c>
      <c r="H1187" s="25"/>
      <c r="I1187" s="23"/>
      <c r="J1187" s="28" t="str">
        <f aca="false">IF(AND(A1187="",B1187="",C1187="",E1187="",H1187=""),"",IF(B1187="","Pick a job",IF(ISNA(MATCH(B1187,Jobs!$A$2:$A$301,0)),"Job # not on Jobs tab",IF(C1187="","Pick a category",IF(AND(E1187&lt;&gt;"",F1187=""),"Add a rate",IF(AND(E1187="",H1187=""),"Add hours or an amount",IF(AND(E1187&lt;&gt;"",H1187&lt;&gt;""),"Use hours x rate OR an amount","")))))))</f>
        <v/>
      </c>
    </row>
    <row r="1188" customFormat="false" ht="15" hidden="false" customHeight="false" outlineLevel="0" collapsed="false">
      <c r="A1188" s="24"/>
      <c r="B1188" s="23"/>
      <c r="C1188" s="23"/>
      <c r="D1188" s="23"/>
      <c r="E1188" s="23"/>
      <c r="F1188" s="25"/>
      <c r="G1188" s="26" t="str">
        <f aca="false">IF(AND(E1188="",H1188=""),"",N(E1188)*N(F1188)+N(H1188))</f>
        <v/>
      </c>
      <c r="H1188" s="25"/>
      <c r="I1188" s="23"/>
      <c r="J1188" s="28" t="str">
        <f aca="false">IF(AND(A1188="",B1188="",C1188="",E1188="",H1188=""),"",IF(B1188="","Pick a job",IF(ISNA(MATCH(B1188,Jobs!$A$2:$A$301,0)),"Job # not on Jobs tab",IF(C1188="","Pick a category",IF(AND(E1188&lt;&gt;"",F1188=""),"Add a rate",IF(AND(E1188="",H1188=""),"Add hours or an amount",IF(AND(E1188&lt;&gt;"",H1188&lt;&gt;""),"Use hours x rate OR an amount","")))))))</f>
        <v/>
      </c>
    </row>
    <row r="1189" customFormat="false" ht="15" hidden="false" customHeight="false" outlineLevel="0" collapsed="false">
      <c r="A1189" s="24"/>
      <c r="B1189" s="23"/>
      <c r="C1189" s="23"/>
      <c r="D1189" s="23"/>
      <c r="E1189" s="23"/>
      <c r="F1189" s="25"/>
      <c r="G1189" s="26" t="str">
        <f aca="false">IF(AND(E1189="",H1189=""),"",N(E1189)*N(F1189)+N(H1189))</f>
        <v/>
      </c>
      <c r="H1189" s="25"/>
      <c r="I1189" s="23"/>
      <c r="J1189" s="28" t="str">
        <f aca="false">IF(AND(A1189="",B1189="",C1189="",E1189="",H1189=""),"",IF(B1189="","Pick a job",IF(ISNA(MATCH(B1189,Jobs!$A$2:$A$301,0)),"Job # not on Jobs tab",IF(C1189="","Pick a category",IF(AND(E1189&lt;&gt;"",F1189=""),"Add a rate",IF(AND(E1189="",H1189=""),"Add hours or an amount",IF(AND(E1189&lt;&gt;"",H1189&lt;&gt;""),"Use hours x rate OR an amount","")))))))</f>
        <v/>
      </c>
    </row>
    <row r="1190" customFormat="false" ht="15" hidden="false" customHeight="false" outlineLevel="0" collapsed="false">
      <c r="A1190" s="24"/>
      <c r="B1190" s="23"/>
      <c r="C1190" s="23"/>
      <c r="D1190" s="23"/>
      <c r="E1190" s="23"/>
      <c r="F1190" s="25"/>
      <c r="G1190" s="26" t="str">
        <f aca="false">IF(AND(E1190="",H1190=""),"",N(E1190)*N(F1190)+N(H1190))</f>
        <v/>
      </c>
      <c r="H1190" s="25"/>
      <c r="I1190" s="23"/>
      <c r="J1190" s="28" t="str">
        <f aca="false">IF(AND(A1190="",B1190="",C1190="",E1190="",H1190=""),"",IF(B1190="","Pick a job",IF(ISNA(MATCH(B1190,Jobs!$A$2:$A$301,0)),"Job # not on Jobs tab",IF(C1190="","Pick a category",IF(AND(E1190&lt;&gt;"",F1190=""),"Add a rate",IF(AND(E1190="",H1190=""),"Add hours or an amount",IF(AND(E1190&lt;&gt;"",H1190&lt;&gt;""),"Use hours x rate OR an amount","")))))))</f>
        <v/>
      </c>
    </row>
    <row r="1191" customFormat="false" ht="15" hidden="false" customHeight="false" outlineLevel="0" collapsed="false">
      <c r="A1191" s="24"/>
      <c r="B1191" s="23"/>
      <c r="C1191" s="23"/>
      <c r="D1191" s="23"/>
      <c r="E1191" s="23"/>
      <c r="F1191" s="25"/>
      <c r="G1191" s="26" t="str">
        <f aca="false">IF(AND(E1191="",H1191=""),"",N(E1191)*N(F1191)+N(H1191))</f>
        <v/>
      </c>
      <c r="H1191" s="25"/>
      <c r="I1191" s="23"/>
      <c r="J1191" s="28" t="str">
        <f aca="false">IF(AND(A1191="",B1191="",C1191="",E1191="",H1191=""),"",IF(B1191="","Pick a job",IF(ISNA(MATCH(B1191,Jobs!$A$2:$A$301,0)),"Job # not on Jobs tab",IF(C1191="","Pick a category",IF(AND(E1191&lt;&gt;"",F1191=""),"Add a rate",IF(AND(E1191="",H1191=""),"Add hours or an amount",IF(AND(E1191&lt;&gt;"",H1191&lt;&gt;""),"Use hours x rate OR an amount","")))))))</f>
        <v/>
      </c>
    </row>
    <row r="1192" customFormat="false" ht="15" hidden="false" customHeight="false" outlineLevel="0" collapsed="false">
      <c r="A1192" s="24"/>
      <c r="B1192" s="23"/>
      <c r="C1192" s="23"/>
      <c r="D1192" s="23"/>
      <c r="E1192" s="23"/>
      <c r="F1192" s="25"/>
      <c r="G1192" s="26" t="str">
        <f aca="false">IF(AND(E1192="",H1192=""),"",N(E1192)*N(F1192)+N(H1192))</f>
        <v/>
      </c>
      <c r="H1192" s="25"/>
      <c r="I1192" s="23"/>
      <c r="J1192" s="28" t="str">
        <f aca="false">IF(AND(A1192="",B1192="",C1192="",E1192="",H1192=""),"",IF(B1192="","Pick a job",IF(ISNA(MATCH(B1192,Jobs!$A$2:$A$301,0)),"Job # not on Jobs tab",IF(C1192="","Pick a category",IF(AND(E1192&lt;&gt;"",F1192=""),"Add a rate",IF(AND(E1192="",H1192=""),"Add hours or an amount",IF(AND(E1192&lt;&gt;"",H1192&lt;&gt;""),"Use hours x rate OR an amount","")))))))</f>
        <v/>
      </c>
    </row>
    <row r="1193" customFormat="false" ht="15" hidden="false" customHeight="false" outlineLevel="0" collapsed="false">
      <c r="A1193" s="24"/>
      <c r="B1193" s="23"/>
      <c r="C1193" s="23"/>
      <c r="D1193" s="23"/>
      <c r="E1193" s="23"/>
      <c r="F1193" s="25"/>
      <c r="G1193" s="26" t="str">
        <f aca="false">IF(AND(E1193="",H1193=""),"",N(E1193)*N(F1193)+N(H1193))</f>
        <v/>
      </c>
      <c r="H1193" s="25"/>
      <c r="I1193" s="23"/>
      <c r="J1193" s="28" t="str">
        <f aca="false">IF(AND(A1193="",B1193="",C1193="",E1193="",H1193=""),"",IF(B1193="","Pick a job",IF(ISNA(MATCH(B1193,Jobs!$A$2:$A$301,0)),"Job # not on Jobs tab",IF(C1193="","Pick a category",IF(AND(E1193&lt;&gt;"",F1193=""),"Add a rate",IF(AND(E1193="",H1193=""),"Add hours or an amount",IF(AND(E1193&lt;&gt;"",H1193&lt;&gt;""),"Use hours x rate OR an amount","")))))))</f>
        <v/>
      </c>
    </row>
    <row r="1194" customFormat="false" ht="15" hidden="false" customHeight="false" outlineLevel="0" collapsed="false">
      <c r="A1194" s="24"/>
      <c r="B1194" s="23"/>
      <c r="C1194" s="23"/>
      <c r="D1194" s="23"/>
      <c r="E1194" s="23"/>
      <c r="F1194" s="25"/>
      <c r="G1194" s="26" t="str">
        <f aca="false">IF(AND(E1194="",H1194=""),"",N(E1194)*N(F1194)+N(H1194))</f>
        <v/>
      </c>
      <c r="H1194" s="25"/>
      <c r="I1194" s="23"/>
      <c r="J1194" s="28" t="str">
        <f aca="false">IF(AND(A1194="",B1194="",C1194="",E1194="",H1194=""),"",IF(B1194="","Pick a job",IF(ISNA(MATCH(B1194,Jobs!$A$2:$A$301,0)),"Job # not on Jobs tab",IF(C1194="","Pick a category",IF(AND(E1194&lt;&gt;"",F1194=""),"Add a rate",IF(AND(E1194="",H1194=""),"Add hours or an amount",IF(AND(E1194&lt;&gt;"",H1194&lt;&gt;""),"Use hours x rate OR an amount","")))))))</f>
        <v/>
      </c>
    </row>
    <row r="1195" customFormat="false" ht="15" hidden="false" customHeight="false" outlineLevel="0" collapsed="false">
      <c r="A1195" s="24"/>
      <c r="B1195" s="23"/>
      <c r="C1195" s="23"/>
      <c r="D1195" s="23"/>
      <c r="E1195" s="23"/>
      <c r="F1195" s="25"/>
      <c r="G1195" s="26" t="str">
        <f aca="false">IF(AND(E1195="",H1195=""),"",N(E1195)*N(F1195)+N(H1195))</f>
        <v/>
      </c>
      <c r="H1195" s="25"/>
      <c r="I1195" s="23"/>
      <c r="J1195" s="28" t="str">
        <f aca="false">IF(AND(A1195="",B1195="",C1195="",E1195="",H1195=""),"",IF(B1195="","Pick a job",IF(ISNA(MATCH(B1195,Jobs!$A$2:$A$301,0)),"Job # not on Jobs tab",IF(C1195="","Pick a category",IF(AND(E1195&lt;&gt;"",F1195=""),"Add a rate",IF(AND(E1195="",H1195=""),"Add hours or an amount",IF(AND(E1195&lt;&gt;"",H1195&lt;&gt;""),"Use hours x rate OR an amount","")))))))</f>
        <v/>
      </c>
    </row>
    <row r="1196" customFormat="false" ht="15" hidden="false" customHeight="false" outlineLevel="0" collapsed="false">
      <c r="A1196" s="24"/>
      <c r="B1196" s="23"/>
      <c r="C1196" s="23"/>
      <c r="D1196" s="23"/>
      <c r="E1196" s="23"/>
      <c r="F1196" s="25"/>
      <c r="G1196" s="26" t="str">
        <f aca="false">IF(AND(E1196="",H1196=""),"",N(E1196)*N(F1196)+N(H1196))</f>
        <v/>
      </c>
      <c r="H1196" s="25"/>
      <c r="I1196" s="23"/>
      <c r="J1196" s="28" t="str">
        <f aca="false">IF(AND(A1196="",B1196="",C1196="",E1196="",H1196=""),"",IF(B1196="","Pick a job",IF(ISNA(MATCH(B1196,Jobs!$A$2:$A$301,0)),"Job # not on Jobs tab",IF(C1196="","Pick a category",IF(AND(E1196&lt;&gt;"",F1196=""),"Add a rate",IF(AND(E1196="",H1196=""),"Add hours or an amount",IF(AND(E1196&lt;&gt;"",H1196&lt;&gt;""),"Use hours x rate OR an amount","")))))))</f>
        <v/>
      </c>
    </row>
    <row r="1197" customFormat="false" ht="15" hidden="false" customHeight="false" outlineLevel="0" collapsed="false">
      <c r="A1197" s="24"/>
      <c r="B1197" s="23"/>
      <c r="C1197" s="23"/>
      <c r="D1197" s="23"/>
      <c r="E1197" s="23"/>
      <c r="F1197" s="25"/>
      <c r="G1197" s="26" t="str">
        <f aca="false">IF(AND(E1197="",H1197=""),"",N(E1197)*N(F1197)+N(H1197))</f>
        <v/>
      </c>
      <c r="H1197" s="25"/>
      <c r="I1197" s="23"/>
      <c r="J1197" s="28" t="str">
        <f aca="false">IF(AND(A1197="",B1197="",C1197="",E1197="",H1197=""),"",IF(B1197="","Pick a job",IF(ISNA(MATCH(B1197,Jobs!$A$2:$A$301,0)),"Job # not on Jobs tab",IF(C1197="","Pick a category",IF(AND(E1197&lt;&gt;"",F1197=""),"Add a rate",IF(AND(E1197="",H1197=""),"Add hours or an amount",IF(AND(E1197&lt;&gt;"",H1197&lt;&gt;""),"Use hours x rate OR an amount","")))))))</f>
        <v/>
      </c>
    </row>
    <row r="1198" customFormat="false" ht="15" hidden="false" customHeight="false" outlineLevel="0" collapsed="false">
      <c r="A1198" s="24"/>
      <c r="B1198" s="23"/>
      <c r="C1198" s="23"/>
      <c r="D1198" s="23"/>
      <c r="E1198" s="23"/>
      <c r="F1198" s="25"/>
      <c r="G1198" s="26" t="str">
        <f aca="false">IF(AND(E1198="",H1198=""),"",N(E1198)*N(F1198)+N(H1198))</f>
        <v/>
      </c>
      <c r="H1198" s="25"/>
      <c r="I1198" s="23"/>
      <c r="J1198" s="28" t="str">
        <f aca="false">IF(AND(A1198="",B1198="",C1198="",E1198="",H1198=""),"",IF(B1198="","Pick a job",IF(ISNA(MATCH(B1198,Jobs!$A$2:$A$301,0)),"Job # not on Jobs tab",IF(C1198="","Pick a category",IF(AND(E1198&lt;&gt;"",F1198=""),"Add a rate",IF(AND(E1198="",H1198=""),"Add hours or an amount",IF(AND(E1198&lt;&gt;"",H1198&lt;&gt;""),"Use hours x rate OR an amount","")))))))</f>
        <v/>
      </c>
    </row>
    <row r="1199" customFormat="false" ht="15" hidden="false" customHeight="false" outlineLevel="0" collapsed="false">
      <c r="A1199" s="24"/>
      <c r="B1199" s="23"/>
      <c r="C1199" s="23"/>
      <c r="D1199" s="23"/>
      <c r="E1199" s="23"/>
      <c r="F1199" s="25"/>
      <c r="G1199" s="26" t="str">
        <f aca="false">IF(AND(E1199="",H1199=""),"",N(E1199)*N(F1199)+N(H1199))</f>
        <v/>
      </c>
      <c r="H1199" s="25"/>
      <c r="I1199" s="23"/>
      <c r="J1199" s="28" t="str">
        <f aca="false">IF(AND(A1199="",B1199="",C1199="",E1199="",H1199=""),"",IF(B1199="","Pick a job",IF(ISNA(MATCH(B1199,Jobs!$A$2:$A$301,0)),"Job # not on Jobs tab",IF(C1199="","Pick a category",IF(AND(E1199&lt;&gt;"",F1199=""),"Add a rate",IF(AND(E1199="",H1199=""),"Add hours or an amount",IF(AND(E1199&lt;&gt;"",H1199&lt;&gt;""),"Use hours x rate OR an amount","")))))))</f>
        <v/>
      </c>
    </row>
    <row r="1200" customFormat="false" ht="15" hidden="false" customHeight="false" outlineLevel="0" collapsed="false">
      <c r="A1200" s="24"/>
      <c r="B1200" s="23"/>
      <c r="C1200" s="23"/>
      <c r="D1200" s="23"/>
      <c r="E1200" s="23"/>
      <c r="F1200" s="25"/>
      <c r="G1200" s="26" t="str">
        <f aca="false">IF(AND(E1200="",H1200=""),"",N(E1200)*N(F1200)+N(H1200))</f>
        <v/>
      </c>
      <c r="H1200" s="25"/>
      <c r="I1200" s="23"/>
      <c r="J1200" s="28" t="str">
        <f aca="false">IF(AND(A1200="",B1200="",C1200="",E1200="",H1200=""),"",IF(B1200="","Pick a job",IF(ISNA(MATCH(B1200,Jobs!$A$2:$A$301,0)),"Job # not on Jobs tab",IF(C1200="","Pick a category",IF(AND(E1200&lt;&gt;"",F1200=""),"Add a rate",IF(AND(E1200="",H1200=""),"Add hours or an amount",IF(AND(E1200&lt;&gt;"",H1200&lt;&gt;""),"Use hours x rate OR an amount","")))))))</f>
        <v/>
      </c>
    </row>
    <row r="1201" customFormat="false" ht="15" hidden="false" customHeight="false" outlineLevel="0" collapsed="false">
      <c r="A1201" s="24"/>
      <c r="B1201" s="23"/>
      <c r="C1201" s="23"/>
      <c r="D1201" s="23"/>
      <c r="E1201" s="23"/>
      <c r="F1201" s="25"/>
      <c r="G1201" s="26" t="str">
        <f aca="false">IF(AND(E1201="",H1201=""),"",N(E1201)*N(F1201)+N(H1201))</f>
        <v/>
      </c>
      <c r="H1201" s="25"/>
      <c r="I1201" s="23"/>
      <c r="J1201" s="28" t="str">
        <f aca="false">IF(AND(A1201="",B1201="",C1201="",E1201="",H1201=""),"",IF(B1201="","Pick a job",IF(ISNA(MATCH(B1201,Jobs!$A$2:$A$301,0)),"Job # not on Jobs tab",IF(C1201="","Pick a category",IF(AND(E1201&lt;&gt;"",F1201=""),"Add a rate",IF(AND(E1201="",H1201=""),"Add hours or an amount",IF(AND(E1201&lt;&gt;"",H1201&lt;&gt;""),"Use hours x rate OR an amount","")))))))</f>
        <v/>
      </c>
    </row>
    <row r="1202" customFormat="false" ht="15" hidden="false" customHeight="false" outlineLevel="0" collapsed="false">
      <c r="A1202" s="24"/>
      <c r="B1202" s="23"/>
      <c r="C1202" s="23"/>
      <c r="D1202" s="23"/>
      <c r="E1202" s="23"/>
      <c r="F1202" s="25"/>
      <c r="G1202" s="26" t="str">
        <f aca="false">IF(AND(E1202="",H1202=""),"",N(E1202)*N(F1202)+N(H1202))</f>
        <v/>
      </c>
      <c r="H1202" s="25"/>
      <c r="I1202" s="23"/>
      <c r="J1202" s="28" t="str">
        <f aca="false">IF(AND(A1202="",B1202="",C1202="",E1202="",H1202=""),"",IF(B1202="","Pick a job",IF(ISNA(MATCH(B1202,Jobs!$A$2:$A$301,0)),"Job # not on Jobs tab",IF(C1202="","Pick a category",IF(AND(E1202&lt;&gt;"",F1202=""),"Add a rate",IF(AND(E1202="",H1202=""),"Add hours or an amount",IF(AND(E1202&lt;&gt;"",H1202&lt;&gt;""),"Use hours x rate OR an amount","")))))))</f>
        <v/>
      </c>
    </row>
    <row r="1203" customFormat="false" ht="15" hidden="false" customHeight="false" outlineLevel="0" collapsed="false">
      <c r="A1203" s="24"/>
      <c r="B1203" s="23"/>
      <c r="C1203" s="23"/>
      <c r="D1203" s="23"/>
      <c r="E1203" s="23"/>
      <c r="F1203" s="25"/>
      <c r="G1203" s="26" t="str">
        <f aca="false">IF(AND(E1203="",H1203=""),"",N(E1203)*N(F1203)+N(H1203))</f>
        <v/>
      </c>
      <c r="H1203" s="25"/>
      <c r="I1203" s="23"/>
      <c r="J1203" s="28" t="str">
        <f aca="false">IF(AND(A1203="",B1203="",C1203="",E1203="",H1203=""),"",IF(B1203="","Pick a job",IF(ISNA(MATCH(B1203,Jobs!$A$2:$A$301,0)),"Job # not on Jobs tab",IF(C1203="","Pick a category",IF(AND(E1203&lt;&gt;"",F1203=""),"Add a rate",IF(AND(E1203="",H1203=""),"Add hours or an amount",IF(AND(E1203&lt;&gt;"",H1203&lt;&gt;""),"Use hours x rate OR an amount","")))))))</f>
        <v/>
      </c>
    </row>
    <row r="1204" customFormat="false" ht="15" hidden="false" customHeight="false" outlineLevel="0" collapsed="false">
      <c r="A1204" s="24"/>
      <c r="B1204" s="23"/>
      <c r="C1204" s="23"/>
      <c r="D1204" s="23"/>
      <c r="E1204" s="23"/>
      <c r="F1204" s="25"/>
      <c r="G1204" s="26" t="str">
        <f aca="false">IF(AND(E1204="",H1204=""),"",N(E1204)*N(F1204)+N(H1204))</f>
        <v/>
      </c>
      <c r="H1204" s="25"/>
      <c r="I1204" s="23"/>
      <c r="J1204" s="28" t="str">
        <f aca="false">IF(AND(A1204="",B1204="",C1204="",E1204="",H1204=""),"",IF(B1204="","Pick a job",IF(ISNA(MATCH(B1204,Jobs!$A$2:$A$301,0)),"Job # not on Jobs tab",IF(C1204="","Pick a category",IF(AND(E1204&lt;&gt;"",F1204=""),"Add a rate",IF(AND(E1204="",H1204=""),"Add hours or an amount",IF(AND(E1204&lt;&gt;"",H1204&lt;&gt;""),"Use hours x rate OR an amount","")))))))</f>
        <v/>
      </c>
    </row>
    <row r="1205" customFormat="false" ht="15" hidden="false" customHeight="false" outlineLevel="0" collapsed="false">
      <c r="A1205" s="24"/>
      <c r="B1205" s="23"/>
      <c r="C1205" s="23"/>
      <c r="D1205" s="23"/>
      <c r="E1205" s="23"/>
      <c r="F1205" s="25"/>
      <c r="G1205" s="26" t="str">
        <f aca="false">IF(AND(E1205="",H1205=""),"",N(E1205)*N(F1205)+N(H1205))</f>
        <v/>
      </c>
      <c r="H1205" s="25"/>
      <c r="I1205" s="23"/>
      <c r="J1205" s="28" t="str">
        <f aca="false">IF(AND(A1205="",B1205="",C1205="",E1205="",H1205=""),"",IF(B1205="","Pick a job",IF(ISNA(MATCH(B1205,Jobs!$A$2:$A$301,0)),"Job # not on Jobs tab",IF(C1205="","Pick a category",IF(AND(E1205&lt;&gt;"",F1205=""),"Add a rate",IF(AND(E1205="",H1205=""),"Add hours or an amount",IF(AND(E1205&lt;&gt;"",H1205&lt;&gt;""),"Use hours x rate OR an amount","")))))))</f>
        <v/>
      </c>
    </row>
    <row r="1206" customFormat="false" ht="15" hidden="false" customHeight="false" outlineLevel="0" collapsed="false">
      <c r="A1206" s="24"/>
      <c r="B1206" s="23"/>
      <c r="C1206" s="23"/>
      <c r="D1206" s="23"/>
      <c r="E1206" s="23"/>
      <c r="F1206" s="25"/>
      <c r="G1206" s="26" t="str">
        <f aca="false">IF(AND(E1206="",H1206=""),"",N(E1206)*N(F1206)+N(H1206))</f>
        <v/>
      </c>
      <c r="H1206" s="25"/>
      <c r="I1206" s="23"/>
      <c r="J1206" s="28" t="str">
        <f aca="false">IF(AND(A1206="",B1206="",C1206="",E1206="",H1206=""),"",IF(B1206="","Pick a job",IF(ISNA(MATCH(B1206,Jobs!$A$2:$A$301,0)),"Job # not on Jobs tab",IF(C1206="","Pick a category",IF(AND(E1206&lt;&gt;"",F1206=""),"Add a rate",IF(AND(E1206="",H1206=""),"Add hours or an amount",IF(AND(E1206&lt;&gt;"",H1206&lt;&gt;""),"Use hours x rate OR an amount","")))))))</f>
        <v/>
      </c>
    </row>
    <row r="1207" customFormat="false" ht="15" hidden="false" customHeight="false" outlineLevel="0" collapsed="false">
      <c r="A1207" s="24"/>
      <c r="B1207" s="23"/>
      <c r="C1207" s="23"/>
      <c r="D1207" s="23"/>
      <c r="E1207" s="23"/>
      <c r="F1207" s="25"/>
      <c r="G1207" s="26" t="str">
        <f aca="false">IF(AND(E1207="",H1207=""),"",N(E1207)*N(F1207)+N(H1207))</f>
        <v/>
      </c>
      <c r="H1207" s="25"/>
      <c r="I1207" s="23"/>
      <c r="J1207" s="28" t="str">
        <f aca="false">IF(AND(A1207="",B1207="",C1207="",E1207="",H1207=""),"",IF(B1207="","Pick a job",IF(ISNA(MATCH(B1207,Jobs!$A$2:$A$301,0)),"Job # not on Jobs tab",IF(C1207="","Pick a category",IF(AND(E1207&lt;&gt;"",F1207=""),"Add a rate",IF(AND(E1207="",H1207=""),"Add hours or an amount",IF(AND(E1207&lt;&gt;"",H1207&lt;&gt;""),"Use hours x rate OR an amount","")))))))</f>
        <v/>
      </c>
    </row>
    <row r="1208" customFormat="false" ht="15" hidden="false" customHeight="false" outlineLevel="0" collapsed="false">
      <c r="A1208" s="24"/>
      <c r="B1208" s="23"/>
      <c r="C1208" s="23"/>
      <c r="D1208" s="23"/>
      <c r="E1208" s="23"/>
      <c r="F1208" s="25"/>
      <c r="G1208" s="26" t="str">
        <f aca="false">IF(AND(E1208="",H1208=""),"",N(E1208)*N(F1208)+N(H1208))</f>
        <v/>
      </c>
      <c r="H1208" s="25"/>
      <c r="I1208" s="23"/>
      <c r="J1208" s="28" t="str">
        <f aca="false">IF(AND(A1208="",B1208="",C1208="",E1208="",H1208=""),"",IF(B1208="","Pick a job",IF(ISNA(MATCH(B1208,Jobs!$A$2:$A$301,0)),"Job # not on Jobs tab",IF(C1208="","Pick a category",IF(AND(E1208&lt;&gt;"",F1208=""),"Add a rate",IF(AND(E1208="",H1208=""),"Add hours or an amount",IF(AND(E1208&lt;&gt;"",H1208&lt;&gt;""),"Use hours x rate OR an amount","")))))))</f>
        <v/>
      </c>
    </row>
    <row r="1209" customFormat="false" ht="15" hidden="false" customHeight="false" outlineLevel="0" collapsed="false">
      <c r="A1209" s="24"/>
      <c r="B1209" s="23"/>
      <c r="C1209" s="23"/>
      <c r="D1209" s="23"/>
      <c r="E1209" s="23"/>
      <c r="F1209" s="25"/>
      <c r="G1209" s="26" t="str">
        <f aca="false">IF(AND(E1209="",H1209=""),"",N(E1209)*N(F1209)+N(H1209))</f>
        <v/>
      </c>
      <c r="H1209" s="25"/>
      <c r="I1209" s="23"/>
      <c r="J1209" s="28" t="str">
        <f aca="false">IF(AND(A1209="",B1209="",C1209="",E1209="",H1209=""),"",IF(B1209="","Pick a job",IF(ISNA(MATCH(B1209,Jobs!$A$2:$A$301,0)),"Job # not on Jobs tab",IF(C1209="","Pick a category",IF(AND(E1209&lt;&gt;"",F1209=""),"Add a rate",IF(AND(E1209="",H1209=""),"Add hours or an amount",IF(AND(E1209&lt;&gt;"",H1209&lt;&gt;""),"Use hours x rate OR an amount","")))))))</f>
        <v/>
      </c>
    </row>
    <row r="1210" customFormat="false" ht="15" hidden="false" customHeight="false" outlineLevel="0" collapsed="false">
      <c r="A1210" s="24"/>
      <c r="B1210" s="23"/>
      <c r="C1210" s="23"/>
      <c r="D1210" s="23"/>
      <c r="E1210" s="23"/>
      <c r="F1210" s="25"/>
      <c r="G1210" s="26" t="str">
        <f aca="false">IF(AND(E1210="",H1210=""),"",N(E1210)*N(F1210)+N(H1210))</f>
        <v/>
      </c>
      <c r="H1210" s="25"/>
      <c r="I1210" s="23"/>
      <c r="J1210" s="28" t="str">
        <f aca="false">IF(AND(A1210="",B1210="",C1210="",E1210="",H1210=""),"",IF(B1210="","Pick a job",IF(ISNA(MATCH(B1210,Jobs!$A$2:$A$301,0)),"Job # not on Jobs tab",IF(C1210="","Pick a category",IF(AND(E1210&lt;&gt;"",F1210=""),"Add a rate",IF(AND(E1210="",H1210=""),"Add hours or an amount",IF(AND(E1210&lt;&gt;"",H1210&lt;&gt;""),"Use hours x rate OR an amount","")))))))</f>
        <v/>
      </c>
    </row>
    <row r="1211" customFormat="false" ht="15" hidden="false" customHeight="false" outlineLevel="0" collapsed="false">
      <c r="A1211" s="24"/>
      <c r="B1211" s="23"/>
      <c r="C1211" s="23"/>
      <c r="D1211" s="23"/>
      <c r="E1211" s="23"/>
      <c r="F1211" s="25"/>
      <c r="G1211" s="26" t="str">
        <f aca="false">IF(AND(E1211="",H1211=""),"",N(E1211)*N(F1211)+N(H1211))</f>
        <v/>
      </c>
      <c r="H1211" s="25"/>
      <c r="I1211" s="23"/>
      <c r="J1211" s="28" t="str">
        <f aca="false">IF(AND(A1211="",B1211="",C1211="",E1211="",H1211=""),"",IF(B1211="","Pick a job",IF(ISNA(MATCH(B1211,Jobs!$A$2:$A$301,0)),"Job # not on Jobs tab",IF(C1211="","Pick a category",IF(AND(E1211&lt;&gt;"",F1211=""),"Add a rate",IF(AND(E1211="",H1211=""),"Add hours or an amount",IF(AND(E1211&lt;&gt;"",H1211&lt;&gt;""),"Use hours x rate OR an amount","")))))))</f>
        <v/>
      </c>
    </row>
    <row r="1212" customFormat="false" ht="15" hidden="false" customHeight="false" outlineLevel="0" collapsed="false">
      <c r="A1212" s="24"/>
      <c r="B1212" s="23"/>
      <c r="C1212" s="23"/>
      <c r="D1212" s="23"/>
      <c r="E1212" s="23"/>
      <c r="F1212" s="25"/>
      <c r="G1212" s="26" t="str">
        <f aca="false">IF(AND(E1212="",H1212=""),"",N(E1212)*N(F1212)+N(H1212))</f>
        <v/>
      </c>
      <c r="H1212" s="25"/>
      <c r="I1212" s="23"/>
      <c r="J1212" s="28" t="str">
        <f aca="false">IF(AND(A1212="",B1212="",C1212="",E1212="",H1212=""),"",IF(B1212="","Pick a job",IF(ISNA(MATCH(B1212,Jobs!$A$2:$A$301,0)),"Job # not on Jobs tab",IF(C1212="","Pick a category",IF(AND(E1212&lt;&gt;"",F1212=""),"Add a rate",IF(AND(E1212="",H1212=""),"Add hours or an amount",IF(AND(E1212&lt;&gt;"",H1212&lt;&gt;""),"Use hours x rate OR an amount","")))))))</f>
        <v/>
      </c>
    </row>
    <row r="1213" customFormat="false" ht="15" hidden="false" customHeight="false" outlineLevel="0" collapsed="false">
      <c r="A1213" s="24"/>
      <c r="B1213" s="23"/>
      <c r="C1213" s="23"/>
      <c r="D1213" s="23"/>
      <c r="E1213" s="23"/>
      <c r="F1213" s="25"/>
      <c r="G1213" s="26" t="str">
        <f aca="false">IF(AND(E1213="",H1213=""),"",N(E1213)*N(F1213)+N(H1213))</f>
        <v/>
      </c>
      <c r="H1213" s="25"/>
      <c r="I1213" s="23"/>
      <c r="J1213" s="28" t="str">
        <f aca="false">IF(AND(A1213="",B1213="",C1213="",E1213="",H1213=""),"",IF(B1213="","Pick a job",IF(ISNA(MATCH(B1213,Jobs!$A$2:$A$301,0)),"Job # not on Jobs tab",IF(C1213="","Pick a category",IF(AND(E1213&lt;&gt;"",F1213=""),"Add a rate",IF(AND(E1213="",H1213=""),"Add hours or an amount",IF(AND(E1213&lt;&gt;"",H1213&lt;&gt;""),"Use hours x rate OR an amount","")))))))</f>
        <v/>
      </c>
    </row>
    <row r="1214" customFormat="false" ht="15" hidden="false" customHeight="false" outlineLevel="0" collapsed="false">
      <c r="A1214" s="24"/>
      <c r="B1214" s="23"/>
      <c r="C1214" s="23"/>
      <c r="D1214" s="23"/>
      <c r="E1214" s="23"/>
      <c r="F1214" s="25"/>
      <c r="G1214" s="26" t="str">
        <f aca="false">IF(AND(E1214="",H1214=""),"",N(E1214)*N(F1214)+N(H1214))</f>
        <v/>
      </c>
      <c r="H1214" s="25"/>
      <c r="I1214" s="23"/>
      <c r="J1214" s="28" t="str">
        <f aca="false">IF(AND(A1214="",B1214="",C1214="",E1214="",H1214=""),"",IF(B1214="","Pick a job",IF(ISNA(MATCH(B1214,Jobs!$A$2:$A$301,0)),"Job # not on Jobs tab",IF(C1214="","Pick a category",IF(AND(E1214&lt;&gt;"",F1214=""),"Add a rate",IF(AND(E1214="",H1214=""),"Add hours or an amount",IF(AND(E1214&lt;&gt;"",H1214&lt;&gt;""),"Use hours x rate OR an amount","")))))))</f>
        <v/>
      </c>
    </row>
    <row r="1215" customFormat="false" ht="15" hidden="false" customHeight="false" outlineLevel="0" collapsed="false">
      <c r="A1215" s="24"/>
      <c r="B1215" s="23"/>
      <c r="C1215" s="23"/>
      <c r="D1215" s="23"/>
      <c r="E1215" s="23"/>
      <c r="F1215" s="25"/>
      <c r="G1215" s="26" t="str">
        <f aca="false">IF(AND(E1215="",H1215=""),"",N(E1215)*N(F1215)+N(H1215))</f>
        <v/>
      </c>
      <c r="H1215" s="25"/>
      <c r="I1215" s="23"/>
      <c r="J1215" s="28" t="str">
        <f aca="false">IF(AND(A1215="",B1215="",C1215="",E1215="",H1215=""),"",IF(B1215="","Pick a job",IF(ISNA(MATCH(B1215,Jobs!$A$2:$A$301,0)),"Job # not on Jobs tab",IF(C1215="","Pick a category",IF(AND(E1215&lt;&gt;"",F1215=""),"Add a rate",IF(AND(E1215="",H1215=""),"Add hours or an amount",IF(AND(E1215&lt;&gt;"",H1215&lt;&gt;""),"Use hours x rate OR an amount","")))))))</f>
        <v/>
      </c>
    </row>
    <row r="1216" customFormat="false" ht="15" hidden="false" customHeight="false" outlineLevel="0" collapsed="false">
      <c r="A1216" s="24"/>
      <c r="B1216" s="23"/>
      <c r="C1216" s="23"/>
      <c r="D1216" s="23"/>
      <c r="E1216" s="23"/>
      <c r="F1216" s="25"/>
      <c r="G1216" s="26" t="str">
        <f aca="false">IF(AND(E1216="",H1216=""),"",N(E1216)*N(F1216)+N(H1216))</f>
        <v/>
      </c>
      <c r="H1216" s="25"/>
      <c r="I1216" s="23"/>
      <c r="J1216" s="28" t="str">
        <f aca="false">IF(AND(A1216="",B1216="",C1216="",E1216="",H1216=""),"",IF(B1216="","Pick a job",IF(ISNA(MATCH(B1216,Jobs!$A$2:$A$301,0)),"Job # not on Jobs tab",IF(C1216="","Pick a category",IF(AND(E1216&lt;&gt;"",F1216=""),"Add a rate",IF(AND(E1216="",H1216=""),"Add hours or an amount",IF(AND(E1216&lt;&gt;"",H1216&lt;&gt;""),"Use hours x rate OR an amount","")))))))</f>
        <v/>
      </c>
    </row>
    <row r="1217" customFormat="false" ht="15" hidden="false" customHeight="false" outlineLevel="0" collapsed="false">
      <c r="A1217" s="24"/>
      <c r="B1217" s="23"/>
      <c r="C1217" s="23"/>
      <c r="D1217" s="23"/>
      <c r="E1217" s="23"/>
      <c r="F1217" s="25"/>
      <c r="G1217" s="26" t="str">
        <f aca="false">IF(AND(E1217="",H1217=""),"",N(E1217)*N(F1217)+N(H1217))</f>
        <v/>
      </c>
      <c r="H1217" s="25"/>
      <c r="I1217" s="23"/>
      <c r="J1217" s="28" t="str">
        <f aca="false">IF(AND(A1217="",B1217="",C1217="",E1217="",H1217=""),"",IF(B1217="","Pick a job",IF(ISNA(MATCH(B1217,Jobs!$A$2:$A$301,0)),"Job # not on Jobs tab",IF(C1217="","Pick a category",IF(AND(E1217&lt;&gt;"",F1217=""),"Add a rate",IF(AND(E1217="",H1217=""),"Add hours or an amount",IF(AND(E1217&lt;&gt;"",H1217&lt;&gt;""),"Use hours x rate OR an amount","")))))))</f>
        <v/>
      </c>
    </row>
    <row r="1218" customFormat="false" ht="15" hidden="false" customHeight="false" outlineLevel="0" collapsed="false">
      <c r="A1218" s="24"/>
      <c r="B1218" s="23"/>
      <c r="C1218" s="23"/>
      <c r="D1218" s="23"/>
      <c r="E1218" s="23"/>
      <c r="F1218" s="25"/>
      <c r="G1218" s="26" t="str">
        <f aca="false">IF(AND(E1218="",H1218=""),"",N(E1218)*N(F1218)+N(H1218))</f>
        <v/>
      </c>
      <c r="H1218" s="25"/>
      <c r="I1218" s="23"/>
      <c r="J1218" s="28" t="str">
        <f aca="false">IF(AND(A1218="",B1218="",C1218="",E1218="",H1218=""),"",IF(B1218="","Pick a job",IF(ISNA(MATCH(B1218,Jobs!$A$2:$A$301,0)),"Job # not on Jobs tab",IF(C1218="","Pick a category",IF(AND(E1218&lt;&gt;"",F1218=""),"Add a rate",IF(AND(E1218="",H1218=""),"Add hours or an amount",IF(AND(E1218&lt;&gt;"",H1218&lt;&gt;""),"Use hours x rate OR an amount","")))))))</f>
        <v/>
      </c>
    </row>
    <row r="1219" customFormat="false" ht="15" hidden="false" customHeight="false" outlineLevel="0" collapsed="false">
      <c r="A1219" s="24"/>
      <c r="B1219" s="23"/>
      <c r="C1219" s="23"/>
      <c r="D1219" s="23"/>
      <c r="E1219" s="23"/>
      <c r="F1219" s="25"/>
      <c r="G1219" s="26" t="str">
        <f aca="false">IF(AND(E1219="",H1219=""),"",N(E1219)*N(F1219)+N(H1219))</f>
        <v/>
      </c>
      <c r="H1219" s="25"/>
      <c r="I1219" s="23"/>
      <c r="J1219" s="28" t="str">
        <f aca="false">IF(AND(A1219="",B1219="",C1219="",E1219="",H1219=""),"",IF(B1219="","Pick a job",IF(ISNA(MATCH(B1219,Jobs!$A$2:$A$301,0)),"Job # not on Jobs tab",IF(C1219="","Pick a category",IF(AND(E1219&lt;&gt;"",F1219=""),"Add a rate",IF(AND(E1219="",H1219=""),"Add hours or an amount",IF(AND(E1219&lt;&gt;"",H1219&lt;&gt;""),"Use hours x rate OR an amount","")))))))</f>
        <v/>
      </c>
    </row>
    <row r="1220" customFormat="false" ht="15" hidden="false" customHeight="false" outlineLevel="0" collapsed="false">
      <c r="A1220" s="24"/>
      <c r="B1220" s="23"/>
      <c r="C1220" s="23"/>
      <c r="D1220" s="23"/>
      <c r="E1220" s="23"/>
      <c r="F1220" s="25"/>
      <c r="G1220" s="26" t="str">
        <f aca="false">IF(AND(E1220="",H1220=""),"",N(E1220)*N(F1220)+N(H1220))</f>
        <v/>
      </c>
      <c r="H1220" s="25"/>
      <c r="I1220" s="23"/>
      <c r="J1220" s="28" t="str">
        <f aca="false">IF(AND(A1220="",B1220="",C1220="",E1220="",H1220=""),"",IF(B1220="","Pick a job",IF(ISNA(MATCH(B1220,Jobs!$A$2:$A$301,0)),"Job # not on Jobs tab",IF(C1220="","Pick a category",IF(AND(E1220&lt;&gt;"",F1220=""),"Add a rate",IF(AND(E1220="",H1220=""),"Add hours or an amount",IF(AND(E1220&lt;&gt;"",H1220&lt;&gt;""),"Use hours x rate OR an amount","")))))))</f>
        <v/>
      </c>
    </row>
    <row r="1221" customFormat="false" ht="15" hidden="false" customHeight="false" outlineLevel="0" collapsed="false">
      <c r="A1221" s="24"/>
      <c r="B1221" s="23"/>
      <c r="C1221" s="23"/>
      <c r="D1221" s="23"/>
      <c r="E1221" s="23"/>
      <c r="F1221" s="25"/>
      <c r="G1221" s="26" t="str">
        <f aca="false">IF(AND(E1221="",H1221=""),"",N(E1221)*N(F1221)+N(H1221))</f>
        <v/>
      </c>
      <c r="H1221" s="25"/>
      <c r="I1221" s="23"/>
      <c r="J1221" s="28" t="str">
        <f aca="false">IF(AND(A1221="",B1221="",C1221="",E1221="",H1221=""),"",IF(B1221="","Pick a job",IF(ISNA(MATCH(B1221,Jobs!$A$2:$A$301,0)),"Job # not on Jobs tab",IF(C1221="","Pick a category",IF(AND(E1221&lt;&gt;"",F1221=""),"Add a rate",IF(AND(E1221="",H1221=""),"Add hours or an amount",IF(AND(E1221&lt;&gt;"",H1221&lt;&gt;""),"Use hours x rate OR an amount","")))))))</f>
        <v/>
      </c>
    </row>
    <row r="1222" customFormat="false" ht="15" hidden="false" customHeight="false" outlineLevel="0" collapsed="false">
      <c r="A1222" s="24"/>
      <c r="B1222" s="23"/>
      <c r="C1222" s="23"/>
      <c r="D1222" s="23"/>
      <c r="E1222" s="23"/>
      <c r="F1222" s="25"/>
      <c r="G1222" s="26" t="str">
        <f aca="false">IF(AND(E1222="",H1222=""),"",N(E1222)*N(F1222)+N(H1222))</f>
        <v/>
      </c>
      <c r="H1222" s="25"/>
      <c r="I1222" s="23"/>
      <c r="J1222" s="28" t="str">
        <f aca="false">IF(AND(A1222="",B1222="",C1222="",E1222="",H1222=""),"",IF(B1222="","Pick a job",IF(ISNA(MATCH(B1222,Jobs!$A$2:$A$301,0)),"Job # not on Jobs tab",IF(C1222="","Pick a category",IF(AND(E1222&lt;&gt;"",F1222=""),"Add a rate",IF(AND(E1222="",H1222=""),"Add hours or an amount",IF(AND(E1222&lt;&gt;"",H1222&lt;&gt;""),"Use hours x rate OR an amount","")))))))</f>
        <v/>
      </c>
    </row>
    <row r="1223" customFormat="false" ht="15" hidden="false" customHeight="false" outlineLevel="0" collapsed="false">
      <c r="A1223" s="24"/>
      <c r="B1223" s="23"/>
      <c r="C1223" s="23"/>
      <c r="D1223" s="23"/>
      <c r="E1223" s="23"/>
      <c r="F1223" s="25"/>
      <c r="G1223" s="26" t="str">
        <f aca="false">IF(AND(E1223="",H1223=""),"",N(E1223)*N(F1223)+N(H1223))</f>
        <v/>
      </c>
      <c r="H1223" s="25"/>
      <c r="I1223" s="23"/>
      <c r="J1223" s="28" t="str">
        <f aca="false">IF(AND(A1223="",B1223="",C1223="",E1223="",H1223=""),"",IF(B1223="","Pick a job",IF(ISNA(MATCH(B1223,Jobs!$A$2:$A$301,0)),"Job # not on Jobs tab",IF(C1223="","Pick a category",IF(AND(E1223&lt;&gt;"",F1223=""),"Add a rate",IF(AND(E1223="",H1223=""),"Add hours or an amount",IF(AND(E1223&lt;&gt;"",H1223&lt;&gt;""),"Use hours x rate OR an amount","")))))))</f>
        <v/>
      </c>
    </row>
    <row r="1224" customFormat="false" ht="15" hidden="false" customHeight="false" outlineLevel="0" collapsed="false">
      <c r="A1224" s="24"/>
      <c r="B1224" s="23"/>
      <c r="C1224" s="23"/>
      <c r="D1224" s="23"/>
      <c r="E1224" s="23"/>
      <c r="F1224" s="25"/>
      <c r="G1224" s="26" t="str">
        <f aca="false">IF(AND(E1224="",H1224=""),"",N(E1224)*N(F1224)+N(H1224))</f>
        <v/>
      </c>
      <c r="H1224" s="25"/>
      <c r="I1224" s="23"/>
      <c r="J1224" s="28" t="str">
        <f aca="false">IF(AND(A1224="",B1224="",C1224="",E1224="",H1224=""),"",IF(B1224="","Pick a job",IF(ISNA(MATCH(B1224,Jobs!$A$2:$A$301,0)),"Job # not on Jobs tab",IF(C1224="","Pick a category",IF(AND(E1224&lt;&gt;"",F1224=""),"Add a rate",IF(AND(E1224="",H1224=""),"Add hours or an amount",IF(AND(E1224&lt;&gt;"",H1224&lt;&gt;""),"Use hours x rate OR an amount","")))))))</f>
        <v/>
      </c>
    </row>
    <row r="1225" customFormat="false" ht="15" hidden="false" customHeight="false" outlineLevel="0" collapsed="false">
      <c r="A1225" s="24"/>
      <c r="B1225" s="23"/>
      <c r="C1225" s="23"/>
      <c r="D1225" s="23"/>
      <c r="E1225" s="23"/>
      <c r="F1225" s="25"/>
      <c r="G1225" s="26" t="str">
        <f aca="false">IF(AND(E1225="",H1225=""),"",N(E1225)*N(F1225)+N(H1225))</f>
        <v/>
      </c>
      <c r="H1225" s="25"/>
      <c r="I1225" s="23"/>
      <c r="J1225" s="28" t="str">
        <f aca="false">IF(AND(A1225="",B1225="",C1225="",E1225="",H1225=""),"",IF(B1225="","Pick a job",IF(ISNA(MATCH(B1225,Jobs!$A$2:$A$301,0)),"Job # not on Jobs tab",IF(C1225="","Pick a category",IF(AND(E1225&lt;&gt;"",F1225=""),"Add a rate",IF(AND(E1225="",H1225=""),"Add hours or an amount",IF(AND(E1225&lt;&gt;"",H1225&lt;&gt;""),"Use hours x rate OR an amount","")))))))</f>
        <v/>
      </c>
    </row>
    <row r="1226" customFormat="false" ht="15" hidden="false" customHeight="false" outlineLevel="0" collapsed="false">
      <c r="A1226" s="24"/>
      <c r="B1226" s="23"/>
      <c r="C1226" s="23"/>
      <c r="D1226" s="23"/>
      <c r="E1226" s="23"/>
      <c r="F1226" s="25"/>
      <c r="G1226" s="26" t="str">
        <f aca="false">IF(AND(E1226="",H1226=""),"",N(E1226)*N(F1226)+N(H1226))</f>
        <v/>
      </c>
      <c r="H1226" s="25"/>
      <c r="I1226" s="23"/>
      <c r="J1226" s="28" t="str">
        <f aca="false">IF(AND(A1226="",B1226="",C1226="",E1226="",H1226=""),"",IF(B1226="","Pick a job",IF(ISNA(MATCH(B1226,Jobs!$A$2:$A$301,0)),"Job # not on Jobs tab",IF(C1226="","Pick a category",IF(AND(E1226&lt;&gt;"",F1226=""),"Add a rate",IF(AND(E1226="",H1226=""),"Add hours or an amount",IF(AND(E1226&lt;&gt;"",H1226&lt;&gt;""),"Use hours x rate OR an amount","")))))))</f>
        <v/>
      </c>
    </row>
    <row r="1227" customFormat="false" ht="15" hidden="false" customHeight="false" outlineLevel="0" collapsed="false">
      <c r="A1227" s="24"/>
      <c r="B1227" s="23"/>
      <c r="C1227" s="23"/>
      <c r="D1227" s="23"/>
      <c r="E1227" s="23"/>
      <c r="F1227" s="25"/>
      <c r="G1227" s="26" t="str">
        <f aca="false">IF(AND(E1227="",H1227=""),"",N(E1227)*N(F1227)+N(H1227))</f>
        <v/>
      </c>
      <c r="H1227" s="25"/>
      <c r="I1227" s="23"/>
      <c r="J1227" s="28" t="str">
        <f aca="false">IF(AND(A1227="",B1227="",C1227="",E1227="",H1227=""),"",IF(B1227="","Pick a job",IF(ISNA(MATCH(B1227,Jobs!$A$2:$A$301,0)),"Job # not on Jobs tab",IF(C1227="","Pick a category",IF(AND(E1227&lt;&gt;"",F1227=""),"Add a rate",IF(AND(E1227="",H1227=""),"Add hours or an amount",IF(AND(E1227&lt;&gt;"",H1227&lt;&gt;""),"Use hours x rate OR an amount","")))))))</f>
        <v/>
      </c>
    </row>
    <row r="1228" customFormat="false" ht="15" hidden="false" customHeight="false" outlineLevel="0" collapsed="false">
      <c r="A1228" s="24"/>
      <c r="B1228" s="23"/>
      <c r="C1228" s="23"/>
      <c r="D1228" s="23"/>
      <c r="E1228" s="23"/>
      <c r="F1228" s="25"/>
      <c r="G1228" s="26" t="str">
        <f aca="false">IF(AND(E1228="",H1228=""),"",N(E1228)*N(F1228)+N(H1228))</f>
        <v/>
      </c>
      <c r="H1228" s="25"/>
      <c r="I1228" s="23"/>
      <c r="J1228" s="28" t="str">
        <f aca="false">IF(AND(A1228="",B1228="",C1228="",E1228="",H1228=""),"",IF(B1228="","Pick a job",IF(ISNA(MATCH(B1228,Jobs!$A$2:$A$301,0)),"Job # not on Jobs tab",IF(C1228="","Pick a category",IF(AND(E1228&lt;&gt;"",F1228=""),"Add a rate",IF(AND(E1228="",H1228=""),"Add hours or an amount",IF(AND(E1228&lt;&gt;"",H1228&lt;&gt;""),"Use hours x rate OR an amount","")))))))</f>
        <v/>
      </c>
    </row>
    <row r="1229" customFormat="false" ht="15" hidden="false" customHeight="false" outlineLevel="0" collapsed="false">
      <c r="A1229" s="24"/>
      <c r="B1229" s="23"/>
      <c r="C1229" s="23"/>
      <c r="D1229" s="23"/>
      <c r="E1229" s="23"/>
      <c r="F1229" s="25"/>
      <c r="G1229" s="26" t="str">
        <f aca="false">IF(AND(E1229="",H1229=""),"",N(E1229)*N(F1229)+N(H1229))</f>
        <v/>
      </c>
      <c r="H1229" s="25"/>
      <c r="I1229" s="23"/>
      <c r="J1229" s="28" t="str">
        <f aca="false">IF(AND(A1229="",B1229="",C1229="",E1229="",H1229=""),"",IF(B1229="","Pick a job",IF(ISNA(MATCH(B1229,Jobs!$A$2:$A$301,0)),"Job # not on Jobs tab",IF(C1229="","Pick a category",IF(AND(E1229&lt;&gt;"",F1229=""),"Add a rate",IF(AND(E1229="",H1229=""),"Add hours or an amount",IF(AND(E1229&lt;&gt;"",H1229&lt;&gt;""),"Use hours x rate OR an amount","")))))))</f>
        <v/>
      </c>
    </row>
    <row r="1230" customFormat="false" ht="15" hidden="false" customHeight="false" outlineLevel="0" collapsed="false">
      <c r="A1230" s="24"/>
      <c r="B1230" s="23"/>
      <c r="C1230" s="23"/>
      <c r="D1230" s="23"/>
      <c r="E1230" s="23"/>
      <c r="F1230" s="25"/>
      <c r="G1230" s="26" t="str">
        <f aca="false">IF(AND(E1230="",H1230=""),"",N(E1230)*N(F1230)+N(H1230))</f>
        <v/>
      </c>
      <c r="H1230" s="25"/>
      <c r="I1230" s="23"/>
      <c r="J1230" s="28" t="str">
        <f aca="false">IF(AND(A1230="",B1230="",C1230="",E1230="",H1230=""),"",IF(B1230="","Pick a job",IF(ISNA(MATCH(B1230,Jobs!$A$2:$A$301,0)),"Job # not on Jobs tab",IF(C1230="","Pick a category",IF(AND(E1230&lt;&gt;"",F1230=""),"Add a rate",IF(AND(E1230="",H1230=""),"Add hours or an amount",IF(AND(E1230&lt;&gt;"",H1230&lt;&gt;""),"Use hours x rate OR an amount","")))))))</f>
        <v/>
      </c>
    </row>
    <row r="1231" customFormat="false" ht="15" hidden="false" customHeight="false" outlineLevel="0" collapsed="false">
      <c r="A1231" s="24"/>
      <c r="B1231" s="23"/>
      <c r="C1231" s="23"/>
      <c r="D1231" s="23"/>
      <c r="E1231" s="23"/>
      <c r="F1231" s="25"/>
      <c r="G1231" s="26" t="str">
        <f aca="false">IF(AND(E1231="",H1231=""),"",N(E1231)*N(F1231)+N(H1231))</f>
        <v/>
      </c>
      <c r="H1231" s="25"/>
      <c r="I1231" s="23"/>
      <c r="J1231" s="28" t="str">
        <f aca="false">IF(AND(A1231="",B1231="",C1231="",E1231="",H1231=""),"",IF(B1231="","Pick a job",IF(ISNA(MATCH(B1231,Jobs!$A$2:$A$301,0)),"Job # not on Jobs tab",IF(C1231="","Pick a category",IF(AND(E1231&lt;&gt;"",F1231=""),"Add a rate",IF(AND(E1231="",H1231=""),"Add hours or an amount",IF(AND(E1231&lt;&gt;"",H1231&lt;&gt;""),"Use hours x rate OR an amount","")))))))</f>
        <v/>
      </c>
    </row>
    <row r="1232" customFormat="false" ht="15" hidden="false" customHeight="false" outlineLevel="0" collapsed="false">
      <c r="A1232" s="24"/>
      <c r="B1232" s="23"/>
      <c r="C1232" s="23"/>
      <c r="D1232" s="23"/>
      <c r="E1232" s="23"/>
      <c r="F1232" s="25"/>
      <c r="G1232" s="26" t="str">
        <f aca="false">IF(AND(E1232="",H1232=""),"",N(E1232)*N(F1232)+N(H1232))</f>
        <v/>
      </c>
      <c r="H1232" s="25"/>
      <c r="I1232" s="23"/>
      <c r="J1232" s="28" t="str">
        <f aca="false">IF(AND(A1232="",B1232="",C1232="",E1232="",H1232=""),"",IF(B1232="","Pick a job",IF(ISNA(MATCH(B1232,Jobs!$A$2:$A$301,0)),"Job # not on Jobs tab",IF(C1232="","Pick a category",IF(AND(E1232&lt;&gt;"",F1232=""),"Add a rate",IF(AND(E1232="",H1232=""),"Add hours or an amount",IF(AND(E1232&lt;&gt;"",H1232&lt;&gt;""),"Use hours x rate OR an amount","")))))))</f>
        <v/>
      </c>
    </row>
    <row r="1233" customFormat="false" ht="15" hidden="false" customHeight="false" outlineLevel="0" collapsed="false">
      <c r="A1233" s="24"/>
      <c r="B1233" s="23"/>
      <c r="C1233" s="23"/>
      <c r="D1233" s="23"/>
      <c r="E1233" s="23"/>
      <c r="F1233" s="25"/>
      <c r="G1233" s="26" t="str">
        <f aca="false">IF(AND(E1233="",H1233=""),"",N(E1233)*N(F1233)+N(H1233))</f>
        <v/>
      </c>
      <c r="H1233" s="25"/>
      <c r="I1233" s="23"/>
      <c r="J1233" s="28" t="str">
        <f aca="false">IF(AND(A1233="",B1233="",C1233="",E1233="",H1233=""),"",IF(B1233="","Pick a job",IF(ISNA(MATCH(B1233,Jobs!$A$2:$A$301,0)),"Job # not on Jobs tab",IF(C1233="","Pick a category",IF(AND(E1233&lt;&gt;"",F1233=""),"Add a rate",IF(AND(E1233="",H1233=""),"Add hours or an amount",IF(AND(E1233&lt;&gt;"",H1233&lt;&gt;""),"Use hours x rate OR an amount","")))))))</f>
        <v/>
      </c>
    </row>
    <row r="1234" customFormat="false" ht="15" hidden="false" customHeight="false" outlineLevel="0" collapsed="false">
      <c r="A1234" s="24"/>
      <c r="B1234" s="23"/>
      <c r="C1234" s="23"/>
      <c r="D1234" s="23"/>
      <c r="E1234" s="23"/>
      <c r="F1234" s="25"/>
      <c r="G1234" s="26" t="str">
        <f aca="false">IF(AND(E1234="",H1234=""),"",N(E1234)*N(F1234)+N(H1234))</f>
        <v/>
      </c>
      <c r="H1234" s="25"/>
      <c r="I1234" s="23"/>
      <c r="J1234" s="28" t="str">
        <f aca="false">IF(AND(A1234="",B1234="",C1234="",E1234="",H1234=""),"",IF(B1234="","Pick a job",IF(ISNA(MATCH(B1234,Jobs!$A$2:$A$301,0)),"Job # not on Jobs tab",IF(C1234="","Pick a category",IF(AND(E1234&lt;&gt;"",F1234=""),"Add a rate",IF(AND(E1234="",H1234=""),"Add hours or an amount",IF(AND(E1234&lt;&gt;"",H1234&lt;&gt;""),"Use hours x rate OR an amount","")))))))</f>
        <v/>
      </c>
    </row>
    <row r="1235" customFormat="false" ht="15" hidden="false" customHeight="false" outlineLevel="0" collapsed="false">
      <c r="A1235" s="24"/>
      <c r="B1235" s="23"/>
      <c r="C1235" s="23"/>
      <c r="D1235" s="23"/>
      <c r="E1235" s="23"/>
      <c r="F1235" s="25"/>
      <c r="G1235" s="26" t="str">
        <f aca="false">IF(AND(E1235="",H1235=""),"",N(E1235)*N(F1235)+N(H1235))</f>
        <v/>
      </c>
      <c r="H1235" s="25"/>
      <c r="I1235" s="23"/>
      <c r="J1235" s="28" t="str">
        <f aca="false">IF(AND(A1235="",B1235="",C1235="",E1235="",H1235=""),"",IF(B1235="","Pick a job",IF(ISNA(MATCH(B1235,Jobs!$A$2:$A$301,0)),"Job # not on Jobs tab",IF(C1235="","Pick a category",IF(AND(E1235&lt;&gt;"",F1235=""),"Add a rate",IF(AND(E1235="",H1235=""),"Add hours or an amount",IF(AND(E1235&lt;&gt;"",H1235&lt;&gt;""),"Use hours x rate OR an amount","")))))))</f>
        <v/>
      </c>
    </row>
    <row r="1236" customFormat="false" ht="15" hidden="false" customHeight="false" outlineLevel="0" collapsed="false">
      <c r="A1236" s="24"/>
      <c r="B1236" s="23"/>
      <c r="C1236" s="23"/>
      <c r="D1236" s="23"/>
      <c r="E1236" s="23"/>
      <c r="F1236" s="25"/>
      <c r="G1236" s="26" t="str">
        <f aca="false">IF(AND(E1236="",H1236=""),"",N(E1236)*N(F1236)+N(H1236))</f>
        <v/>
      </c>
      <c r="H1236" s="25"/>
      <c r="I1236" s="23"/>
      <c r="J1236" s="28" t="str">
        <f aca="false">IF(AND(A1236="",B1236="",C1236="",E1236="",H1236=""),"",IF(B1236="","Pick a job",IF(ISNA(MATCH(B1236,Jobs!$A$2:$A$301,0)),"Job # not on Jobs tab",IF(C1236="","Pick a category",IF(AND(E1236&lt;&gt;"",F1236=""),"Add a rate",IF(AND(E1236="",H1236=""),"Add hours or an amount",IF(AND(E1236&lt;&gt;"",H1236&lt;&gt;""),"Use hours x rate OR an amount","")))))))</f>
        <v/>
      </c>
    </row>
    <row r="1237" customFormat="false" ht="15" hidden="false" customHeight="false" outlineLevel="0" collapsed="false">
      <c r="A1237" s="24"/>
      <c r="B1237" s="23"/>
      <c r="C1237" s="23"/>
      <c r="D1237" s="23"/>
      <c r="E1237" s="23"/>
      <c r="F1237" s="25"/>
      <c r="G1237" s="26" t="str">
        <f aca="false">IF(AND(E1237="",H1237=""),"",N(E1237)*N(F1237)+N(H1237))</f>
        <v/>
      </c>
      <c r="H1237" s="25"/>
      <c r="I1237" s="23"/>
      <c r="J1237" s="28" t="str">
        <f aca="false">IF(AND(A1237="",B1237="",C1237="",E1237="",H1237=""),"",IF(B1237="","Pick a job",IF(ISNA(MATCH(B1237,Jobs!$A$2:$A$301,0)),"Job # not on Jobs tab",IF(C1237="","Pick a category",IF(AND(E1237&lt;&gt;"",F1237=""),"Add a rate",IF(AND(E1237="",H1237=""),"Add hours or an amount",IF(AND(E1237&lt;&gt;"",H1237&lt;&gt;""),"Use hours x rate OR an amount","")))))))</f>
        <v/>
      </c>
    </row>
    <row r="1238" customFormat="false" ht="15" hidden="false" customHeight="false" outlineLevel="0" collapsed="false">
      <c r="A1238" s="24"/>
      <c r="B1238" s="23"/>
      <c r="C1238" s="23"/>
      <c r="D1238" s="23"/>
      <c r="E1238" s="23"/>
      <c r="F1238" s="25"/>
      <c r="G1238" s="26" t="str">
        <f aca="false">IF(AND(E1238="",H1238=""),"",N(E1238)*N(F1238)+N(H1238))</f>
        <v/>
      </c>
      <c r="H1238" s="25"/>
      <c r="I1238" s="23"/>
      <c r="J1238" s="28" t="str">
        <f aca="false">IF(AND(A1238="",B1238="",C1238="",E1238="",H1238=""),"",IF(B1238="","Pick a job",IF(ISNA(MATCH(B1238,Jobs!$A$2:$A$301,0)),"Job # not on Jobs tab",IF(C1238="","Pick a category",IF(AND(E1238&lt;&gt;"",F1238=""),"Add a rate",IF(AND(E1238="",H1238=""),"Add hours or an amount",IF(AND(E1238&lt;&gt;"",H1238&lt;&gt;""),"Use hours x rate OR an amount","")))))))</f>
        <v/>
      </c>
    </row>
    <row r="1239" customFormat="false" ht="15" hidden="false" customHeight="false" outlineLevel="0" collapsed="false">
      <c r="A1239" s="24"/>
      <c r="B1239" s="23"/>
      <c r="C1239" s="23"/>
      <c r="D1239" s="23"/>
      <c r="E1239" s="23"/>
      <c r="F1239" s="25"/>
      <c r="G1239" s="26" t="str">
        <f aca="false">IF(AND(E1239="",H1239=""),"",N(E1239)*N(F1239)+N(H1239))</f>
        <v/>
      </c>
      <c r="H1239" s="25"/>
      <c r="I1239" s="23"/>
      <c r="J1239" s="28" t="str">
        <f aca="false">IF(AND(A1239="",B1239="",C1239="",E1239="",H1239=""),"",IF(B1239="","Pick a job",IF(ISNA(MATCH(B1239,Jobs!$A$2:$A$301,0)),"Job # not on Jobs tab",IF(C1239="","Pick a category",IF(AND(E1239&lt;&gt;"",F1239=""),"Add a rate",IF(AND(E1239="",H1239=""),"Add hours or an amount",IF(AND(E1239&lt;&gt;"",H1239&lt;&gt;""),"Use hours x rate OR an amount","")))))))</f>
        <v/>
      </c>
    </row>
    <row r="1240" customFormat="false" ht="15" hidden="false" customHeight="false" outlineLevel="0" collapsed="false">
      <c r="A1240" s="24"/>
      <c r="B1240" s="23"/>
      <c r="C1240" s="23"/>
      <c r="D1240" s="23"/>
      <c r="E1240" s="23"/>
      <c r="F1240" s="25"/>
      <c r="G1240" s="26" t="str">
        <f aca="false">IF(AND(E1240="",H1240=""),"",N(E1240)*N(F1240)+N(H1240))</f>
        <v/>
      </c>
      <c r="H1240" s="25"/>
      <c r="I1240" s="23"/>
      <c r="J1240" s="28" t="str">
        <f aca="false">IF(AND(A1240="",B1240="",C1240="",E1240="",H1240=""),"",IF(B1240="","Pick a job",IF(ISNA(MATCH(B1240,Jobs!$A$2:$A$301,0)),"Job # not on Jobs tab",IF(C1240="","Pick a category",IF(AND(E1240&lt;&gt;"",F1240=""),"Add a rate",IF(AND(E1240="",H1240=""),"Add hours or an amount",IF(AND(E1240&lt;&gt;"",H1240&lt;&gt;""),"Use hours x rate OR an amount","")))))))</f>
        <v/>
      </c>
    </row>
    <row r="1241" customFormat="false" ht="15" hidden="false" customHeight="false" outlineLevel="0" collapsed="false">
      <c r="A1241" s="24"/>
      <c r="B1241" s="23"/>
      <c r="C1241" s="23"/>
      <c r="D1241" s="23"/>
      <c r="E1241" s="23"/>
      <c r="F1241" s="25"/>
      <c r="G1241" s="26" t="str">
        <f aca="false">IF(AND(E1241="",H1241=""),"",N(E1241)*N(F1241)+N(H1241))</f>
        <v/>
      </c>
      <c r="H1241" s="25"/>
      <c r="I1241" s="23"/>
      <c r="J1241" s="28" t="str">
        <f aca="false">IF(AND(A1241="",B1241="",C1241="",E1241="",H1241=""),"",IF(B1241="","Pick a job",IF(ISNA(MATCH(B1241,Jobs!$A$2:$A$301,0)),"Job # not on Jobs tab",IF(C1241="","Pick a category",IF(AND(E1241&lt;&gt;"",F1241=""),"Add a rate",IF(AND(E1241="",H1241=""),"Add hours or an amount",IF(AND(E1241&lt;&gt;"",H1241&lt;&gt;""),"Use hours x rate OR an amount","")))))))</f>
        <v/>
      </c>
    </row>
    <row r="1242" customFormat="false" ht="15" hidden="false" customHeight="false" outlineLevel="0" collapsed="false">
      <c r="A1242" s="24"/>
      <c r="B1242" s="23"/>
      <c r="C1242" s="23"/>
      <c r="D1242" s="23"/>
      <c r="E1242" s="23"/>
      <c r="F1242" s="25"/>
      <c r="G1242" s="26" t="str">
        <f aca="false">IF(AND(E1242="",H1242=""),"",N(E1242)*N(F1242)+N(H1242))</f>
        <v/>
      </c>
      <c r="H1242" s="25"/>
      <c r="I1242" s="23"/>
      <c r="J1242" s="28" t="str">
        <f aca="false">IF(AND(A1242="",B1242="",C1242="",E1242="",H1242=""),"",IF(B1242="","Pick a job",IF(ISNA(MATCH(B1242,Jobs!$A$2:$A$301,0)),"Job # not on Jobs tab",IF(C1242="","Pick a category",IF(AND(E1242&lt;&gt;"",F1242=""),"Add a rate",IF(AND(E1242="",H1242=""),"Add hours or an amount",IF(AND(E1242&lt;&gt;"",H1242&lt;&gt;""),"Use hours x rate OR an amount","")))))))</f>
        <v/>
      </c>
    </row>
    <row r="1243" customFormat="false" ht="15" hidden="false" customHeight="false" outlineLevel="0" collapsed="false">
      <c r="A1243" s="24"/>
      <c r="B1243" s="23"/>
      <c r="C1243" s="23"/>
      <c r="D1243" s="23"/>
      <c r="E1243" s="23"/>
      <c r="F1243" s="25"/>
      <c r="G1243" s="26" t="str">
        <f aca="false">IF(AND(E1243="",H1243=""),"",N(E1243)*N(F1243)+N(H1243))</f>
        <v/>
      </c>
      <c r="H1243" s="25"/>
      <c r="I1243" s="23"/>
      <c r="J1243" s="28" t="str">
        <f aca="false">IF(AND(A1243="",B1243="",C1243="",E1243="",H1243=""),"",IF(B1243="","Pick a job",IF(ISNA(MATCH(B1243,Jobs!$A$2:$A$301,0)),"Job # not on Jobs tab",IF(C1243="","Pick a category",IF(AND(E1243&lt;&gt;"",F1243=""),"Add a rate",IF(AND(E1243="",H1243=""),"Add hours or an amount",IF(AND(E1243&lt;&gt;"",H1243&lt;&gt;""),"Use hours x rate OR an amount","")))))))</f>
        <v/>
      </c>
    </row>
    <row r="1244" customFormat="false" ht="15" hidden="false" customHeight="false" outlineLevel="0" collapsed="false">
      <c r="A1244" s="24"/>
      <c r="B1244" s="23"/>
      <c r="C1244" s="23"/>
      <c r="D1244" s="23"/>
      <c r="E1244" s="23"/>
      <c r="F1244" s="25"/>
      <c r="G1244" s="26" t="str">
        <f aca="false">IF(AND(E1244="",H1244=""),"",N(E1244)*N(F1244)+N(H1244))</f>
        <v/>
      </c>
      <c r="H1244" s="25"/>
      <c r="I1244" s="23"/>
      <c r="J1244" s="28" t="str">
        <f aca="false">IF(AND(A1244="",B1244="",C1244="",E1244="",H1244=""),"",IF(B1244="","Pick a job",IF(ISNA(MATCH(B1244,Jobs!$A$2:$A$301,0)),"Job # not on Jobs tab",IF(C1244="","Pick a category",IF(AND(E1244&lt;&gt;"",F1244=""),"Add a rate",IF(AND(E1244="",H1244=""),"Add hours or an amount",IF(AND(E1244&lt;&gt;"",H1244&lt;&gt;""),"Use hours x rate OR an amount","")))))))</f>
        <v/>
      </c>
    </row>
    <row r="1245" customFormat="false" ht="15" hidden="false" customHeight="false" outlineLevel="0" collapsed="false">
      <c r="A1245" s="24"/>
      <c r="B1245" s="23"/>
      <c r="C1245" s="23"/>
      <c r="D1245" s="23"/>
      <c r="E1245" s="23"/>
      <c r="F1245" s="25"/>
      <c r="G1245" s="26" t="str">
        <f aca="false">IF(AND(E1245="",H1245=""),"",N(E1245)*N(F1245)+N(H1245))</f>
        <v/>
      </c>
      <c r="H1245" s="25"/>
      <c r="I1245" s="23"/>
      <c r="J1245" s="28" t="str">
        <f aca="false">IF(AND(A1245="",B1245="",C1245="",E1245="",H1245=""),"",IF(B1245="","Pick a job",IF(ISNA(MATCH(B1245,Jobs!$A$2:$A$301,0)),"Job # not on Jobs tab",IF(C1245="","Pick a category",IF(AND(E1245&lt;&gt;"",F1245=""),"Add a rate",IF(AND(E1245="",H1245=""),"Add hours or an amount",IF(AND(E1245&lt;&gt;"",H1245&lt;&gt;""),"Use hours x rate OR an amount","")))))))</f>
        <v/>
      </c>
    </row>
    <row r="1246" customFormat="false" ht="15" hidden="false" customHeight="false" outlineLevel="0" collapsed="false">
      <c r="A1246" s="24"/>
      <c r="B1246" s="23"/>
      <c r="C1246" s="23"/>
      <c r="D1246" s="23"/>
      <c r="E1246" s="23"/>
      <c r="F1246" s="25"/>
      <c r="G1246" s="26" t="str">
        <f aca="false">IF(AND(E1246="",H1246=""),"",N(E1246)*N(F1246)+N(H1246))</f>
        <v/>
      </c>
      <c r="H1246" s="25"/>
      <c r="I1246" s="23"/>
      <c r="J1246" s="28" t="str">
        <f aca="false">IF(AND(A1246="",B1246="",C1246="",E1246="",H1246=""),"",IF(B1246="","Pick a job",IF(ISNA(MATCH(B1246,Jobs!$A$2:$A$301,0)),"Job # not on Jobs tab",IF(C1246="","Pick a category",IF(AND(E1246&lt;&gt;"",F1246=""),"Add a rate",IF(AND(E1246="",H1246=""),"Add hours or an amount",IF(AND(E1246&lt;&gt;"",H1246&lt;&gt;""),"Use hours x rate OR an amount","")))))))</f>
        <v/>
      </c>
    </row>
    <row r="1247" customFormat="false" ht="15" hidden="false" customHeight="false" outlineLevel="0" collapsed="false">
      <c r="A1247" s="24"/>
      <c r="B1247" s="23"/>
      <c r="C1247" s="23"/>
      <c r="D1247" s="23"/>
      <c r="E1247" s="23"/>
      <c r="F1247" s="25"/>
      <c r="G1247" s="26" t="str">
        <f aca="false">IF(AND(E1247="",H1247=""),"",N(E1247)*N(F1247)+N(H1247))</f>
        <v/>
      </c>
      <c r="H1247" s="25"/>
      <c r="I1247" s="23"/>
      <c r="J1247" s="28" t="str">
        <f aca="false">IF(AND(A1247="",B1247="",C1247="",E1247="",H1247=""),"",IF(B1247="","Pick a job",IF(ISNA(MATCH(B1247,Jobs!$A$2:$A$301,0)),"Job # not on Jobs tab",IF(C1247="","Pick a category",IF(AND(E1247&lt;&gt;"",F1247=""),"Add a rate",IF(AND(E1247="",H1247=""),"Add hours or an amount",IF(AND(E1247&lt;&gt;"",H1247&lt;&gt;""),"Use hours x rate OR an amount","")))))))</f>
        <v/>
      </c>
    </row>
    <row r="1248" customFormat="false" ht="15" hidden="false" customHeight="false" outlineLevel="0" collapsed="false">
      <c r="A1248" s="24"/>
      <c r="B1248" s="23"/>
      <c r="C1248" s="23"/>
      <c r="D1248" s="23"/>
      <c r="E1248" s="23"/>
      <c r="F1248" s="25"/>
      <c r="G1248" s="26" t="str">
        <f aca="false">IF(AND(E1248="",H1248=""),"",N(E1248)*N(F1248)+N(H1248))</f>
        <v/>
      </c>
      <c r="H1248" s="25"/>
      <c r="I1248" s="23"/>
      <c r="J1248" s="28" t="str">
        <f aca="false">IF(AND(A1248="",B1248="",C1248="",E1248="",H1248=""),"",IF(B1248="","Pick a job",IF(ISNA(MATCH(B1248,Jobs!$A$2:$A$301,0)),"Job # not on Jobs tab",IF(C1248="","Pick a category",IF(AND(E1248&lt;&gt;"",F1248=""),"Add a rate",IF(AND(E1248="",H1248=""),"Add hours or an amount",IF(AND(E1248&lt;&gt;"",H1248&lt;&gt;""),"Use hours x rate OR an amount","")))))))</f>
        <v/>
      </c>
    </row>
    <row r="1249" customFormat="false" ht="15" hidden="false" customHeight="false" outlineLevel="0" collapsed="false">
      <c r="A1249" s="24"/>
      <c r="B1249" s="23"/>
      <c r="C1249" s="23"/>
      <c r="D1249" s="23"/>
      <c r="E1249" s="23"/>
      <c r="F1249" s="25"/>
      <c r="G1249" s="26" t="str">
        <f aca="false">IF(AND(E1249="",H1249=""),"",N(E1249)*N(F1249)+N(H1249))</f>
        <v/>
      </c>
      <c r="H1249" s="25"/>
      <c r="I1249" s="23"/>
      <c r="J1249" s="28" t="str">
        <f aca="false">IF(AND(A1249="",B1249="",C1249="",E1249="",H1249=""),"",IF(B1249="","Pick a job",IF(ISNA(MATCH(B1249,Jobs!$A$2:$A$301,0)),"Job # not on Jobs tab",IF(C1249="","Pick a category",IF(AND(E1249&lt;&gt;"",F1249=""),"Add a rate",IF(AND(E1249="",H1249=""),"Add hours or an amount",IF(AND(E1249&lt;&gt;"",H1249&lt;&gt;""),"Use hours x rate OR an amount","")))))))</f>
        <v/>
      </c>
    </row>
    <row r="1250" customFormat="false" ht="15" hidden="false" customHeight="false" outlineLevel="0" collapsed="false">
      <c r="A1250" s="24"/>
      <c r="B1250" s="23"/>
      <c r="C1250" s="23"/>
      <c r="D1250" s="23"/>
      <c r="E1250" s="23"/>
      <c r="F1250" s="25"/>
      <c r="G1250" s="26" t="str">
        <f aca="false">IF(AND(E1250="",H1250=""),"",N(E1250)*N(F1250)+N(H1250))</f>
        <v/>
      </c>
      <c r="H1250" s="25"/>
      <c r="I1250" s="23"/>
      <c r="J1250" s="28" t="str">
        <f aca="false">IF(AND(A1250="",B1250="",C1250="",E1250="",H1250=""),"",IF(B1250="","Pick a job",IF(ISNA(MATCH(B1250,Jobs!$A$2:$A$301,0)),"Job # not on Jobs tab",IF(C1250="","Pick a category",IF(AND(E1250&lt;&gt;"",F1250=""),"Add a rate",IF(AND(E1250="",H1250=""),"Add hours or an amount",IF(AND(E1250&lt;&gt;"",H1250&lt;&gt;""),"Use hours x rate OR an amount","")))))))</f>
        <v/>
      </c>
    </row>
    <row r="1251" customFormat="false" ht="15" hidden="false" customHeight="false" outlineLevel="0" collapsed="false">
      <c r="A1251" s="24"/>
      <c r="B1251" s="23"/>
      <c r="C1251" s="23"/>
      <c r="D1251" s="23"/>
      <c r="E1251" s="23"/>
      <c r="F1251" s="25"/>
      <c r="G1251" s="26" t="str">
        <f aca="false">IF(AND(E1251="",H1251=""),"",N(E1251)*N(F1251)+N(H1251))</f>
        <v/>
      </c>
      <c r="H1251" s="25"/>
      <c r="I1251" s="23"/>
      <c r="J1251" s="28" t="str">
        <f aca="false">IF(AND(A1251="",B1251="",C1251="",E1251="",H1251=""),"",IF(B1251="","Pick a job",IF(ISNA(MATCH(B1251,Jobs!$A$2:$A$301,0)),"Job # not on Jobs tab",IF(C1251="","Pick a category",IF(AND(E1251&lt;&gt;"",F1251=""),"Add a rate",IF(AND(E1251="",H1251=""),"Add hours or an amount",IF(AND(E1251&lt;&gt;"",H1251&lt;&gt;""),"Use hours x rate OR an amount","")))))))</f>
        <v/>
      </c>
    </row>
    <row r="1252" customFormat="false" ht="15" hidden="false" customHeight="false" outlineLevel="0" collapsed="false">
      <c r="A1252" s="24"/>
      <c r="B1252" s="23"/>
      <c r="C1252" s="23"/>
      <c r="D1252" s="23"/>
      <c r="E1252" s="23"/>
      <c r="F1252" s="25"/>
      <c r="G1252" s="26" t="str">
        <f aca="false">IF(AND(E1252="",H1252=""),"",N(E1252)*N(F1252)+N(H1252))</f>
        <v/>
      </c>
      <c r="H1252" s="25"/>
      <c r="I1252" s="23"/>
      <c r="J1252" s="28" t="str">
        <f aca="false">IF(AND(A1252="",B1252="",C1252="",E1252="",H1252=""),"",IF(B1252="","Pick a job",IF(ISNA(MATCH(B1252,Jobs!$A$2:$A$301,0)),"Job # not on Jobs tab",IF(C1252="","Pick a category",IF(AND(E1252&lt;&gt;"",F1252=""),"Add a rate",IF(AND(E1252="",H1252=""),"Add hours or an amount",IF(AND(E1252&lt;&gt;"",H1252&lt;&gt;""),"Use hours x rate OR an amount","")))))))</f>
        <v/>
      </c>
    </row>
    <row r="1253" customFormat="false" ht="15" hidden="false" customHeight="false" outlineLevel="0" collapsed="false">
      <c r="A1253" s="24"/>
      <c r="B1253" s="23"/>
      <c r="C1253" s="23"/>
      <c r="D1253" s="23"/>
      <c r="E1253" s="23"/>
      <c r="F1253" s="25"/>
      <c r="G1253" s="26" t="str">
        <f aca="false">IF(AND(E1253="",H1253=""),"",N(E1253)*N(F1253)+N(H1253))</f>
        <v/>
      </c>
      <c r="H1253" s="25"/>
      <c r="I1253" s="23"/>
      <c r="J1253" s="28" t="str">
        <f aca="false">IF(AND(A1253="",B1253="",C1253="",E1253="",H1253=""),"",IF(B1253="","Pick a job",IF(ISNA(MATCH(B1253,Jobs!$A$2:$A$301,0)),"Job # not on Jobs tab",IF(C1253="","Pick a category",IF(AND(E1253&lt;&gt;"",F1253=""),"Add a rate",IF(AND(E1253="",H1253=""),"Add hours or an amount",IF(AND(E1253&lt;&gt;"",H1253&lt;&gt;""),"Use hours x rate OR an amount","")))))))</f>
        <v/>
      </c>
    </row>
    <row r="1254" customFormat="false" ht="15" hidden="false" customHeight="false" outlineLevel="0" collapsed="false">
      <c r="A1254" s="24"/>
      <c r="B1254" s="23"/>
      <c r="C1254" s="23"/>
      <c r="D1254" s="23"/>
      <c r="E1254" s="23"/>
      <c r="F1254" s="25"/>
      <c r="G1254" s="26" t="str">
        <f aca="false">IF(AND(E1254="",H1254=""),"",N(E1254)*N(F1254)+N(H1254))</f>
        <v/>
      </c>
      <c r="H1254" s="25"/>
      <c r="I1254" s="23"/>
      <c r="J1254" s="28" t="str">
        <f aca="false">IF(AND(A1254="",B1254="",C1254="",E1254="",H1254=""),"",IF(B1254="","Pick a job",IF(ISNA(MATCH(B1254,Jobs!$A$2:$A$301,0)),"Job # not on Jobs tab",IF(C1254="","Pick a category",IF(AND(E1254&lt;&gt;"",F1254=""),"Add a rate",IF(AND(E1254="",H1254=""),"Add hours or an amount",IF(AND(E1254&lt;&gt;"",H1254&lt;&gt;""),"Use hours x rate OR an amount","")))))))</f>
        <v/>
      </c>
    </row>
    <row r="1255" customFormat="false" ht="15" hidden="false" customHeight="false" outlineLevel="0" collapsed="false">
      <c r="A1255" s="24"/>
      <c r="B1255" s="23"/>
      <c r="C1255" s="23"/>
      <c r="D1255" s="23"/>
      <c r="E1255" s="23"/>
      <c r="F1255" s="25"/>
      <c r="G1255" s="26" t="str">
        <f aca="false">IF(AND(E1255="",H1255=""),"",N(E1255)*N(F1255)+N(H1255))</f>
        <v/>
      </c>
      <c r="H1255" s="25"/>
      <c r="I1255" s="23"/>
      <c r="J1255" s="28" t="str">
        <f aca="false">IF(AND(A1255="",B1255="",C1255="",E1255="",H1255=""),"",IF(B1255="","Pick a job",IF(ISNA(MATCH(B1255,Jobs!$A$2:$A$301,0)),"Job # not on Jobs tab",IF(C1255="","Pick a category",IF(AND(E1255&lt;&gt;"",F1255=""),"Add a rate",IF(AND(E1255="",H1255=""),"Add hours or an amount",IF(AND(E1255&lt;&gt;"",H1255&lt;&gt;""),"Use hours x rate OR an amount","")))))))</f>
        <v/>
      </c>
    </row>
    <row r="1256" customFormat="false" ht="15" hidden="false" customHeight="false" outlineLevel="0" collapsed="false">
      <c r="A1256" s="24"/>
      <c r="B1256" s="23"/>
      <c r="C1256" s="23"/>
      <c r="D1256" s="23"/>
      <c r="E1256" s="23"/>
      <c r="F1256" s="25"/>
      <c r="G1256" s="26" t="str">
        <f aca="false">IF(AND(E1256="",H1256=""),"",N(E1256)*N(F1256)+N(H1256))</f>
        <v/>
      </c>
      <c r="H1256" s="25"/>
      <c r="I1256" s="23"/>
      <c r="J1256" s="28" t="str">
        <f aca="false">IF(AND(A1256="",B1256="",C1256="",E1256="",H1256=""),"",IF(B1256="","Pick a job",IF(ISNA(MATCH(B1256,Jobs!$A$2:$A$301,0)),"Job # not on Jobs tab",IF(C1256="","Pick a category",IF(AND(E1256&lt;&gt;"",F1256=""),"Add a rate",IF(AND(E1256="",H1256=""),"Add hours or an amount",IF(AND(E1256&lt;&gt;"",H1256&lt;&gt;""),"Use hours x rate OR an amount","")))))))</f>
        <v/>
      </c>
    </row>
    <row r="1257" customFormat="false" ht="15" hidden="false" customHeight="false" outlineLevel="0" collapsed="false">
      <c r="A1257" s="24"/>
      <c r="B1257" s="23"/>
      <c r="C1257" s="23"/>
      <c r="D1257" s="23"/>
      <c r="E1257" s="23"/>
      <c r="F1257" s="25"/>
      <c r="G1257" s="26" t="str">
        <f aca="false">IF(AND(E1257="",H1257=""),"",N(E1257)*N(F1257)+N(H1257))</f>
        <v/>
      </c>
      <c r="H1257" s="25"/>
      <c r="I1257" s="23"/>
      <c r="J1257" s="28" t="str">
        <f aca="false">IF(AND(A1257="",B1257="",C1257="",E1257="",H1257=""),"",IF(B1257="","Pick a job",IF(ISNA(MATCH(B1257,Jobs!$A$2:$A$301,0)),"Job # not on Jobs tab",IF(C1257="","Pick a category",IF(AND(E1257&lt;&gt;"",F1257=""),"Add a rate",IF(AND(E1257="",H1257=""),"Add hours or an amount",IF(AND(E1257&lt;&gt;"",H1257&lt;&gt;""),"Use hours x rate OR an amount","")))))))</f>
        <v/>
      </c>
    </row>
    <row r="1258" customFormat="false" ht="15" hidden="false" customHeight="false" outlineLevel="0" collapsed="false">
      <c r="A1258" s="24"/>
      <c r="B1258" s="23"/>
      <c r="C1258" s="23"/>
      <c r="D1258" s="23"/>
      <c r="E1258" s="23"/>
      <c r="F1258" s="25"/>
      <c r="G1258" s="26" t="str">
        <f aca="false">IF(AND(E1258="",H1258=""),"",N(E1258)*N(F1258)+N(H1258))</f>
        <v/>
      </c>
      <c r="H1258" s="25"/>
      <c r="I1258" s="23"/>
      <c r="J1258" s="28" t="str">
        <f aca="false">IF(AND(A1258="",B1258="",C1258="",E1258="",H1258=""),"",IF(B1258="","Pick a job",IF(ISNA(MATCH(B1258,Jobs!$A$2:$A$301,0)),"Job # not on Jobs tab",IF(C1258="","Pick a category",IF(AND(E1258&lt;&gt;"",F1258=""),"Add a rate",IF(AND(E1258="",H1258=""),"Add hours or an amount",IF(AND(E1258&lt;&gt;"",H1258&lt;&gt;""),"Use hours x rate OR an amount","")))))))</f>
        <v/>
      </c>
    </row>
    <row r="1259" customFormat="false" ht="15" hidden="false" customHeight="false" outlineLevel="0" collapsed="false">
      <c r="A1259" s="24"/>
      <c r="B1259" s="23"/>
      <c r="C1259" s="23"/>
      <c r="D1259" s="23"/>
      <c r="E1259" s="23"/>
      <c r="F1259" s="25"/>
      <c r="G1259" s="26" t="str">
        <f aca="false">IF(AND(E1259="",H1259=""),"",N(E1259)*N(F1259)+N(H1259))</f>
        <v/>
      </c>
      <c r="H1259" s="25"/>
      <c r="I1259" s="23"/>
      <c r="J1259" s="28" t="str">
        <f aca="false">IF(AND(A1259="",B1259="",C1259="",E1259="",H1259=""),"",IF(B1259="","Pick a job",IF(ISNA(MATCH(B1259,Jobs!$A$2:$A$301,0)),"Job # not on Jobs tab",IF(C1259="","Pick a category",IF(AND(E1259&lt;&gt;"",F1259=""),"Add a rate",IF(AND(E1259="",H1259=""),"Add hours or an amount",IF(AND(E1259&lt;&gt;"",H1259&lt;&gt;""),"Use hours x rate OR an amount","")))))))</f>
        <v/>
      </c>
    </row>
    <row r="1260" customFormat="false" ht="15" hidden="false" customHeight="false" outlineLevel="0" collapsed="false">
      <c r="A1260" s="24"/>
      <c r="B1260" s="23"/>
      <c r="C1260" s="23"/>
      <c r="D1260" s="23"/>
      <c r="E1260" s="23"/>
      <c r="F1260" s="25"/>
      <c r="G1260" s="26" t="str">
        <f aca="false">IF(AND(E1260="",H1260=""),"",N(E1260)*N(F1260)+N(H1260))</f>
        <v/>
      </c>
      <c r="H1260" s="25"/>
      <c r="I1260" s="23"/>
      <c r="J1260" s="28" t="str">
        <f aca="false">IF(AND(A1260="",B1260="",C1260="",E1260="",H1260=""),"",IF(B1260="","Pick a job",IF(ISNA(MATCH(B1260,Jobs!$A$2:$A$301,0)),"Job # not on Jobs tab",IF(C1260="","Pick a category",IF(AND(E1260&lt;&gt;"",F1260=""),"Add a rate",IF(AND(E1260="",H1260=""),"Add hours or an amount",IF(AND(E1260&lt;&gt;"",H1260&lt;&gt;""),"Use hours x rate OR an amount","")))))))</f>
        <v/>
      </c>
    </row>
    <row r="1261" customFormat="false" ht="15" hidden="false" customHeight="false" outlineLevel="0" collapsed="false">
      <c r="A1261" s="24"/>
      <c r="B1261" s="23"/>
      <c r="C1261" s="23"/>
      <c r="D1261" s="23"/>
      <c r="E1261" s="23"/>
      <c r="F1261" s="25"/>
      <c r="G1261" s="26" t="str">
        <f aca="false">IF(AND(E1261="",H1261=""),"",N(E1261)*N(F1261)+N(H1261))</f>
        <v/>
      </c>
      <c r="H1261" s="25"/>
      <c r="I1261" s="23"/>
      <c r="J1261" s="28" t="str">
        <f aca="false">IF(AND(A1261="",B1261="",C1261="",E1261="",H1261=""),"",IF(B1261="","Pick a job",IF(ISNA(MATCH(B1261,Jobs!$A$2:$A$301,0)),"Job # not on Jobs tab",IF(C1261="","Pick a category",IF(AND(E1261&lt;&gt;"",F1261=""),"Add a rate",IF(AND(E1261="",H1261=""),"Add hours or an amount",IF(AND(E1261&lt;&gt;"",H1261&lt;&gt;""),"Use hours x rate OR an amount","")))))))</f>
        <v/>
      </c>
    </row>
    <row r="1262" customFormat="false" ht="15" hidden="false" customHeight="false" outlineLevel="0" collapsed="false">
      <c r="A1262" s="24"/>
      <c r="B1262" s="23"/>
      <c r="C1262" s="23"/>
      <c r="D1262" s="23"/>
      <c r="E1262" s="23"/>
      <c r="F1262" s="25"/>
      <c r="G1262" s="26" t="str">
        <f aca="false">IF(AND(E1262="",H1262=""),"",N(E1262)*N(F1262)+N(H1262))</f>
        <v/>
      </c>
      <c r="H1262" s="25"/>
      <c r="I1262" s="23"/>
      <c r="J1262" s="28" t="str">
        <f aca="false">IF(AND(A1262="",B1262="",C1262="",E1262="",H1262=""),"",IF(B1262="","Pick a job",IF(ISNA(MATCH(B1262,Jobs!$A$2:$A$301,0)),"Job # not on Jobs tab",IF(C1262="","Pick a category",IF(AND(E1262&lt;&gt;"",F1262=""),"Add a rate",IF(AND(E1262="",H1262=""),"Add hours or an amount",IF(AND(E1262&lt;&gt;"",H1262&lt;&gt;""),"Use hours x rate OR an amount","")))))))</f>
        <v/>
      </c>
    </row>
    <row r="1263" customFormat="false" ht="15" hidden="false" customHeight="false" outlineLevel="0" collapsed="false">
      <c r="A1263" s="24"/>
      <c r="B1263" s="23"/>
      <c r="C1263" s="23"/>
      <c r="D1263" s="23"/>
      <c r="E1263" s="23"/>
      <c r="F1263" s="25"/>
      <c r="G1263" s="26" t="str">
        <f aca="false">IF(AND(E1263="",H1263=""),"",N(E1263)*N(F1263)+N(H1263))</f>
        <v/>
      </c>
      <c r="H1263" s="25"/>
      <c r="I1263" s="23"/>
      <c r="J1263" s="28" t="str">
        <f aca="false">IF(AND(A1263="",B1263="",C1263="",E1263="",H1263=""),"",IF(B1263="","Pick a job",IF(ISNA(MATCH(B1263,Jobs!$A$2:$A$301,0)),"Job # not on Jobs tab",IF(C1263="","Pick a category",IF(AND(E1263&lt;&gt;"",F1263=""),"Add a rate",IF(AND(E1263="",H1263=""),"Add hours or an amount",IF(AND(E1263&lt;&gt;"",H1263&lt;&gt;""),"Use hours x rate OR an amount","")))))))</f>
        <v/>
      </c>
    </row>
    <row r="1264" customFormat="false" ht="15" hidden="false" customHeight="false" outlineLevel="0" collapsed="false">
      <c r="A1264" s="24"/>
      <c r="B1264" s="23"/>
      <c r="C1264" s="23"/>
      <c r="D1264" s="23"/>
      <c r="E1264" s="23"/>
      <c r="F1264" s="25"/>
      <c r="G1264" s="26" t="str">
        <f aca="false">IF(AND(E1264="",H1264=""),"",N(E1264)*N(F1264)+N(H1264))</f>
        <v/>
      </c>
      <c r="H1264" s="25"/>
      <c r="I1264" s="23"/>
      <c r="J1264" s="28" t="str">
        <f aca="false">IF(AND(A1264="",B1264="",C1264="",E1264="",H1264=""),"",IF(B1264="","Pick a job",IF(ISNA(MATCH(B1264,Jobs!$A$2:$A$301,0)),"Job # not on Jobs tab",IF(C1264="","Pick a category",IF(AND(E1264&lt;&gt;"",F1264=""),"Add a rate",IF(AND(E1264="",H1264=""),"Add hours or an amount",IF(AND(E1264&lt;&gt;"",H1264&lt;&gt;""),"Use hours x rate OR an amount","")))))))</f>
        <v/>
      </c>
    </row>
    <row r="1265" customFormat="false" ht="15" hidden="false" customHeight="false" outlineLevel="0" collapsed="false">
      <c r="A1265" s="24"/>
      <c r="B1265" s="23"/>
      <c r="C1265" s="23"/>
      <c r="D1265" s="23"/>
      <c r="E1265" s="23"/>
      <c r="F1265" s="25"/>
      <c r="G1265" s="26" t="str">
        <f aca="false">IF(AND(E1265="",H1265=""),"",N(E1265)*N(F1265)+N(H1265))</f>
        <v/>
      </c>
      <c r="H1265" s="25"/>
      <c r="I1265" s="23"/>
      <c r="J1265" s="28" t="str">
        <f aca="false">IF(AND(A1265="",B1265="",C1265="",E1265="",H1265=""),"",IF(B1265="","Pick a job",IF(ISNA(MATCH(B1265,Jobs!$A$2:$A$301,0)),"Job # not on Jobs tab",IF(C1265="","Pick a category",IF(AND(E1265&lt;&gt;"",F1265=""),"Add a rate",IF(AND(E1265="",H1265=""),"Add hours or an amount",IF(AND(E1265&lt;&gt;"",H1265&lt;&gt;""),"Use hours x rate OR an amount","")))))))</f>
        <v/>
      </c>
    </row>
    <row r="1266" customFormat="false" ht="15" hidden="false" customHeight="false" outlineLevel="0" collapsed="false">
      <c r="A1266" s="24"/>
      <c r="B1266" s="23"/>
      <c r="C1266" s="23"/>
      <c r="D1266" s="23"/>
      <c r="E1266" s="23"/>
      <c r="F1266" s="25"/>
      <c r="G1266" s="26" t="str">
        <f aca="false">IF(AND(E1266="",H1266=""),"",N(E1266)*N(F1266)+N(H1266))</f>
        <v/>
      </c>
      <c r="H1266" s="25"/>
      <c r="I1266" s="23"/>
      <c r="J1266" s="28" t="str">
        <f aca="false">IF(AND(A1266="",B1266="",C1266="",E1266="",H1266=""),"",IF(B1266="","Pick a job",IF(ISNA(MATCH(B1266,Jobs!$A$2:$A$301,0)),"Job # not on Jobs tab",IF(C1266="","Pick a category",IF(AND(E1266&lt;&gt;"",F1266=""),"Add a rate",IF(AND(E1266="",H1266=""),"Add hours or an amount",IF(AND(E1266&lt;&gt;"",H1266&lt;&gt;""),"Use hours x rate OR an amount","")))))))</f>
        <v/>
      </c>
    </row>
    <row r="1267" customFormat="false" ht="15" hidden="false" customHeight="false" outlineLevel="0" collapsed="false">
      <c r="A1267" s="24"/>
      <c r="B1267" s="23"/>
      <c r="C1267" s="23"/>
      <c r="D1267" s="23"/>
      <c r="E1267" s="23"/>
      <c r="F1267" s="25"/>
      <c r="G1267" s="26" t="str">
        <f aca="false">IF(AND(E1267="",H1267=""),"",N(E1267)*N(F1267)+N(H1267))</f>
        <v/>
      </c>
      <c r="H1267" s="25"/>
      <c r="I1267" s="23"/>
      <c r="J1267" s="28" t="str">
        <f aca="false">IF(AND(A1267="",B1267="",C1267="",E1267="",H1267=""),"",IF(B1267="","Pick a job",IF(ISNA(MATCH(B1267,Jobs!$A$2:$A$301,0)),"Job # not on Jobs tab",IF(C1267="","Pick a category",IF(AND(E1267&lt;&gt;"",F1267=""),"Add a rate",IF(AND(E1267="",H1267=""),"Add hours or an amount",IF(AND(E1267&lt;&gt;"",H1267&lt;&gt;""),"Use hours x rate OR an amount","")))))))</f>
        <v/>
      </c>
    </row>
    <row r="1268" customFormat="false" ht="15" hidden="false" customHeight="false" outlineLevel="0" collapsed="false">
      <c r="A1268" s="24"/>
      <c r="B1268" s="23"/>
      <c r="C1268" s="23"/>
      <c r="D1268" s="23"/>
      <c r="E1268" s="23"/>
      <c r="F1268" s="25"/>
      <c r="G1268" s="26" t="str">
        <f aca="false">IF(AND(E1268="",H1268=""),"",N(E1268)*N(F1268)+N(H1268))</f>
        <v/>
      </c>
      <c r="H1268" s="25"/>
      <c r="I1268" s="23"/>
      <c r="J1268" s="28" t="str">
        <f aca="false">IF(AND(A1268="",B1268="",C1268="",E1268="",H1268=""),"",IF(B1268="","Pick a job",IF(ISNA(MATCH(B1268,Jobs!$A$2:$A$301,0)),"Job # not on Jobs tab",IF(C1268="","Pick a category",IF(AND(E1268&lt;&gt;"",F1268=""),"Add a rate",IF(AND(E1268="",H1268=""),"Add hours or an amount",IF(AND(E1268&lt;&gt;"",H1268&lt;&gt;""),"Use hours x rate OR an amount","")))))))</f>
        <v/>
      </c>
    </row>
    <row r="1269" customFormat="false" ht="15" hidden="false" customHeight="false" outlineLevel="0" collapsed="false">
      <c r="A1269" s="24"/>
      <c r="B1269" s="23"/>
      <c r="C1269" s="23"/>
      <c r="D1269" s="23"/>
      <c r="E1269" s="23"/>
      <c r="F1269" s="25"/>
      <c r="G1269" s="26" t="str">
        <f aca="false">IF(AND(E1269="",H1269=""),"",N(E1269)*N(F1269)+N(H1269))</f>
        <v/>
      </c>
      <c r="H1269" s="25"/>
      <c r="I1269" s="23"/>
      <c r="J1269" s="28" t="str">
        <f aca="false">IF(AND(A1269="",B1269="",C1269="",E1269="",H1269=""),"",IF(B1269="","Pick a job",IF(ISNA(MATCH(B1269,Jobs!$A$2:$A$301,0)),"Job # not on Jobs tab",IF(C1269="","Pick a category",IF(AND(E1269&lt;&gt;"",F1269=""),"Add a rate",IF(AND(E1269="",H1269=""),"Add hours or an amount",IF(AND(E1269&lt;&gt;"",H1269&lt;&gt;""),"Use hours x rate OR an amount","")))))))</f>
        <v/>
      </c>
    </row>
    <row r="1270" customFormat="false" ht="15" hidden="false" customHeight="false" outlineLevel="0" collapsed="false">
      <c r="A1270" s="24"/>
      <c r="B1270" s="23"/>
      <c r="C1270" s="23"/>
      <c r="D1270" s="23"/>
      <c r="E1270" s="23"/>
      <c r="F1270" s="25"/>
      <c r="G1270" s="26" t="str">
        <f aca="false">IF(AND(E1270="",H1270=""),"",N(E1270)*N(F1270)+N(H1270))</f>
        <v/>
      </c>
      <c r="H1270" s="25"/>
      <c r="I1270" s="23"/>
      <c r="J1270" s="28" t="str">
        <f aca="false">IF(AND(A1270="",B1270="",C1270="",E1270="",H1270=""),"",IF(B1270="","Pick a job",IF(ISNA(MATCH(B1270,Jobs!$A$2:$A$301,0)),"Job # not on Jobs tab",IF(C1270="","Pick a category",IF(AND(E1270&lt;&gt;"",F1270=""),"Add a rate",IF(AND(E1270="",H1270=""),"Add hours or an amount",IF(AND(E1270&lt;&gt;"",H1270&lt;&gt;""),"Use hours x rate OR an amount","")))))))</f>
        <v/>
      </c>
    </row>
    <row r="1271" customFormat="false" ht="15" hidden="false" customHeight="false" outlineLevel="0" collapsed="false">
      <c r="A1271" s="24"/>
      <c r="B1271" s="23"/>
      <c r="C1271" s="23"/>
      <c r="D1271" s="23"/>
      <c r="E1271" s="23"/>
      <c r="F1271" s="25"/>
      <c r="G1271" s="26" t="str">
        <f aca="false">IF(AND(E1271="",H1271=""),"",N(E1271)*N(F1271)+N(H1271))</f>
        <v/>
      </c>
      <c r="H1271" s="25"/>
      <c r="I1271" s="23"/>
      <c r="J1271" s="28" t="str">
        <f aca="false">IF(AND(A1271="",B1271="",C1271="",E1271="",H1271=""),"",IF(B1271="","Pick a job",IF(ISNA(MATCH(B1271,Jobs!$A$2:$A$301,0)),"Job # not on Jobs tab",IF(C1271="","Pick a category",IF(AND(E1271&lt;&gt;"",F1271=""),"Add a rate",IF(AND(E1271="",H1271=""),"Add hours or an amount",IF(AND(E1271&lt;&gt;"",H1271&lt;&gt;""),"Use hours x rate OR an amount","")))))))</f>
        <v/>
      </c>
    </row>
    <row r="1272" customFormat="false" ht="15" hidden="false" customHeight="false" outlineLevel="0" collapsed="false">
      <c r="A1272" s="24"/>
      <c r="B1272" s="23"/>
      <c r="C1272" s="23"/>
      <c r="D1272" s="23"/>
      <c r="E1272" s="23"/>
      <c r="F1272" s="25"/>
      <c r="G1272" s="26" t="str">
        <f aca="false">IF(AND(E1272="",H1272=""),"",N(E1272)*N(F1272)+N(H1272))</f>
        <v/>
      </c>
      <c r="H1272" s="25"/>
      <c r="I1272" s="23"/>
      <c r="J1272" s="28" t="str">
        <f aca="false">IF(AND(A1272="",B1272="",C1272="",E1272="",H1272=""),"",IF(B1272="","Pick a job",IF(ISNA(MATCH(B1272,Jobs!$A$2:$A$301,0)),"Job # not on Jobs tab",IF(C1272="","Pick a category",IF(AND(E1272&lt;&gt;"",F1272=""),"Add a rate",IF(AND(E1272="",H1272=""),"Add hours or an amount",IF(AND(E1272&lt;&gt;"",H1272&lt;&gt;""),"Use hours x rate OR an amount","")))))))</f>
        <v/>
      </c>
    </row>
    <row r="1273" customFormat="false" ht="15" hidden="false" customHeight="false" outlineLevel="0" collapsed="false">
      <c r="A1273" s="24"/>
      <c r="B1273" s="23"/>
      <c r="C1273" s="23"/>
      <c r="D1273" s="23"/>
      <c r="E1273" s="23"/>
      <c r="F1273" s="25"/>
      <c r="G1273" s="26" t="str">
        <f aca="false">IF(AND(E1273="",H1273=""),"",N(E1273)*N(F1273)+N(H1273))</f>
        <v/>
      </c>
      <c r="H1273" s="25"/>
      <c r="I1273" s="23"/>
      <c r="J1273" s="28" t="str">
        <f aca="false">IF(AND(A1273="",B1273="",C1273="",E1273="",H1273=""),"",IF(B1273="","Pick a job",IF(ISNA(MATCH(B1273,Jobs!$A$2:$A$301,0)),"Job # not on Jobs tab",IF(C1273="","Pick a category",IF(AND(E1273&lt;&gt;"",F1273=""),"Add a rate",IF(AND(E1273="",H1273=""),"Add hours or an amount",IF(AND(E1273&lt;&gt;"",H1273&lt;&gt;""),"Use hours x rate OR an amount","")))))))</f>
        <v/>
      </c>
    </row>
    <row r="1274" customFormat="false" ht="15" hidden="false" customHeight="false" outlineLevel="0" collapsed="false">
      <c r="A1274" s="24"/>
      <c r="B1274" s="23"/>
      <c r="C1274" s="23"/>
      <c r="D1274" s="23"/>
      <c r="E1274" s="23"/>
      <c r="F1274" s="25"/>
      <c r="G1274" s="26" t="str">
        <f aca="false">IF(AND(E1274="",H1274=""),"",N(E1274)*N(F1274)+N(H1274))</f>
        <v/>
      </c>
      <c r="H1274" s="25"/>
      <c r="I1274" s="23"/>
      <c r="J1274" s="28" t="str">
        <f aca="false">IF(AND(A1274="",B1274="",C1274="",E1274="",H1274=""),"",IF(B1274="","Pick a job",IF(ISNA(MATCH(B1274,Jobs!$A$2:$A$301,0)),"Job # not on Jobs tab",IF(C1274="","Pick a category",IF(AND(E1274&lt;&gt;"",F1274=""),"Add a rate",IF(AND(E1274="",H1274=""),"Add hours or an amount",IF(AND(E1274&lt;&gt;"",H1274&lt;&gt;""),"Use hours x rate OR an amount","")))))))</f>
        <v/>
      </c>
    </row>
    <row r="1275" customFormat="false" ht="15" hidden="false" customHeight="false" outlineLevel="0" collapsed="false">
      <c r="A1275" s="24"/>
      <c r="B1275" s="23"/>
      <c r="C1275" s="23"/>
      <c r="D1275" s="23"/>
      <c r="E1275" s="23"/>
      <c r="F1275" s="25"/>
      <c r="G1275" s="26" t="str">
        <f aca="false">IF(AND(E1275="",H1275=""),"",N(E1275)*N(F1275)+N(H1275))</f>
        <v/>
      </c>
      <c r="H1275" s="25"/>
      <c r="I1275" s="23"/>
      <c r="J1275" s="28" t="str">
        <f aca="false">IF(AND(A1275="",B1275="",C1275="",E1275="",H1275=""),"",IF(B1275="","Pick a job",IF(ISNA(MATCH(B1275,Jobs!$A$2:$A$301,0)),"Job # not on Jobs tab",IF(C1275="","Pick a category",IF(AND(E1275&lt;&gt;"",F1275=""),"Add a rate",IF(AND(E1275="",H1275=""),"Add hours or an amount",IF(AND(E1275&lt;&gt;"",H1275&lt;&gt;""),"Use hours x rate OR an amount","")))))))</f>
        <v/>
      </c>
    </row>
    <row r="1276" customFormat="false" ht="15" hidden="false" customHeight="false" outlineLevel="0" collapsed="false">
      <c r="A1276" s="24"/>
      <c r="B1276" s="23"/>
      <c r="C1276" s="23"/>
      <c r="D1276" s="23"/>
      <c r="E1276" s="23"/>
      <c r="F1276" s="25"/>
      <c r="G1276" s="26" t="str">
        <f aca="false">IF(AND(E1276="",H1276=""),"",N(E1276)*N(F1276)+N(H1276))</f>
        <v/>
      </c>
      <c r="H1276" s="25"/>
      <c r="I1276" s="23"/>
      <c r="J1276" s="28" t="str">
        <f aca="false">IF(AND(A1276="",B1276="",C1276="",E1276="",H1276=""),"",IF(B1276="","Pick a job",IF(ISNA(MATCH(B1276,Jobs!$A$2:$A$301,0)),"Job # not on Jobs tab",IF(C1276="","Pick a category",IF(AND(E1276&lt;&gt;"",F1276=""),"Add a rate",IF(AND(E1276="",H1276=""),"Add hours or an amount",IF(AND(E1276&lt;&gt;"",H1276&lt;&gt;""),"Use hours x rate OR an amount","")))))))</f>
        <v/>
      </c>
    </row>
    <row r="1277" customFormat="false" ht="15" hidden="false" customHeight="false" outlineLevel="0" collapsed="false">
      <c r="A1277" s="24"/>
      <c r="B1277" s="23"/>
      <c r="C1277" s="23"/>
      <c r="D1277" s="23"/>
      <c r="E1277" s="23"/>
      <c r="F1277" s="25"/>
      <c r="G1277" s="26" t="str">
        <f aca="false">IF(AND(E1277="",H1277=""),"",N(E1277)*N(F1277)+N(H1277))</f>
        <v/>
      </c>
      <c r="H1277" s="25"/>
      <c r="I1277" s="23"/>
      <c r="J1277" s="28" t="str">
        <f aca="false">IF(AND(A1277="",B1277="",C1277="",E1277="",H1277=""),"",IF(B1277="","Pick a job",IF(ISNA(MATCH(B1277,Jobs!$A$2:$A$301,0)),"Job # not on Jobs tab",IF(C1277="","Pick a category",IF(AND(E1277&lt;&gt;"",F1277=""),"Add a rate",IF(AND(E1277="",H1277=""),"Add hours or an amount",IF(AND(E1277&lt;&gt;"",H1277&lt;&gt;""),"Use hours x rate OR an amount","")))))))</f>
        <v/>
      </c>
    </row>
    <row r="1278" customFormat="false" ht="15" hidden="false" customHeight="false" outlineLevel="0" collapsed="false">
      <c r="A1278" s="24"/>
      <c r="B1278" s="23"/>
      <c r="C1278" s="23"/>
      <c r="D1278" s="23"/>
      <c r="E1278" s="23"/>
      <c r="F1278" s="25"/>
      <c r="G1278" s="26" t="str">
        <f aca="false">IF(AND(E1278="",H1278=""),"",N(E1278)*N(F1278)+N(H1278))</f>
        <v/>
      </c>
      <c r="H1278" s="25"/>
      <c r="I1278" s="23"/>
      <c r="J1278" s="28" t="str">
        <f aca="false">IF(AND(A1278="",B1278="",C1278="",E1278="",H1278=""),"",IF(B1278="","Pick a job",IF(ISNA(MATCH(B1278,Jobs!$A$2:$A$301,0)),"Job # not on Jobs tab",IF(C1278="","Pick a category",IF(AND(E1278&lt;&gt;"",F1278=""),"Add a rate",IF(AND(E1278="",H1278=""),"Add hours or an amount",IF(AND(E1278&lt;&gt;"",H1278&lt;&gt;""),"Use hours x rate OR an amount","")))))))</f>
        <v/>
      </c>
    </row>
    <row r="1279" customFormat="false" ht="15" hidden="false" customHeight="false" outlineLevel="0" collapsed="false">
      <c r="A1279" s="24"/>
      <c r="B1279" s="23"/>
      <c r="C1279" s="23"/>
      <c r="D1279" s="23"/>
      <c r="E1279" s="23"/>
      <c r="F1279" s="25"/>
      <c r="G1279" s="26" t="str">
        <f aca="false">IF(AND(E1279="",H1279=""),"",N(E1279)*N(F1279)+N(H1279))</f>
        <v/>
      </c>
      <c r="H1279" s="25"/>
      <c r="I1279" s="23"/>
      <c r="J1279" s="28" t="str">
        <f aca="false">IF(AND(A1279="",B1279="",C1279="",E1279="",H1279=""),"",IF(B1279="","Pick a job",IF(ISNA(MATCH(B1279,Jobs!$A$2:$A$301,0)),"Job # not on Jobs tab",IF(C1279="","Pick a category",IF(AND(E1279&lt;&gt;"",F1279=""),"Add a rate",IF(AND(E1279="",H1279=""),"Add hours or an amount",IF(AND(E1279&lt;&gt;"",H1279&lt;&gt;""),"Use hours x rate OR an amount","")))))))</f>
        <v/>
      </c>
    </row>
    <row r="1280" customFormat="false" ht="15" hidden="false" customHeight="false" outlineLevel="0" collapsed="false">
      <c r="A1280" s="24"/>
      <c r="B1280" s="23"/>
      <c r="C1280" s="23"/>
      <c r="D1280" s="23"/>
      <c r="E1280" s="23"/>
      <c r="F1280" s="25"/>
      <c r="G1280" s="26" t="str">
        <f aca="false">IF(AND(E1280="",H1280=""),"",N(E1280)*N(F1280)+N(H1280))</f>
        <v/>
      </c>
      <c r="H1280" s="25"/>
      <c r="I1280" s="23"/>
      <c r="J1280" s="28" t="str">
        <f aca="false">IF(AND(A1280="",B1280="",C1280="",E1280="",H1280=""),"",IF(B1280="","Pick a job",IF(ISNA(MATCH(B1280,Jobs!$A$2:$A$301,0)),"Job # not on Jobs tab",IF(C1280="","Pick a category",IF(AND(E1280&lt;&gt;"",F1280=""),"Add a rate",IF(AND(E1280="",H1280=""),"Add hours or an amount",IF(AND(E1280&lt;&gt;"",H1280&lt;&gt;""),"Use hours x rate OR an amount","")))))))</f>
        <v/>
      </c>
    </row>
    <row r="1281" customFormat="false" ht="15" hidden="false" customHeight="false" outlineLevel="0" collapsed="false">
      <c r="A1281" s="24"/>
      <c r="B1281" s="23"/>
      <c r="C1281" s="23"/>
      <c r="D1281" s="23"/>
      <c r="E1281" s="23"/>
      <c r="F1281" s="25"/>
      <c r="G1281" s="26" t="str">
        <f aca="false">IF(AND(E1281="",H1281=""),"",N(E1281)*N(F1281)+N(H1281))</f>
        <v/>
      </c>
      <c r="H1281" s="25"/>
      <c r="I1281" s="23"/>
      <c r="J1281" s="28" t="str">
        <f aca="false">IF(AND(A1281="",B1281="",C1281="",E1281="",H1281=""),"",IF(B1281="","Pick a job",IF(ISNA(MATCH(B1281,Jobs!$A$2:$A$301,0)),"Job # not on Jobs tab",IF(C1281="","Pick a category",IF(AND(E1281&lt;&gt;"",F1281=""),"Add a rate",IF(AND(E1281="",H1281=""),"Add hours or an amount",IF(AND(E1281&lt;&gt;"",H1281&lt;&gt;""),"Use hours x rate OR an amount","")))))))</f>
        <v/>
      </c>
    </row>
    <row r="1282" customFormat="false" ht="15" hidden="false" customHeight="false" outlineLevel="0" collapsed="false">
      <c r="A1282" s="24"/>
      <c r="B1282" s="23"/>
      <c r="C1282" s="23"/>
      <c r="D1282" s="23"/>
      <c r="E1282" s="23"/>
      <c r="F1282" s="25"/>
      <c r="G1282" s="26" t="str">
        <f aca="false">IF(AND(E1282="",H1282=""),"",N(E1282)*N(F1282)+N(H1282))</f>
        <v/>
      </c>
      <c r="H1282" s="25"/>
      <c r="I1282" s="23"/>
      <c r="J1282" s="28" t="str">
        <f aca="false">IF(AND(A1282="",B1282="",C1282="",E1282="",H1282=""),"",IF(B1282="","Pick a job",IF(ISNA(MATCH(B1282,Jobs!$A$2:$A$301,0)),"Job # not on Jobs tab",IF(C1282="","Pick a category",IF(AND(E1282&lt;&gt;"",F1282=""),"Add a rate",IF(AND(E1282="",H1282=""),"Add hours or an amount",IF(AND(E1282&lt;&gt;"",H1282&lt;&gt;""),"Use hours x rate OR an amount","")))))))</f>
        <v/>
      </c>
    </row>
    <row r="1283" customFormat="false" ht="15" hidden="false" customHeight="false" outlineLevel="0" collapsed="false">
      <c r="A1283" s="24"/>
      <c r="B1283" s="23"/>
      <c r="C1283" s="23"/>
      <c r="D1283" s="23"/>
      <c r="E1283" s="23"/>
      <c r="F1283" s="25"/>
      <c r="G1283" s="26" t="str">
        <f aca="false">IF(AND(E1283="",H1283=""),"",N(E1283)*N(F1283)+N(H1283))</f>
        <v/>
      </c>
      <c r="H1283" s="25"/>
      <c r="I1283" s="23"/>
      <c r="J1283" s="28" t="str">
        <f aca="false">IF(AND(A1283="",B1283="",C1283="",E1283="",H1283=""),"",IF(B1283="","Pick a job",IF(ISNA(MATCH(B1283,Jobs!$A$2:$A$301,0)),"Job # not on Jobs tab",IF(C1283="","Pick a category",IF(AND(E1283&lt;&gt;"",F1283=""),"Add a rate",IF(AND(E1283="",H1283=""),"Add hours or an amount",IF(AND(E1283&lt;&gt;"",H1283&lt;&gt;""),"Use hours x rate OR an amount","")))))))</f>
        <v/>
      </c>
    </row>
    <row r="1284" customFormat="false" ht="15" hidden="false" customHeight="false" outlineLevel="0" collapsed="false">
      <c r="A1284" s="24"/>
      <c r="B1284" s="23"/>
      <c r="C1284" s="23"/>
      <c r="D1284" s="23"/>
      <c r="E1284" s="23"/>
      <c r="F1284" s="25"/>
      <c r="G1284" s="26" t="str">
        <f aca="false">IF(AND(E1284="",H1284=""),"",N(E1284)*N(F1284)+N(H1284))</f>
        <v/>
      </c>
      <c r="H1284" s="25"/>
      <c r="I1284" s="23"/>
      <c r="J1284" s="28" t="str">
        <f aca="false">IF(AND(A1284="",B1284="",C1284="",E1284="",H1284=""),"",IF(B1284="","Pick a job",IF(ISNA(MATCH(B1284,Jobs!$A$2:$A$301,0)),"Job # not on Jobs tab",IF(C1284="","Pick a category",IF(AND(E1284&lt;&gt;"",F1284=""),"Add a rate",IF(AND(E1284="",H1284=""),"Add hours or an amount",IF(AND(E1284&lt;&gt;"",H1284&lt;&gt;""),"Use hours x rate OR an amount","")))))))</f>
        <v/>
      </c>
    </row>
    <row r="1285" customFormat="false" ht="15" hidden="false" customHeight="false" outlineLevel="0" collapsed="false">
      <c r="A1285" s="24"/>
      <c r="B1285" s="23"/>
      <c r="C1285" s="23"/>
      <c r="D1285" s="23"/>
      <c r="E1285" s="23"/>
      <c r="F1285" s="25"/>
      <c r="G1285" s="26" t="str">
        <f aca="false">IF(AND(E1285="",H1285=""),"",N(E1285)*N(F1285)+N(H1285))</f>
        <v/>
      </c>
      <c r="H1285" s="25"/>
      <c r="I1285" s="23"/>
      <c r="J1285" s="28" t="str">
        <f aca="false">IF(AND(A1285="",B1285="",C1285="",E1285="",H1285=""),"",IF(B1285="","Pick a job",IF(ISNA(MATCH(B1285,Jobs!$A$2:$A$301,0)),"Job # not on Jobs tab",IF(C1285="","Pick a category",IF(AND(E1285&lt;&gt;"",F1285=""),"Add a rate",IF(AND(E1285="",H1285=""),"Add hours or an amount",IF(AND(E1285&lt;&gt;"",H1285&lt;&gt;""),"Use hours x rate OR an amount","")))))))</f>
        <v/>
      </c>
    </row>
    <row r="1286" customFormat="false" ht="15" hidden="false" customHeight="false" outlineLevel="0" collapsed="false">
      <c r="A1286" s="24"/>
      <c r="B1286" s="23"/>
      <c r="C1286" s="23"/>
      <c r="D1286" s="23"/>
      <c r="E1286" s="23"/>
      <c r="F1286" s="25"/>
      <c r="G1286" s="26" t="str">
        <f aca="false">IF(AND(E1286="",H1286=""),"",N(E1286)*N(F1286)+N(H1286))</f>
        <v/>
      </c>
      <c r="H1286" s="25"/>
      <c r="I1286" s="23"/>
      <c r="J1286" s="28" t="str">
        <f aca="false">IF(AND(A1286="",B1286="",C1286="",E1286="",H1286=""),"",IF(B1286="","Pick a job",IF(ISNA(MATCH(B1286,Jobs!$A$2:$A$301,0)),"Job # not on Jobs tab",IF(C1286="","Pick a category",IF(AND(E1286&lt;&gt;"",F1286=""),"Add a rate",IF(AND(E1286="",H1286=""),"Add hours or an amount",IF(AND(E1286&lt;&gt;"",H1286&lt;&gt;""),"Use hours x rate OR an amount","")))))))</f>
        <v/>
      </c>
    </row>
    <row r="1287" customFormat="false" ht="15" hidden="false" customHeight="false" outlineLevel="0" collapsed="false">
      <c r="A1287" s="24"/>
      <c r="B1287" s="23"/>
      <c r="C1287" s="23"/>
      <c r="D1287" s="23"/>
      <c r="E1287" s="23"/>
      <c r="F1287" s="25"/>
      <c r="G1287" s="26" t="str">
        <f aca="false">IF(AND(E1287="",H1287=""),"",N(E1287)*N(F1287)+N(H1287))</f>
        <v/>
      </c>
      <c r="H1287" s="25"/>
      <c r="I1287" s="23"/>
      <c r="J1287" s="28" t="str">
        <f aca="false">IF(AND(A1287="",B1287="",C1287="",E1287="",H1287=""),"",IF(B1287="","Pick a job",IF(ISNA(MATCH(B1287,Jobs!$A$2:$A$301,0)),"Job # not on Jobs tab",IF(C1287="","Pick a category",IF(AND(E1287&lt;&gt;"",F1287=""),"Add a rate",IF(AND(E1287="",H1287=""),"Add hours or an amount",IF(AND(E1287&lt;&gt;"",H1287&lt;&gt;""),"Use hours x rate OR an amount","")))))))</f>
        <v/>
      </c>
    </row>
    <row r="1288" customFormat="false" ht="15" hidden="false" customHeight="false" outlineLevel="0" collapsed="false">
      <c r="A1288" s="24"/>
      <c r="B1288" s="23"/>
      <c r="C1288" s="23"/>
      <c r="D1288" s="23"/>
      <c r="E1288" s="23"/>
      <c r="F1288" s="25"/>
      <c r="G1288" s="26" t="str">
        <f aca="false">IF(AND(E1288="",H1288=""),"",N(E1288)*N(F1288)+N(H1288))</f>
        <v/>
      </c>
      <c r="H1288" s="25"/>
      <c r="I1288" s="23"/>
      <c r="J1288" s="28" t="str">
        <f aca="false">IF(AND(A1288="",B1288="",C1288="",E1288="",H1288=""),"",IF(B1288="","Pick a job",IF(ISNA(MATCH(B1288,Jobs!$A$2:$A$301,0)),"Job # not on Jobs tab",IF(C1288="","Pick a category",IF(AND(E1288&lt;&gt;"",F1288=""),"Add a rate",IF(AND(E1288="",H1288=""),"Add hours or an amount",IF(AND(E1288&lt;&gt;"",H1288&lt;&gt;""),"Use hours x rate OR an amount","")))))))</f>
        <v/>
      </c>
    </row>
    <row r="1289" customFormat="false" ht="15" hidden="false" customHeight="false" outlineLevel="0" collapsed="false">
      <c r="A1289" s="24"/>
      <c r="B1289" s="23"/>
      <c r="C1289" s="23"/>
      <c r="D1289" s="23"/>
      <c r="E1289" s="23"/>
      <c r="F1289" s="25"/>
      <c r="G1289" s="26" t="str">
        <f aca="false">IF(AND(E1289="",H1289=""),"",N(E1289)*N(F1289)+N(H1289))</f>
        <v/>
      </c>
      <c r="H1289" s="25"/>
      <c r="I1289" s="23"/>
      <c r="J1289" s="28" t="str">
        <f aca="false">IF(AND(A1289="",B1289="",C1289="",E1289="",H1289=""),"",IF(B1289="","Pick a job",IF(ISNA(MATCH(B1289,Jobs!$A$2:$A$301,0)),"Job # not on Jobs tab",IF(C1289="","Pick a category",IF(AND(E1289&lt;&gt;"",F1289=""),"Add a rate",IF(AND(E1289="",H1289=""),"Add hours or an amount",IF(AND(E1289&lt;&gt;"",H1289&lt;&gt;""),"Use hours x rate OR an amount","")))))))</f>
        <v/>
      </c>
    </row>
    <row r="1290" customFormat="false" ht="15" hidden="false" customHeight="false" outlineLevel="0" collapsed="false">
      <c r="A1290" s="24"/>
      <c r="B1290" s="23"/>
      <c r="C1290" s="23"/>
      <c r="D1290" s="23"/>
      <c r="E1290" s="23"/>
      <c r="F1290" s="25"/>
      <c r="G1290" s="26" t="str">
        <f aca="false">IF(AND(E1290="",H1290=""),"",N(E1290)*N(F1290)+N(H1290))</f>
        <v/>
      </c>
      <c r="H1290" s="25"/>
      <c r="I1290" s="23"/>
      <c r="J1290" s="28" t="str">
        <f aca="false">IF(AND(A1290="",B1290="",C1290="",E1290="",H1290=""),"",IF(B1290="","Pick a job",IF(ISNA(MATCH(B1290,Jobs!$A$2:$A$301,0)),"Job # not on Jobs tab",IF(C1290="","Pick a category",IF(AND(E1290&lt;&gt;"",F1290=""),"Add a rate",IF(AND(E1290="",H1290=""),"Add hours or an amount",IF(AND(E1290&lt;&gt;"",H1290&lt;&gt;""),"Use hours x rate OR an amount","")))))))</f>
        <v/>
      </c>
    </row>
    <row r="1291" customFormat="false" ht="15" hidden="false" customHeight="false" outlineLevel="0" collapsed="false">
      <c r="A1291" s="24"/>
      <c r="B1291" s="23"/>
      <c r="C1291" s="23"/>
      <c r="D1291" s="23"/>
      <c r="E1291" s="23"/>
      <c r="F1291" s="25"/>
      <c r="G1291" s="26" t="str">
        <f aca="false">IF(AND(E1291="",H1291=""),"",N(E1291)*N(F1291)+N(H1291))</f>
        <v/>
      </c>
      <c r="H1291" s="25"/>
      <c r="I1291" s="23"/>
      <c r="J1291" s="28" t="str">
        <f aca="false">IF(AND(A1291="",B1291="",C1291="",E1291="",H1291=""),"",IF(B1291="","Pick a job",IF(ISNA(MATCH(B1291,Jobs!$A$2:$A$301,0)),"Job # not on Jobs tab",IF(C1291="","Pick a category",IF(AND(E1291&lt;&gt;"",F1291=""),"Add a rate",IF(AND(E1291="",H1291=""),"Add hours or an amount",IF(AND(E1291&lt;&gt;"",H1291&lt;&gt;""),"Use hours x rate OR an amount","")))))))</f>
        <v/>
      </c>
    </row>
    <row r="1292" customFormat="false" ht="15" hidden="false" customHeight="false" outlineLevel="0" collapsed="false">
      <c r="A1292" s="24"/>
      <c r="B1292" s="23"/>
      <c r="C1292" s="23"/>
      <c r="D1292" s="23"/>
      <c r="E1292" s="23"/>
      <c r="F1292" s="25"/>
      <c r="G1292" s="26" t="str">
        <f aca="false">IF(AND(E1292="",H1292=""),"",N(E1292)*N(F1292)+N(H1292))</f>
        <v/>
      </c>
      <c r="H1292" s="25"/>
      <c r="I1292" s="23"/>
      <c r="J1292" s="28" t="str">
        <f aca="false">IF(AND(A1292="",B1292="",C1292="",E1292="",H1292=""),"",IF(B1292="","Pick a job",IF(ISNA(MATCH(B1292,Jobs!$A$2:$A$301,0)),"Job # not on Jobs tab",IF(C1292="","Pick a category",IF(AND(E1292&lt;&gt;"",F1292=""),"Add a rate",IF(AND(E1292="",H1292=""),"Add hours or an amount",IF(AND(E1292&lt;&gt;"",H1292&lt;&gt;""),"Use hours x rate OR an amount","")))))))</f>
        <v/>
      </c>
    </row>
    <row r="1293" customFormat="false" ht="15" hidden="false" customHeight="false" outlineLevel="0" collapsed="false">
      <c r="A1293" s="24"/>
      <c r="B1293" s="23"/>
      <c r="C1293" s="23"/>
      <c r="D1293" s="23"/>
      <c r="E1293" s="23"/>
      <c r="F1293" s="25"/>
      <c r="G1293" s="26" t="str">
        <f aca="false">IF(AND(E1293="",H1293=""),"",N(E1293)*N(F1293)+N(H1293))</f>
        <v/>
      </c>
      <c r="H1293" s="25"/>
      <c r="I1293" s="23"/>
      <c r="J1293" s="28" t="str">
        <f aca="false">IF(AND(A1293="",B1293="",C1293="",E1293="",H1293=""),"",IF(B1293="","Pick a job",IF(ISNA(MATCH(B1293,Jobs!$A$2:$A$301,0)),"Job # not on Jobs tab",IF(C1293="","Pick a category",IF(AND(E1293&lt;&gt;"",F1293=""),"Add a rate",IF(AND(E1293="",H1293=""),"Add hours or an amount",IF(AND(E1293&lt;&gt;"",H1293&lt;&gt;""),"Use hours x rate OR an amount","")))))))</f>
        <v/>
      </c>
    </row>
    <row r="1294" customFormat="false" ht="15" hidden="false" customHeight="false" outlineLevel="0" collapsed="false">
      <c r="A1294" s="24"/>
      <c r="B1294" s="23"/>
      <c r="C1294" s="23"/>
      <c r="D1294" s="23"/>
      <c r="E1294" s="23"/>
      <c r="F1294" s="25"/>
      <c r="G1294" s="26" t="str">
        <f aca="false">IF(AND(E1294="",H1294=""),"",N(E1294)*N(F1294)+N(H1294))</f>
        <v/>
      </c>
      <c r="H1294" s="25"/>
      <c r="I1294" s="23"/>
      <c r="J1294" s="28" t="str">
        <f aca="false">IF(AND(A1294="",B1294="",C1294="",E1294="",H1294=""),"",IF(B1294="","Pick a job",IF(ISNA(MATCH(B1294,Jobs!$A$2:$A$301,0)),"Job # not on Jobs tab",IF(C1294="","Pick a category",IF(AND(E1294&lt;&gt;"",F1294=""),"Add a rate",IF(AND(E1294="",H1294=""),"Add hours or an amount",IF(AND(E1294&lt;&gt;"",H1294&lt;&gt;""),"Use hours x rate OR an amount","")))))))</f>
        <v/>
      </c>
    </row>
    <row r="1295" customFormat="false" ht="15" hidden="false" customHeight="false" outlineLevel="0" collapsed="false">
      <c r="A1295" s="24"/>
      <c r="B1295" s="23"/>
      <c r="C1295" s="23"/>
      <c r="D1295" s="23"/>
      <c r="E1295" s="23"/>
      <c r="F1295" s="25"/>
      <c r="G1295" s="26" t="str">
        <f aca="false">IF(AND(E1295="",H1295=""),"",N(E1295)*N(F1295)+N(H1295))</f>
        <v/>
      </c>
      <c r="H1295" s="25"/>
      <c r="I1295" s="23"/>
      <c r="J1295" s="28" t="str">
        <f aca="false">IF(AND(A1295="",B1295="",C1295="",E1295="",H1295=""),"",IF(B1295="","Pick a job",IF(ISNA(MATCH(B1295,Jobs!$A$2:$A$301,0)),"Job # not on Jobs tab",IF(C1295="","Pick a category",IF(AND(E1295&lt;&gt;"",F1295=""),"Add a rate",IF(AND(E1295="",H1295=""),"Add hours or an amount",IF(AND(E1295&lt;&gt;"",H1295&lt;&gt;""),"Use hours x rate OR an amount","")))))))</f>
        <v/>
      </c>
    </row>
    <row r="1296" customFormat="false" ht="15" hidden="false" customHeight="false" outlineLevel="0" collapsed="false">
      <c r="A1296" s="24"/>
      <c r="B1296" s="23"/>
      <c r="C1296" s="23"/>
      <c r="D1296" s="23"/>
      <c r="E1296" s="23"/>
      <c r="F1296" s="25"/>
      <c r="G1296" s="26" t="str">
        <f aca="false">IF(AND(E1296="",H1296=""),"",N(E1296)*N(F1296)+N(H1296))</f>
        <v/>
      </c>
      <c r="H1296" s="25"/>
      <c r="I1296" s="23"/>
      <c r="J1296" s="28" t="str">
        <f aca="false">IF(AND(A1296="",B1296="",C1296="",E1296="",H1296=""),"",IF(B1296="","Pick a job",IF(ISNA(MATCH(B1296,Jobs!$A$2:$A$301,0)),"Job # not on Jobs tab",IF(C1296="","Pick a category",IF(AND(E1296&lt;&gt;"",F1296=""),"Add a rate",IF(AND(E1296="",H1296=""),"Add hours or an amount",IF(AND(E1296&lt;&gt;"",H1296&lt;&gt;""),"Use hours x rate OR an amount","")))))))</f>
        <v/>
      </c>
    </row>
    <row r="1297" customFormat="false" ht="15" hidden="false" customHeight="false" outlineLevel="0" collapsed="false">
      <c r="A1297" s="24"/>
      <c r="B1297" s="23"/>
      <c r="C1297" s="23"/>
      <c r="D1297" s="23"/>
      <c r="E1297" s="23"/>
      <c r="F1297" s="25"/>
      <c r="G1297" s="26" t="str">
        <f aca="false">IF(AND(E1297="",H1297=""),"",N(E1297)*N(F1297)+N(H1297))</f>
        <v/>
      </c>
      <c r="H1297" s="25"/>
      <c r="I1297" s="23"/>
      <c r="J1297" s="28" t="str">
        <f aca="false">IF(AND(A1297="",B1297="",C1297="",E1297="",H1297=""),"",IF(B1297="","Pick a job",IF(ISNA(MATCH(B1297,Jobs!$A$2:$A$301,0)),"Job # not on Jobs tab",IF(C1297="","Pick a category",IF(AND(E1297&lt;&gt;"",F1297=""),"Add a rate",IF(AND(E1297="",H1297=""),"Add hours or an amount",IF(AND(E1297&lt;&gt;"",H1297&lt;&gt;""),"Use hours x rate OR an amount","")))))))</f>
        <v/>
      </c>
    </row>
    <row r="1298" customFormat="false" ht="15" hidden="false" customHeight="false" outlineLevel="0" collapsed="false">
      <c r="A1298" s="24"/>
      <c r="B1298" s="23"/>
      <c r="C1298" s="23"/>
      <c r="D1298" s="23"/>
      <c r="E1298" s="23"/>
      <c r="F1298" s="25"/>
      <c r="G1298" s="26" t="str">
        <f aca="false">IF(AND(E1298="",H1298=""),"",N(E1298)*N(F1298)+N(H1298))</f>
        <v/>
      </c>
      <c r="H1298" s="25"/>
      <c r="I1298" s="23"/>
      <c r="J1298" s="28" t="str">
        <f aca="false">IF(AND(A1298="",B1298="",C1298="",E1298="",H1298=""),"",IF(B1298="","Pick a job",IF(ISNA(MATCH(B1298,Jobs!$A$2:$A$301,0)),"Job # not on Jobs tab",IF(C1298="","Pick a category",IF(AND(E1298&lt;&gt;"",F1298=""),"Add a rate",IF(AND(E1298="",H1298=""),"Add hours or an amount",IF(AND(E1298&lt;&gt;"",H1298&lt;&gt;""),"Use hours x rate OR an amount","")))))))</f>
        <v/>
      </c>
    </row>
    <row r="1299" customFormat="false" ht="15" hidden="false" customHeight="false" outlineLevel="0" collapsed="false">
      <c r="A1299" s="24"/>
      <c r="B1299" s="23"/>
      <c r="C1299" s="23"/>
      <c r="D1299" s="23"/>
      <c r="E1299" s="23"/>
      <c r="F1299" s="25"/>
      <c r="G1299" s="26" t="str">
        <f aca="false">IF(AND(E1299="",H1299=""),"",N(E1299)*N(F1299)+N(H1299))</f>
        <v/>
      </c>
      <c r="H1299" s="25"/>
      <c r="I1299" s="23"/>
      <c r="J1299" s="28" t="str">
        <f aca="false">IF(AND(A1299="",B1299="",C1299="",E1299="",H1299=""),"",IF(B1299="","Pick a job",IF(ISNA(MATCH(B1299,Jobs!$A$2:$A$301,0)),"Job # not on Jobs tab",IF(C1299="","Pick a category",IF(AND(E1299&lt;&gt;"",F1299=""),"Add a rate",IF(AND(E1299="",H1299=""),"Add hours or an amount",IF(AND(E1299&lt;&gt;"",H1299&lt;&gt;""),"Use hours x rate OR an amount","")))))))</f>
        <v/>
      </c>
    </row>
    <row r="1300" customFormat="false" ht="15" hidden="false" customHeight="false" outlineLevel="0" collapsed="false">
      <c r="A1300" s="24"/>
      <c r="B1300" s="23"/>
      <c r="C1300" s="23"/>
      <c r="D1300" s="23"/>
      <c r="E1300" s="23"/>
      <c r="F1300" s="25"/>
      <c r="G1300" s="26" t="str">
        <f aca="false">IF(AND(E1300="",H1300=""),"",N(E1300)*N(F1300)+N(H1300))</f>
        <v/>
      </c>
      <c r="H1300" s="25"/>
      <c r="I1300" s="23"/>
      <c r="J1300" s="28" t="str">
        <f aca="false">IF(AND(A1300="",B1300="",C1300="",E1300="",H1300=""),"",IF(B1300="","Pick a job",IF(ISNA(MATCH(B1300,Jobs!$A$2:$A$301,0)),"Job # not on Jobs tab",IF(C1300="","Pick a category",IF(AND(E1300&lt;&gt;"",F1300=""),"Add a rate",IF(AND(E1300="",H1300=""),"Add hours or an amount",IF(AND(E1300&lt;&gt;"",H1300&lt;&gt;""),"Use hours x rate OR an amount","")))))))</f>
        <v/>
      </c>
    </row>
    <row r="1301" customFormat="false" ht="15" hidden="false" customHeight="false" outlineLevel="0" collapsed="false">
      <c r="A1301" s="24"/>
      <c r="B1301" s="23"/>
      <c r="C1301" s="23"/>
      <c r="D1301" s="23"/>
      <c r="E1301" s="23"/>
      <c r="F1301" s="25"/>
      <c r="G1301" s="26" t="str">
        <f aca="false">IF(AND(E1301="",H1301=""),"",N(E1301)*N(F1301)+N(H1301))</f>
        <v/>
      </c>
      <c r="H1301" s="25"/>
      <c r="I1301" s="23"/>
      <c r="J1301" s="28" t="str">
        <f aca="false">IF(AND(A1301="",B1301="",C1301="",E1301="",H1301=""),"",IF(B1301="","Pick a job",IF(ISNA(MATCH(B1301,Jobs!$A$2:$A$301,0)),"Job # not on Jobs tab",IF(C1301="","Pick a category",IF(AND(E1301&lt;&gt;"",F1301=""),"Add a rate",IF(AND(E1301="",H1301=""),"Add hours or an amount",IF(AND(E1301&lt;&gt;"",H1301&lt;&gt;""),"Use hours x rate OR an amount","")))))))</f>
        <v/>
      </c>
    </row>
    <row r="1302" customFormat="false" ht="15" hidden="false" customHeight="false" outlineLevel="0" collapsed="false">
      <c r="A1302" s="24"/>
      <c r="B1302" s="23"/>
      <c r="C1302" s="23"/>
      <c r="D1302" s="23"/>
      <c r="E1302" s="23"/>
      <c r="F1302" s="25"/>
      <c r="G1302" s="26" t="str">
        <f aca="false">IF(AND(E1302="",H1302=""),"",N(E1302)*N(F1302)+N(H1302))</f>
        <v/>
      </c>
      <c r="H1302" s="25"/>
      <c r="I1302" s="23"/>
      <c r="J1302" s="28" t="str">
        <f aca="false">IF(AND(A1302="",B1302="",C1302="",E1302="",H1302=""),"",IF(B1302="","Pick a job",IF(ISNA(MATCH(B1302,Jobs!$A$2:$A$301,0)),"Job # not on Jobs tab",IF(C1302="","Pick a category",IF(AND(E1302&lt;&gt;"",F1302=""),"Add a rate",IF(AND(E1302="",H1302=""),"Add hours or an amount",IF(AND(E1302&lt;&gt;"",H1302&lt;&gt;""),"Use hours x rate OR an amount","")))))))</f>
        <v/>
      </c>
    </row>
    <row r="1303" customFormat="false" ht="15" hidden="false" customHeight="false" outlineLevel="0" collapsed="false">
      <c r="A1303" s="24"/>
      <c r="B1303" s="23"/>
      <c r="C1303" s="23"/>
      <c r="D1303" s="23"/>
      <c r="E1303" s="23"/>
      <c r="F1303" s="25"/>
      <c r="G1303" s="26" t="str">
        <f aca="false">IF(AND(E1303="",H1303=""),"",N(E1303)*N(F1303)+N(H1303))</f>
        <v/>
      </c>
      <c r="H1303" s="25"/>
      <c r="I1303" s="23"/>
      <c r="J1303" s="28" t="str">
        <f aca="false">IF(AND(A1303="",B1303="",C1303="",E1303="",H1303=""),"",IF(B1303="","Pick a job",IF(ISNA(MATCH(B1303,Jobs!$A$2:$A$301,0)),"Job # not on Jobs tab",IF(C1303="","Pick a category",IF(AND(E1303&lt;&gt;"",F1303=""),"Add a rate",IF(AND(E1303="",H1303=""),"Add hours or an amount",IF(AND(E1303&lt;&gt;"",H1303&lt;&gt;""),"Use hours x rate OR an amount","")))))))</f>
        <v/>
      </c>
    </row>
    <row r="1304" customFormat="false" ht="15" hidden="false" customHeight="false" outlineLevel="0" collapsed="false">
      <c r="A1304" s="24"/>
      <c r="B1304" s="23"/>
      <c r="C1304" s="23"/>
      <c r="D1304" s="23"/>
      <c r="E1304" s="23"/>
      <c r="F1304" s="25"/>
      <c r="G1304" s="26" t="str">
        <f aca="false">IF(AND(E1304="",H1304=""),"",N(E1304)*N(F1304)+N(H1304))</f>
        <v/>
      </c>
      <c r="H1304" s="25"/>
      <c r="I1304" s="23"/>
      <c r="J1304" s="28" t="str">
        <f aca="false">IF(AND(A1304="",B1304="",C1304="",E1304="",H1304=""),"",IF(B1304="","Pick a job",IF(ISNA(MATCH(B1304,Jobs!$A$2:$A$301,0)),"Job # not on Jobs tab",IF(C1304="","Pick a category",IF(AND(E1304&lt;&gt;"",F1304=""),"Add a rate",IF(AND(E1304="",H1304=""),"Add hours or an amount",IF(AND(E1304&lt;&gt;"",H1304&lt;&gt;""),"Use hours x rate OR an amount","")))))))</f>
        <v/>
      </c>
    </row>
    <row r="1305" customFormat="false" ht="15" hidden="false" customHeight="false" outlineLevel="0" collapsed="false">
      <c r="A1305" s="24"/>
      <c r="B1305" s="23"/>
      <c r="C1305" s="23"/>
      <c r="D1305" s="23"/>
      <c r="E1305" s="23"/>
      <c r="F1305" s="25"/>
      <c r="G1305" s="26" t="str">
        <f aca="false">IF(AND(E1305="",H1305=""),"",N(E1305)*N(F1305)+N(H1305))</f>
        <v/>
      </c>
      <c r="H1305" s="25"/>
      <c r="I1305" s="23"/>
      <c r="J1305" s="28" t="str">
        <f aca="false">IF(AND(A1305="",B1305="",C1305="",E1305="",H1305=""),"",IF(B1305="","Pick a job",IF(ISNA(MATCH(B1305,Jobs!$A$2:$A$301,0)),"Job # not on Jobs tab",IF(C1305="","Pick a category",IF(AND(E1305&lt;&gt;"",F1305=""),"Add a rate",IF(AND(E1305="",H1305=""),"Add hours or an amount",IF(AND(E1305&lt;&gt;"",H1305&lt;&gt;""),"Use hours x rate OR an amount","")))))))</f>
        <v/>
      </c>
    </row>
    <row r="1306" customFormat="false" ht="15" hidden="false" customHeight="false" outlineLevel="0" collapsed="false">
      <c r="A1306" s="24"/>
      <c r="B1306" s="23"/>
      <c r="C1306" s="23"/>
      <c r="D1306" s="23"/>
      <c r="E1306" s="23"/>
      <c r="F1306" s="25"/>
      <c r="G1306" s="26" t="str">
        <f aca="false">IF(AND(E1306="",H1306=""),"",N(E1306)*N(F1306)+N(H1306))</f>
        <v/>
      </c>
      <c r="H1306" s="25"/>
      <c r="I1306" s="23"/>
      <c r="J1306" s="28" t="str">
        <f aca="false">IF(AND(A1306="",B1306="",C1306="",E1306="",H1306=""),"",IF(B1306="","Pick a job",IF(ISNA(MATCH(B1306,Jobs!$A$2:$A$301,0)),"Job # not on Jobs tab",IF(C1306="","Pick a category",IF(AND(E1306&lt;&gt;"",F1306=""),"Add a rate",IF(AND(E1306="",H1306=""),"Add hours or an amount",IF(AND(E1306&lt;&gt;"",H1306&lt;&gt;""),"Use hours x rate OR an amount","")))))))</f>
        <v/>
      </c>
    </row>
    <row r="1307" customFormat="false" ht="15" hidden="false" customHeight="false" outlineLevel="0" collapsed="false">
      <c r="A1307" s="24"/>
      <c r="B1307" s="23"/>
      <c r="C1307" s="23"/>
      <c r="D1307" s="23"/>
      <c r="E1307" s="23"/>
      <c r="F1307" s="25"/>
      <c r="G1307" s="26" t="str">
        <f aca="false">IF(AND(E1307="",H1307=""),"",N(E1307)*N(F1307)+N(H1307))</f>
        <v/>
      </c>
      <c r="H1307" s="25"/>
      <c r="I1307" s="23"/>
      <c r="J1307" s="28" t="str">
        <f aca="false">IF(AND(A1307="",B1307="",C1307="",E1307="",H1307=""),"",IF(B1307="","Pick a job",IF(ISNA(MATCH(B1307,Jobs!$A$2:$A$301,0)),"Job # not on Jobs tab",IF(C1307="","Pick a category",IF(AND(E1307&lt;&gt;"",F1307=""),"Add a rate",IF(AND(E1307="",H1307=""),"Add hours or an amount",IF(AND(E1307&lt;&gt;"",H1307&lt;&gt;""),"Use hours x rate OR an amount","")))))))</f>
        <v/>
      </c>
    </row>
    <row r="1308" customFormat="false" ht="15" hidden="false" customHeight="false" outlineLevel="0" collapsed="false">
      <c r="A1308" s="24"/>
      <c r="B1308" s="23"/>
      <c r="C1308" s="23"/>
      <c r="D1308" s="23"/>
      <c r="E1308" s="23"/>
      <c r="F1308" s="25"/>
      <c r="G1308" s="26" t="str">
        <f aca="false">IF(AND(E1308="",H1308=""),"",N(E1308)*N(F1308)+N(H1308))</f>
        <v/>
      </c>
      <c r="H1308" s="25"/>
      <c r="I1308" s="23"/>
      <c r="J1308" s="28" t="str">
        <f aca="false">IF(AND(A1308="",B1308="",C1308="",E1308="",H1308=""),"",IF(B1308="","Pick a job",IF(ISNA(MATCH(B1308,Jobs!$A$2:$A$301,0)),"Job # not on Jobs tab",IF(C1308="","Pick a category",IF(AND(E1308&lt;&gt;"",F1308=""),"Add a rate",IF(AND(E1308="",H1308=""),"Add hours or an amount",IF(AND(E1308&lt;&gt;"",H1308&lt;&gt;""),"Use hours x rate OR an amount","")))))))</f>
        <v/>
      </c>
    </row>
    <row r="1309" customFormat="false" ht="15" hidden="false" customHeight="false" outlineLevel="0" collapsed="false">
      <c r="A1309" s="24"/>
      <c r="B1309" s="23"/>
      <c r="C1309" s="23"/>
      <c r="D1309" s="23"/>
      <c r="E1309" s="23"/>
      <c r="F1309" s="25"/>
      <c r="G1309" s="26" t="str">
        <f aca="false">IF(AND(E1309="",H1309=""),"",N(E1309)*N(F1309)+N(H1309))</f>
        <v/>
      </c>
      <c r="H1309" s="25"/>
      <c r="I1309" s="23"/>
      <c r="J1309" s="28" t="str">
        <f aca="false">IF(AND(A1309="",B1309="",C1309="",E1309="",H1309=""),"",IF(B1309="","Pick a job",IF(ISNA(MATCH(B1309,Jobs!$A$2:$A$301,0)),"Job # not on Jobs tab",IF(C1309="","Pick a category",IF(AND(E1309&lt;&gt;"",F1309=""),"Add a rate",IF(AND(E1309="",H1309=""),"Add hours or an amount",IF(AND(E1309&lt;&gt;"",H1309&lt;&gt;""),"Use hours x rate OR an amount","")))))))</f>
        <v/>
      </c>
    </row>
    <row r="1310" customFormat="false" ht="15" hidden="false" customHeight="false" outlineLevel="0" collapsed="false">
      <c r="A1310" s="24"/>
      <c r="B1310" s="23"/>
      <c r="C1310" s="23"/>
      <c r="D1310" s="23"/>
      <c r="E1310" s="23"/>
      <c r="F1310" s="25"/>
      <c r="G1310" s="26" t="str">
        <f aca="false">IF(AND(E1310="",H1310=""),"",N(E1310)*N(F1310)+N(H1310))</f>
        <v/>
      </c>
      <c r="H1310" s="25"/>
      <c r="I1310" s="23"/>
      <c r="J1310" s="28" t="str">
        <f aca="false">IF(AND(A1310="",B1310="",C1310="",E1310="",H1310=""),"",IF(B1310="","Pick a job",IF(ISNA(MATCH(B1310,Jobs!$A$2:$A$301,0)),"Job # not on Jobs tab",IF(C1310="","Pick a category",IF(AND(E1310&lt;&gt;"",F1310=""),"Add a rate",IF(AND(E1310="",H1310=""),"Add hours or an amount",IF(AND(E1310&lt;&gt;"",H1310&lt;&gt;""),"Use hours x rate OR an amount","")))))))</f>
        <v/>
      </c>
    </row>
    <row r="1311" customFormat="false" ht="15" hidden="false" customHeight="false" outlineLevel="0" collapsed="false">
      <c r="A1311" s="24"/>
      <c r="B1311" s="23"/>
      <c r="C1311" s="23"/>
      <c r="D1311" s="23"/>
      <c r="E1311" s="23"/>
      <c r="F1311" s="25"/>
      <c r="G1311" s="26" t="str">
        <f aca="false">IF(AND(E1311="",H1311=""),"",N(E1311)*N(F1311)+N(H1311))</f>
        <v/>
      </c>
      <c r="H1311" s="25"/>
      <c r="I1311" s="23"/>
      <c r="J1311" s="28" t="str">
        <f aca="false">IF(AND(A1311="",B1311="",C1311="",E1311="",H1311=""),"",IF(B1311="","Pick a job",IF(ISNA(MATCH(B1311,Jobs!$A$2:$A$301,0)),"Job # not on Jobs tab",IF(C1311="","Pick a category",IF(AND(E1311&lt;&gt;"",F1311=""),"Add a rate",IF(AND(E1311="",H1311=""),"Add hours or an amount",IF(AND(E1311&lt;&gt;"",H1311&lt;&gt;""),"Use hours x rate OR an amount","")))))))</f>
        <v/>
      </c>
    </row>
    <row r="1312" customFormat="false" ht="15" hidden="false" customHeight="false" outlineLevel="0" collapsed="false">
      <c r="A1312" s="24"/>
      <c r="B1312" s="23"/>
      <c r="C1312" s="23"/>
      <c r="D1312" s="23"/>
      <c r="E1312" s="23"/>
      <c r="F1312" s="25"/>
      <c r="G1312" s="26" t="str">
        <f aca="false">IF(AND(E1312="",H1312=""),"",N(E1312)*N(F1312)+N(H1312))</f>
        <v/>
      </c>
      <c r="H1312" s="25"/>
      <c r="I1312" s="23"/>
      <c r="J1312" s="28" t="str">
        <f aca="false">IF(AND(A1312="",B1312="",C1312="",E1312="",H1312=""),"",IF(B1312="","Pick a job",IF(ISNA(MATCH(B1312,Jobs!$A$2:$A$301,0)),"Job # not on Jobs tab",IF(C1312="","Pick a category",IF(AND(E1312&lt;&gt;"",F1312=""),"Add a rate",IF(AND(E1312="",H1312=""),"Add hours or an amount",IF(AND(E1312&lt;&gt;"",H1312&lt;&gt;""),"Use hours x rate OR an amount","")))))))</f>
        <v/>
      </c>
    </row>
    <row r="1313" customFormat="false" ht="15" hidden="false" customHeight="false" outlineLevel="0" collapsed="false">
      <c r="A1313" s="24"/>
      <c r="B1313" s="23"/>
      <c r="C1313" s="23"/>
      <c r="D1313" s="23"/>
      <c r="E1313" s="23"/>
      <c r="F1313" s="25"/>
      <c r="G1313" s="26" t="str">
        <f aca="false">IF(AND(E1313="",H1313=""),"",N(E1313)*N(F1313)+N(H1313))</f>
        <v/>
      </c>
      <c r="H1313" s="25"/>
      <c r="I1313" s="23"/>
      <c r="J1313" s="28" t="str">
        <f aca="false">IF(AND(A1313="",B1313="",C1313="",E1313="",H1313=""),"",IF(B1313="","Pick a job",IF(ISNA(MATCH(B1313,Jobs!$A$2:$A$301,0)),"Job # not on Jobs tab",IF(C1313="","Pick a category",IF(AND(E1313&lt;&gt;"",F1313=""),"Add a rate",IF(AND(E1313="",H1313=""),"Add hours or an amount",IF(AND(E1313&lt;&gt;"",H1313&lt;&gt;""),"Use hours x rate OR an amount","")))))))</f>
        <v/>
      </c>
    </row>
    <row r="1314" customFormat="false" ht="15" hidden="false" customHeight="false" outlineLevel="0" collapsed="false">
      <c r="A1314" s="24"/>
      <c r="B1314" s="23"/>
      <c r="C1314" s="23"/>
      <c r="D1314" s="23"/>
      <c r="E1314" s="23"/>
      <c r="F1314" s="25"/>
      <c r="G1314" s="26" t="str">
        <f aca="false">IF(AND(E1314="",H1314=""),"",N(E1314)*N(F1314)+N(H1314))</f>
        <v/>
      </c>
      <c r="H1314" s="25"/>
      <c r="I1314" s="23"/>
      <c r="J1314" s="28" t="str">
        <f aca="false">IF(AND(A1314="",B1314="",C1314="",E1314="",H1314=""),"",IF(B1314="","Pick a job",IF(ISNA(MATCH(B1314,Jobs!$A$2:$A$301,0)),"Job # not on Jobs tab",IF(C1314="","Pick a category",IF(AND(E1314&lt;&gt;"",F1314=""),"Add a rate",IF(AND(E1314="",H1314=""),"Add hours or an amount",IF(AND(E1314&lt;&gt;"",H1314&lt;&gt;""),"Use hours x rate OR an amount","")))))))</f>
        <v/>
      </c>
    </row>
    <row r="1315" customFormat="false" ht="15" hidden="false" customHeight="false" outlineLevel="0" collapsed="false">
      <c r="A1315" s="24"/>
      <c r="B1315" s="23"/>
      <c r="C1315" s="23"/>
      <c r="D1315" s="23"/>
      <c r="E1315" s="23"/>
      <c r="F1315" s="25"/>
      <c r="G1315" s="26" t="str">
        <f aca="false">IF(AND(E1315="",H1315=""),"",N(E1315)*N(F1315)+N(H1315))</f>
        <v/>
      </c>
      <c r="H1315" s="25"/>
      <c r="I1315" s="23"/>
      <c r="J1315" s="28" t="str">
        <f aca="false">IF(AND(A1315="",B1315="",C1315="",E1315="",H1315=""),"",IF(B1315="","Pick a job",IF(ISNA(MATCH(B1315,Jobs!$A$2:$A$301,0)),"Job # not on Jobs tab",IF(C1315="","Pick a category",IF(AND(E1315&lt;&gt;"",F1315=""),"Add a rate",IF(AND(E1315="",H1315=""),"Add hours or an amount",IF(AND(E1315&lt;&gt;"",H1315&lt;&gt;""),"Use hours x rate OR an amount","")))))))</f>
        <v/>
      </c>
    </row>
    <row r="1316" customFormat="false" ht="15" hidden="false" customHeight="false" outlineLevel="0" collapsed="false">
      <c r="A1316" s="24"/>
      <c r="B1316" s="23"/>
      <c r="C1316" s="23"/>
      <c r="D1316" s="23"/>
      <c r="E1316" s="23"/>
      <c r="F1316" s="25"/>
      <c r="G1316" s="26" t="str">
        <f aca="false">IF(AND(E1316="",H1316=""),"",N(E1316)*N(F1316)+N(H1316))</f>
        <v/>
      </c>
      <c r="H1316" s="25"/>
      <c r="I1316" s="23"/>
      <c r="J1316" s="28" t="str">
        <f aca="false">IF(AND(A1316="",B1316="",C1316="",E1316="",H1316=""),"",IF(B1316="","Pick a job",IF(ISNA(MATCH(B1316,Jobs!$A$2:$A$301,0)),"Job # not on Jobs tab",IF(C1316="","Pick a category",IF(AND(E1316&lt;&gt;"",F1316=""),"Add a rate",IF(AND(E1316="",H1316=""),"Add hours or an amount",IF(AND(E1316&lt;&gt;"",H1316&lt;&gt;""),"Use hours x rate OR an amount","")))))))</f>
        <v/>
      </c>
    </row>
    <row r="1317" customFormat="false" ht="15" hidden="false" customHeight="false" outlineLevel="0" collapsed="false">
      <c r="A1317" s="24"/>
      <c r="B1317" s="23"/>
      <c r="C1317" s="23"/>
      <c r="D1317" s="23"/>
      <c r="E1317" s="23"/>
      <c r="F1317" s="25"/>
      <c r="G1317" s="26" t="str">
        <f aca="false">IF(AND(E1317="",H1317=""),"",N(E1317)*N(F1317)+N(H1317))</f>
        <v/>
      </c>
      <c r="H1317" s="25"/>
      <c r="I1317" s="23"/>
      <c r="J1317" s="28" t="str">
        <f aca="false">IF(AND(A1317="",B1317="",C1317="",E1317="",H1317=""),"",IF(B1317="","Pick a job",IF(ISNA(MATCH(B1317,Jobs!$A$2:$A$301,0)),"Job # not on Jobs tab",IF(C1317="","Pick a category",IF(AND(E1317&lt;&gt;"",F1317=""),"Add a rate",IF(AND(E1317="",H1317=""),"Add hours or an amount",IF(AND(E1317&lt;&gt;"",H1317&lt;&gt;""),"Use hours x rate OR an amount","")))))))</f>
        <v/>
      </c>
    </row>
    <row r="1318" customFormat="false" ht="15" hidden="false" customHeight="false" outlineLevel="0" collapsed="false">
      <c r="A1318" s="24"/>
      <c r="B1318" s="23"/>
      <c r="C1318" s="23"/>
      <c r="D1318" s="23"/>
      <c r="E1318" s="23"/>
      <c r="F1318" s="25"/>
      <c r="G1318" s="26" t="str">
        <f aca="false">IF(AND(E1318="",H1318=""),"",N(E1318)*N(F1318)+N(H1318))</f>
        <v/>
      </c>
      <c r="H1318" s="25"/>
      <c r="I1318" s="23"/>
      <c r="J1318" s="28" t="str">
        <f aca="false">IF(AND(A1318="",B1318="",C1318="",E1318="",H1318=""),"",IF(B1318="","Pick a job",IF(ISNA(MATCH(B1318,Jobs!$A$2:$A$301,0)),"Job # not on Jobs tab",IF(C1318="","Pick a category",IF(AND(E1318&lt;&gt;"",F1318=""),"Add a rate",IF(AND(E1318="",H1318=""),"Add hours or an amount",IF(AND(E1318&lt;&gt;"",H1318&lt;&gt;""),"Use hours x rate OR an amount","")))))))</f>
        <v/>
      </c>
    </row>
    <row r="1319" customFormat="false" ht="15" hidden="false" customHeight="false" outlineLevel="0" collapsed="false">
      <c r="A1319" s="24"/>
      <c r="B1319" s="23"/>
      <c r="C1319" s="23"/>
      <c r="D1319" s="23"/>
      <c r="E1319" s="23"/>
      <c r="F1319" s="25"/>
      <c r="G1319" s="26" t="str">
        <f aca="false">IF(AND(E1319="",H1319=""),"",N(E1319)*N(F1319)+N(H1319))</f>
        <v/>
      </c>
      <c r="H1319" s="25"/>
      <c r="I1319" s="23"/>
      <c r="J1319" s="28" t="str">
        <f aca="false">IF(AND(A1319="",B1319="",C1319="",E1319="",H1319=""),"",IF(B1319="","Pick a job",IF(ISNA(MATCH(B1319,Jobs!$A$2:$A$301,0)),"Job # not on Jobs tab",IF(C1319="","Pick a category",IF(AND(E1319&lt;&gt;"",F1319=""),"Add a rate",IF(AND(E1319="",H1319=""),"Add hours or an amount",IF(AND(E1319&lt;&gt;"",H1319&lt;&gt;""),"Use hours x rate OR an amount","")))))))</f>
        <v/>
      </c>
    </row>
    <row r="1320" customFormat="false" ht="15" hidden="false" customHeight="false" outlineLevel="0" collapsed="false">
      <c r="A1320" s="24"/>
      <c r="B1320" s="23"/>
      <c r="C1320" s="23"/>
      <c r="D1320" s="23"/>
      <c r="E1320" s="23"/>
      <c r="F1320" s="25"/>
      <c r="G1320" s="26" t="str">
        <f aca="false">IF(AND(E1320="",H1320=""),"",N(E1320)*N(F1320)+N(H1320))</f>
        <v/>
      </c>
      <c r="H1320" s="25"/>
      <c r="I1320" s="23"/>
      <c r="J1320" s="28" t="str">
        <f aca="false">IF(AND(A1320="",B1320="",C1320="",E1320="",H1320=""),"",IF(B1320="","Pick a job",IF(ISNA(MATCH(B1320,Jobs!$A$2:$A$301,0)),"Job # not on Jobs tab",IF(C1320="","Pick a category",IF(AND(E1320&lt;&gt;"",F1320=""),"Add a rate",IF(AND(E1320="",H1320=""),"Add hours or an amount",IF(AND(E1320&lt;&gt;"",H1320&lt;&gt;""),"Use hours x rate OR an amount","")))))))</f>
        <v/>
      </c>
    </row>
    <row r="1321" customFormat="false" ht="15" hidden="false" customHeight="false" outlineLevel="0" collapsed="false">
      <c r="A1321" s="24"/>
      <c r="B1321" s="23"/>
      <c r="C1321" s="23"/>
      <c r="D1321" s="23"/>
      <c r="E1321" s="23"/>
      <c r="F1321" s="25"/>
      <c r="G1321" s="26" t="str">
        <f aca="false">IF(AND(E1321="",H1321=""),"",N(E1321)*N(F1321)+N(H1321))</f>
        <v/>
      </c>
      <c r="H1321" s="25"/>
      <c r="I1321" s="23"/>
      <c r="J1321" s="28" t="str">
        <f aca="false">IF(AND(A1321="",B1321="",C1321="",E1321="",H1321=""),"",IF(B1321="","Pick a job",IF(ISNA(MATCH(B1321,Jobs!$A$2:$A$301,0)),"Job # not on Jobs tab",IF(C1321="","Pick a category",IF(AND(E1321&lt;&gt;"",F1321=""),"Add a rate",IF(AND(E1321="",H1321=""),"Add hours or an amount",IF(AND(E1321&lt;&gt;"",H1321&lt;&gt;""),"Use hours x rate OR an amount","")))))))</f>
        <v/>
      </c>
    </row>
    <row r="1322" customFormat="false" ht="15" hidden="false" customHeight="false" outlineLevel="0" collapsed="false">
      <c r="A1322" s="24"/>
      <c r="B1322" s="23"/>
      <c r="C1322" s="23"/>
      <c r="D1322" s="23"/>
      <c r="E1322" s="23"/>
      <c r="F1322" s="25"/>
      <c r="G1322" s="26" t="str">
        <f aca="false">IF(AND(E1322="",H1322=""),"",N(E1322)*N(F1322)+N(H1322))</f>
        <v/>
      </c>
      <c r="H1322" s="25"/>
      <c r="I1322" s="23"/>
      <c r="J1322" s="28" t="str">
        <f aca="false">IF(AND(A1322="",B1322="",C1322="",E1322="",H1322=""),"",IF(B1322="","Pick a job",IF(ISNA(MATCH(B1322,Jobs!$A$2:$A$301,0)),"Job # not on Jobs tab",IF(C1322="","Pick a category",IF(AND(E1322&lt;&gt;"",F1322=""),"Add a rate",IF(AND(E1322="",H1322=""),"Add hours or an amount",IF(AND(E1322&lt;&gt;"",H1322&lt;&gt;""),"Use hours x rate OR an amount","")))))))</f>
        <v/>
      </c>
    </row>
    <row r="1323" customFormat="false" ht="15" hidden="false" customHeight="false" outlineLevel="0" collapsed="false">
      <c r="A1323" s="24"/>
      <c r="B1323" s="23"/>
      <c r="C1323" s="23"/>
      <c r="D1323" s="23"/>
      <c r="E1323" s="23"/>
      <c r="F1323" s="25"/>
      <c r="G1323" s="26" t="str">
        <f aca="false">IF(AND(E1323="",H1323=""),"",N(E1323)*N(F1323)+N(H1323))</f>
        <v/>
      </c>
      <c r="H1323" s="25"/>
      <c r="I1323" s="23"/>
      <c r="J1323" s="28" t="str">
        <f aca="false">IF(AND(A1323="",B1323="",C1323="",E1323="",H1323=""),"",IF(B1323="","Pick a job",IF(ISNA(MATCH(B1323,Jobs!$A$2:$A$301,0)),"Job # not on Jobs tab",IF(C1323="","Pick a category",IF(AND(E1323&lt;&gt;"",F1323=""),"Add a rate",IF(AND(E1323="",H1323=""),"Add hours or an amount",IF(AND(E1323&lt;&gt;"",H1323&lt;&gt;""),"Use hours x rate OR an amount","")))))))</f>
        <v/>
      </c>
    </row>
    <row r="1324" customFormat="false" ht="15" hidden="false" customHeight="false" outlineLevel="0" collapsed="false">
      <c r="A1324" s="24"/>
      <c r="B1324" s="23"/>
      <c r="C1324" s="23"/>
      <c r="D1324" s="23"/>
      <c r="E1324" s="23"/>
      <c r="F1324" s="25"/>
      <c r="G1324" s="26" t="str">
        <f aca="false">IF(AND(E1324="",H1324=""),"",N(E1324)*N(F1324)+N(H1324))</f>
        <v/>
      </c>
      <c r="H1324" s="25"/>
      <c r="I1324" s="23"/>
      <c r="J1324" s="28" t="str">
        <f aca="false">IF(AND(A1324="",B1324="",C1324="",E1324="",H1324=""),"",IF(B1324="","Pick a job",IF(ISNA(MATCH(B1324,Jobs!$A$2:$A$301,0)),"Job # not on Jobs tab",IF(C1324="","Pick a category",IF(AND(E1324&lt;&gt;"",F1324=""),"Add a rate",IF(AND(E1324="",H1324=""),"Add hours or an amount",IF(AND(E1324&lt;&gt;"",H1324&lt;&gt;""),"Use hours x rate OR an amount","")))))))</f>
        <v/>
      </c>
    </row>
    <row r="1325" customFormat="false" ht="15" hidden="false" customHeight="false" outlineLevel="0" collapsed="false">
      <c r="A1325" s="24"/>
      <c r="B1325" s="23"/>
      <c r="C1325" s="23"/>
      <c r="D1325" s="23"/>
      <c r="E1325" s="23"/>
      <c r="F1325" s="25"/>
      <c r="G1325" s="26" t="str">
        <f aca="false">IF(AND(E1325="",H1325=""),"",N(E1325)*N(F1325)+N(H1325))</f>
        <v/>
      </c>
      <c r="H1325" s="25"/>
      <c r="I1325" s="23"/>
      <c r="J1325" s="28" t="str">
        <f aca="false">IF(AND(A1325="",B1325="",C1325="",E1325="",H1325=""),"",IF(B1325="","Pick a job",IF(ISNA(MATCH(B1325,Jobs!$A$2:$A$301,0)),"Job # not on Jobs tab",IF(C1325="","Pick a category",IF(AND(E1325&lt;&gt;"",F1325=""),"Add a rate",IF(AND(E1325="",H1325=""),"Add hours or an amount",IF(AND(E1325&lt;&gt;"",H1325&lt;&gt;""),"Use hours x rate OR an amount","")))))))</f>
        <v/>
      </c>
    </row>
    <row r="1326" customFormat="false" ht="15" hidden="false" customHeight="false" outlineLevel="0" collapsed="false">
      <c r="A1326" s="24"/>
      <c r="B1326" s="23"/>
      <c r="C1326" s="23"/>
      <c r="D1326" s="23"/>
      <c r="E1326" s="23"/>
      <c r="F1326" s="25"/>
      <c r="G1326" s="26" t="str">
        <f aca="false">IF(AND(E1326="",H1326=""),"",N(E1326)*N(F1326)+N(H1326))</f>
        <v/>
      </c>
      <c r="H1326" s="25"/>
      <c r="I1326" s="23"/>
      <c r="J1326" s="28" t="str">
        <f aca="false">IF(AND(A1326="",B1326="",C1326="",E1326="",H1326=""),"",IF(B1326="","Pick a job",IF(ISNA(MATCH(B1326,Jobs!$A$2:$A$301,0)),"Job # not on Jobs tab",IF(C1326="","Pick a category",IF(AND(E1326&lt;&gt;"",F1326=""),"Add a rate",IF(AND(E1326="",H1326=""),"Add hours or an amount",IF(AND(E1326&lt;&gt;"",H1326&lt;&gt;""),"Use hours x rate OR an amount","")))))))</f>
        <v/>
      </c>
    </row>
    <row r="1327" customFormat="false" ht="15" hidden="false" customHeight="false" outlineLevel="0" collapsed="false">
      <c r="A1327" s="24"/>
      <c r="B1327" s="23"/>
      <c r="C1327" s="23"/>
      <c r="D1327" s="23"/>
      <c r="E1327" s="23"/>
      <c r="F1327" s="25"/>
      <c r="G1327" s="26" t="str">
        <f aca="false">IF(AND(E1327="",H1327=""),"",N(E1327)*N(F1327)+N(H1327))</f>
        <v/>
      </c>
      <c r="H1327" s="25"/>
      <c r="I1327" s="23"/>
      <c r="J1327" s="28" t="str">
        <f aca="false">IF(AND(A1327="",B1327="",C1327="",E1327="",H1327=""),"",IF(B1327="","Pick a job",IF(ISNA(MATCH(B1327,Jobs!$A$2:$A$301,0)),"Job # not on Jobs tab",IF(C1327="","Pick a category",IF(AND(E1327&lt;&gt;"",F1327=""),"Add a rate",IF(AND(E1327="",H1327=""),"Add hours or an amount",IF(AND(E1327&lt;&gt;"",H1327&lt;&gt;""),"Use hours x rate OR an amount","")))))))</f>
        <v/>
      </c>
    </row>
    <row r="1328" customFormat="false" ht="15" hidden="false" customHeight="false" outlineLevel="0" collapsed="false">
      <c r="A1328" s="24"/>
      <c r="B1328" s="23"/>
      <c r="C1328" s="23"/>
      <c r="D1328" s="23"/>
      <c r="E1328" s="23"/>
      <c r="F1328" s="25"/>
      <c r="G1328" s="26" t="str">
        <f aca="false">IF(AND(E1328="",H1328=""),"",N(E1328)*N(F1328)+N(H1328))</f>
        <v/>
      </c>
      <c r="H1328" s="25"/>
      <c r="I1328" s="23"/>
      <c r="J1328" s="28" t="str">
        <f aca="false">IF(AND(A1328="",B1328="",C1328="",E1328="",H1328=""),"",IF(B1328="","Pick a job",IF(ISNA(MATCH(B1328,Jobs!$A$2:$A$301,0)),"Job # not on Jobs tab",IF(C1328="","Pick a category",IF(AND(E1328&lt;&gt;"",F1328=""),"Add a rate",IF(AND(E1328="",H1328=""),"Add hours or an amount",IF(AND(E1328&lt;&gt;"",H1328&lt;&gt;""),"Use hours x rate OR an amount","")))))))</f>
        <v/>
      </c>
    </row>
    <row r="1329" customFormat="false" ht="15" hidden="false" customHeight="false" outlineLevel="0" collapsed="false">
      <c r="A1329" s="24"/>
      <c r="B1329" s="23"/>
      <c r="C1329" s="23"/>
      <c r="D1329" s="23"/>
      <c r="E1329" s="23"/>
      <c r="F1329" s="25"/>
      <c r="G1329" s="26" t="str">
        <f aca="false">IF(AND(E1329="",H1329=""),"",N(E1329)*N(F1329)+N(H1329))</f>
        <v/>
      </c>
      <c r="H1329" s="25"/>
      <c r="I1329" s="23"/>
      <c r="J1329" s="28" t="str">
        <f aca="false">IF(AND(A1329="",B1329="",C1329="",E1329="",H1329=""),"",IF(B1329="","Pick a job",IF(ISNA(MATCH(B1329,Jobs!$A$2:$A$301,0)),"Job # not on Jobs tab",IF(C1329="","Pick a category",IF(AND(E1329&lt;&gt;"",F1329=""),"Add a rate",IF(AND(E1329="",H1329=""),"Add hours or an amount",IF(AND(E1329&lt;&gt;"",H1329&lt;&gt;""),"Use hours x rate OR an amount","")))))))</f>
        <v/>
      </c>
    </row>
    <row r="1330" customFormat="false" ht="15" hidden="false" customHeight="false" outlineLevel="0" collapsed="false">
      <c r="A1330" s="24"/>
      <c r="B1330" s="23"/>
      <c r="C1330" s="23"/>
      <c r="D1330" s="23"/>
      <c r="E1330" s="23"/>
      <c r="F1330" s="25"/>
      <c r="G1330" s="26" t="str">
        <f aca="false">IF(AND(E1330="",H1330=""),"",N(E1330)*N(F1330)+N(H1330))</f>
        <v/>
      </c>
      <c r="H1330" s="25"/>
      <c r="I1330" s="23"/>
      <c r="J1330" s="28" t="str">
        <f aca="false">IF(AND(A1330="",B1330="",C1330="",E1330="",H1330=""),"",IF(B1330="","Pick a job",IF(ISNA(MATCH(B1330,Jobs!$A$2:$A$301,0)),"Job # not on Jobs tab",IF(C1330="","Pick a category",IF(AND(E1330&lt;&gt;"",F1330=""),"Add a rate",IF(AND(E1330="",H1330=""),"Add hours or an amount",IF(AND(E1330&lt;&gt;"",H1330&lt;&gt;""),"Use hours x rate OR an amount","")))))))</f>
        <v/>
      </c>
    </row>
    <row r="1331" customFormat="false" ht="15" hidden="false" customHeight="false" outlineLevel="0" collapsed="false">
      <c r="A1331" s="24"/>
      <c r="B1331" s="23"/>
      <c r="C1331" s="23"/>
      <c r="D1331" s="23"/>
      <c r="E1331" s="23"/>
      <c r="F1331" s="25"/>
      <c r="G1331" s="26" t="str">
        <f aca="false">IF(AND(E1331="",H1331=""),"",N(E1331)*N(F1331)+N(H1331))</f>
        <v/>
      </c>
      <c r="H1331" s="25"/>
      <c r="I1331" s="23"/>
      <c r="J1331" s="28" t="str">
        <f aca="false">IF(AND(A1331="",B1331="",C1331="",E1331="",H1331=""),"",IF(B1331="","Pick a job",IF(ISNA(MATCH(B1331,Jobs!$A$2:$A$301,0)),"Job # not on Jobs tab",IF(C1331="","Pick a category",IF(AND(E1331&lt;&gt;"",F1331=""),"Add a rate",IF(AND(E1331="",H1331=""),"Add hours or an amount",IF(AND(E1331&lt;&gt;"",H1331&lt;&gt;""),"Use hours x rate OR an amount","")))))))</f>
        <v/>
      </c>
    </row>
    <row r="1332" customFormat="false" ht="15" hidden="false" customHeight="false" outlineLevel="0" collapsed="false">
      <c r="A1332" s="24"/>
      <c r="B1332" s="23"/>
      <c r="C1332" s="23"/>
      <c r="D1332" s="23"/>
      <c r="E1332" s="23"/>
      <c r="F1332" s="25"/>
      <c r="G1332" s="26" t="str">
        <f aca="false">IF(AND(E1332="",H1332=""),"",N(E1332)*N(F1332)+N(H1332))</f>
        <v/>
      </c>
      <c r="H1332" s="25"/>
      <c r="I1332" s="23"/>
      <c r="J1332" s="28" t="str">
        <f aca="false">IF(AND(A1332="",B1332="",C1332="",E1332="",H1332=""),"",IF(B1332="","Pick a job",IF(ISNA(MATCH(B1332,Jobs!$A$2:$A$301,0)),"Job # not on Jobs tab",IF(C1332="","Pick a category",IF(AND(E1332&lt;&gt;"",F1332=""),"Add a rate",IF(AND(E1332="",H1332=""),"Add hours or an amount",IF(AND(E1332&lt;&gt;"",H1332&lt;&gt;""),"Use hours x rate OR an amount","")))))))</f>
        <v/>
      </c>
    </row>
    <row r="1333" customFormat="false" ht="15" hidden="false" customHeight="false" outlineLevel="0" collapsed="false">
      <c r="A1333" s="24"/>
      <c r="B1333" s="23"/>
      <c r="C1333" s="23"/>
      <c r="D1333" s="23"/>
      <c r="E1333" s="23"/>
      <c r="F1333" s="25"/>
      <c r="G1333" s="26" t="str">
        <f aca="false">IF(AND(E1333="",H1333=""),"",N(E1333)*N(F1333)+N(H1333))</f>
        <v/>
      </c>
      <c r="H1333" s="25"/>
      <c r="I1333" s="23"/>
      <c r="J1333" s="28" t="str">
        <f aca="false">IF(AND(A1333="",B1333="",C1333="",E1333="",H1333=""),"",IF(B1333="","Pick a job",IF(ISNA(MATCH(B1333,Jobs!$A$2:$A$301,0)),"Job # not on Jobs tab",IF(C1333="","Pick a category",IF(AND(E1333&lt;&gt;"",F1333=""),"Add a rate",IF(AND(E1333="",H1333=""),"Add hours or an amount",IF(AND(E1333&lt;&gt;"",H1333&lt;&gt;""),"Use hours x rate OR an amount","")))))))</f>
        <v/>
      </c>
    </row>
    <row r="1334" customFormat="false" ht="15" hidden="false" customHeight="false" outlineLevel="0" collapsed="false">
      <c r="A1334" s="24"/>
      <c r="B1334" s="23"/>
      <c r="C1334" s="23"/>
      <c r="D1334" s="23"/>
      <c r="E1334" s="23"/>
      <c r="F1334" s="25"/>
      <c r="G1334" s="26" t="str">
        <f aca="false">IF(AND(E1334="",H1334=""),"",N(E1334)*N(F1334)+N(H1334))</f>
        <v/>
      </c>
      <c r="H1334" s="25"/>
      <c r="I1334" s="23"/>
      <c r="J1334" s="28" t="str">
        <f aca="false">IF(AND(A1334="",B1334="",C1334="",E1334="",H1334=""),"",IF(B1334="","Pick a job",IF(ISNA(MATCH(B1334,Jobs!$A$2:$A$301,0)),"Job # not on Jobs tab",IF(C1334="","Pick a category",IF(AND(E1334&lt;&gt;"",F1334=""),"Add a rate",IF(AND(E1334="",H1334=""),"Add hours or an amount",IF(AND(E1334&lt;&gt;"",H1334&lt;&gt;""),"Use hours x rate OR an amount","")))))))</f>
        <v/>
      </c>
    </row>
    <row r="1335" customFormat="false" ht="15" hidden="false" customHeight="false" outlineLevel="0" collapsed="false">
      <c r="A1335" s="24"/>
      <c r="B1335" s="23"/>
      <c r="C1335" s="23"/>
      <c r="D1335" s="23"/>
      <c r="E1335" s="23"/>
      <c r="F1335" s="25"/>
      <c r="G1335" s="26" t="str">
        <f aca="false">IF(AND(E1335="",H1335=""),"",N(E1335)*N(F1335)+N(H1335))</f>
        <v/>
      </c>
      <c r="H1335" s="25"/>
      <c r="I1335" s="23"/>
      <c r="J1335" s="28" t="str">
        <f aca="false">IF(AND(A1335="",B1335="",C1335="",E1335="",H1335=""),"",IF(B1335="","Pick a job",IF(ISNA(MATCH(B1335,Jobs!$A$2:$A$301,0)),"Job # not on Jobs tab",IF(C1335="","Pick a category",IF(AND(E1335&lt;&gt;"",F1335=""),"Add a rate",IF(AND(E1335="",H1335=""),"Add hours or an amount",IF(AND(E1335&lt;&gt;"",H1335&lt;&gt;""),"Use hours x rate OR an amount","")))))))</f>
        <v/>
      </c>
    </row>
    <row r="1336" customFormat="false" ht="15" hidden="false" customHeight="false" outlineLevel="0" collapsed="false">
      <c r="A1336" s="24"/>
      <c r="B1336" s="23"/>
      <c r="C1336" s="23"/>
      <c r="D1336" s="23"/>
      <c r="E1336" s="23"/>
      <c r="F1336" s="25"/>
      <c r="G1336" s="26" t="str">
        <f aca="false">IF(AND(E1336="",H1336=""),"",N(E1336)*N(F1336)+N(H1336))</f>
        <v/>
      </c>
      <c r="H1336" s="25"/>
      <c r="I1336" s="23"/>
      <c r="J1336" s="28" t="str">
        <f aca="false">IF(AND(A1336="",B1336="",C1336="",E1336="",H1336=""),"",IF(B1336="","Pick a job",IF(ISNA(MATCH(B1336,Jobs!$A$2:$A$301,0)),"Job # not on Jobs tab",IF(C1336="","Pick a category",IF(AND(E1336&lt;&gt;"",F1336=""),"Add a rate",IF(AND(E1336="",H1336=""),"Add hours or an amount",IF(AND(E1336&lt;&gt;"",H1336&lt;&gt;""),"Use hours x rate OR an amount","")))))))</f>
        <v/>
      </c>
    </row>
    <row r="1337" customFormat="false" ht="15" hidden="false" customHeight="false" outlineLevel="0" collapsed="false">
      <c r="A1337" s="24"/>
      <c r="B1337" s="23"/>
      <c r="C1337" s="23"/>
      <c r="D1337" s="23"/>
      <c r="E1337" s="23"/>
      <c r="F1337" s="25"/>
      <c r="G1337" s="26" t="str">
        <f aca="false">IF(AND(E1337="",H1337=""),"",N(E1337)*N(F1337)+N(H1337))</f>
        <v/>
      </c>
      <c r="H1337" s="25"/>
      <c r="I1337" s="23"/>
      <c r="J1337" s="28" t="str">
        <f aca="false">IF(AND(A1337="",B1337="",C1337="",E1337="",H1337=""),"",IF(B1337="","Pick a job",IF(ISNA(MATCH(B1337,Jobs!$A$2:$A$301,0)),"Job # not on Jobs tab",IF(C1337="","Pick a category",IF(AND(E1337&lt;&gt;"",F1337=""),"Add a rate",IF(AND(E1337="",H1337=""),"Add hours or an amount",IF(AND(E1337&lt;&gt;"",H1337&lt;&gt;""),"Use hours x rate OR an amount","")))))))</f>
        <v/>
      </c>
    </row>
    <row r="1338" customFormat="false" ht="15" hidden="false" customHeight="false" outlineLevel="0" collapsed="false">
      <c r="A1338" s="24"/>
      <c r="B1338" s="23"/>
      <c r="C1338" s="23"/>
      <c r="D1338" s="23"/>
      <c r="E1338" s="23"/>
      <c r="F1338" s="25"/>
      <c r="G1338" s="26" t="str">
        <f aca="false">IF(AND(E1338="",H1338=""),"",N(E1338)*N(F1338)+N(H1338))</f>
        <v/>
      </c>
      <c r="H1338" s="25"/>
      <c r="I1338" s="23"/>
      <c r="J1338" s="28" t="str">
        <f aca="false">IF(AND(A1338="",B1338="",C1338="",E1338="",H1338=""),"",IF(B1338="","Pick a job",IF(ISNA(MATCH(B1338,Jobs!$A$2:$A$301,0)),"Job # not on Jobs tab",IF(C1338="","Pick a category",IF(AND(E1338&lt;&gt;"",F1338=""),"Add a rate",IF(AND(E1338="",H1338=""),"Add hours or an amount",IF(AND(E1338&lt;&gt;"",H1338&lt;&gt;""),"Use hours x rate OR an amount","")))))))</f>
        <v/>
      </c>
    </row>
    <row r="1339" customFormat="false" ht="15" hidden="false" customHeight="false" outlineLevel="0" collapsed="false">
      <c r="A1339" s="24"/>
      <c r="B1339" s="23"/>
      <c r="C1339" s="23"/>
      <c r="D1339" s="23"/>
      <c r="E1339" s="23"/>
      <c r="F1339" s="25"/>
      <c r="G1339" s="26" t="str">
        <f aca="false">IF(AND(E1339="",H1339=""),"",N(E1339)*N(F1339)+N(H1339))</f>
        <v/>
      </c>
      <c r="H1339" s="25"/>
      <c r="I1339" s="23"/>
      <c r="J1339" s="28" t="str">
        <f aca="false">IF(AND(A1339="",B1339="",C1339="",E1339="",H1339=""),"",IF(B1339="","Pick a job",IF(ISNA(MATCH(B1339,Jobs!$A$2:$A$301,0)),"Job # not on Jobs tab",IF(C1339="","Pick a category",IF(AND(E1339&lt;&gt;"",F1339=""),"Add a rate",IF(AND(E1339="",H1339=""),"Add hours or an amount",IF(AND(E1339&lt;&gt;"",H1339&lt;&gt;""),"Use hours x rate OR an amount","")))))))</f>
        <v/>
      </c>
    </row>
    <row r="1340" customFormat="false" ht="15" hidden="false" customHeight="false" outlineLevel="0" collapsed="false">
      <c r="A1340" s="24"/>
      <c r="B1340" s="23"/>
      <c r="C1340" s="23"/>
      <c r="D1340" s="23"/>
      <c r="E1340" s="23"/>
      <c r="F1340" s="25"/>
      <c r="G1340" s="26" t="str">
        <f aca="false">IF(AND(E1340="",H1340=""),"",N(E1340)*N(F1340)+N(H1340))</f>
        <v/>
      </c>
      <c r="H1340" s="25"/>
      <c r="I1340" s="23"/>
      <c r="J1340" s="28" t="str">
        <f aca="false">IF(AND(A1340="",B1340="",C1340="",E1340="",H1340=""),"",IF(B1340="","Pick a job",IF(ISNA(MATCH(B1340,Jobs!$A$2:$A$301,0)),"Job # not on Jobs tab",IF(C1340="","Pick a category",IF(AND(E1340&lt;&gt;"",F1340=""),"Add a rate",IF(AND(E1340="",H1340=""),"Add hours or an amount",IF(AND(E1340&lt;&gt;"",H1340&lt;&gt;""),"Use hours x rate OR an amount","")))))))</f>
        <v/>
      </c>
    </row>
    <row r="1341" customFormat="false" ht="15" hidden="false" customHeight="false" outlineLevel="0" collapsed="false">
      <c r="A1341" s="24"/>
      <c r="B1341" s="23"/>
      <c r="C1341" s="23"/>
      <c r="D1341" s="23"/>
      <c r="E1341" s="23"/>
      <c r="F1341" s="25"/>
      <c r="G1341" s="26" t="str">
        <f aca="false">IF(AND(E1341="",H1341=""),"",N(E1341)*N(F1341)+N(H1341))</f>
        <v/>
      </c>
      <c r="H1341" s="25"/>
      <c r="I1341" s="23"/>
      <c r="J1341" s="28" t="str">
        <f aca="false">IF(AND(A1341="",B1341="",C1341="",E1341="",H1341=""),"",IF(B1341="","Pick a job",IF(ISNA(MATCH(B1341,Jobs!$A$2:$A$301,0)),"Job # not on Jobs tab",IF(C1341="","Pick a category",IF(AND(E1341&lt;&gt;"",F1341=""),"Add a rate",IF(AND(E1341="",H1341=""),"Add hours or an amount",IF(AND(E1341&lt;&gt;"",H1341&lt;&gt;""),"Use hours x rate OR an amount","")))))))</f>
        <v/>
      </c>
    </row>
    <row r="1342" customFormat="false" ht="15" hidden="false" customHeight="false" outlineLevel="0" collapsed="false">
      <c r="A1342" s="24"/>
      <c r="B1342" s="23"/>
      <c r="C1342" s="23"/>
      <c r="D1342" s="23"/>
      <c r="E1342" s="23"/>
      <c r="F1342" s="25"/>
      <c r="G1342" s="26" t="str">
        <f aca="false">IF(AND(E1342="",H1342=""),"",N(E1342)*N(F1342)+N(H1342))</f>
        <v/>
      </c>
      <c r="H1342" s="25"/>
      <c r="I1342" s="23"/>
      <c r="J1342" s="28" t="str">
        <f aca="false">IF(AND(A1342="",B1342="",C1342="",E1342="",H1342=""),"",IF(B1342="","Pick a job",IF(ISNA(MATCH(B1342,Jobs!$A$2:$A$301,0)),"Job # not on Jobs tab",IF(C1342="","Pick a category",IF(AND(E1342&lt;&gt;"",F1342=""),"Add a rate",IF(AND(E1342="",H1342=""),"Add hours or an amount",IF(AND(E1342&lt;&gt;"",H1342&lt;&gt;""),"Use hours x rate OR an amount","")))))))</f>
        <v/>
      </c>
    </row>
    <row r="1343" customFormat="false" ht="15" hidden="false" customHeight="false" outlineLevel="0" collapsed="false">
      <c r="A1343" s="24"/>
      <c r="B1343" s="23"/>
      <c r="C1343" s="23"/>
      <c r="D1343" s="23"/>
      <c r="E1343" s="23"/>
      <c r="F1343" s="25"/>
      <c r="G1343" s="26" t="str">
        <f aca="false">IF(AND(E1343="",H1343=""),"",N(E1343)*N(F1343)+N(H1343))</f>
        <v/>
      </c>
      <c r="H1343" s="25"/>
      <c r="I1343" s="23"/>
      <c r="J1343" s="28" t="str">
        <f aca="false">IF(AND(A1343="",B1343="",C1343="",E1343="",H1343=""),"",IF(B1343="","Pick a job",IF(ISNA(MATCH(B1343,Jobs!$A$2:$A$301,0)),"Job # not on Jobs tab",IF(C1343="","Pick a category",IF(AND(E1343&lt;&gt;"",F1343=""),"Add a rate",IF(AND(E1343="",H1343=""),"Add hours or an amount",IF(AND(E1343&lt;&gt;"",H1343&lt;&gt;""),"Use hours x rate OR an amount","")))))))</f>
        <v/>
      </c>
    </row>
    <row r="1344" customFormat="false" ht="15" hidden="false" customHeight="false" outlineLevel="0" collapsed="false">
      <c r="A1344" s="24"/>
      <c r="B1344" s="23"/>
      <c r="C1344" s="23"/>
      <c r="D1344" s="23"/>
      <c r="E1344" s="23"/>
      <c r="F1344" s="25"/>
      <c r="G1344" s="26" t="str">
        <f aca="false">IF(AND(E1344="",H1344=""),"",N(E1344)*N(F1344)+N(H1344))</f>
        <v/>
      </c>
      <c r="H1344" s="25"/>
      <c r="I1344" s="23"/>
      <c r="J1344" s="28" t="str">
        <f aca="false">IF(AND(A1344="",B1344="",C1344="",E1344="",H1344=""),"",IF(B1344="","Pick a job",IF(ISNA(MATCH(B1344,Jobs!$A$2:$A$301,0)),"Job # not on Jobs tab",IF(C1344="","Pick a category",IF(AND(E1344&lt;&gt;"",F1344=""),"Add a rate",IF(AND(E1344="",H1344=""),"Add hours or an amount",IF(AND(E1344&lt;&gt;"",H1344&lt;&gt;""),"Use hours x rate OR an amount","")))))))</f>
        <v/>
      </c>
    </row>
    <row r="1345" customFormat="false" ht="15" hidden="false" customHeight="false" outlineLevel="0" collapsed="false">
      <c r="A1345" s="24"/>
      <c r="B1345" s="23"/>
      <c r="C1345" s="23"/>
      <c r="D1345" s="23"/>
      <c r="E1345" s="23"/>
      <c r="F1345" s="25"/>
      <c r="G1345" s="26" t="str">
        <f aca="false">IF(AND(E1345="",H1345=""),"",N(E1345)*N(F1345)+N(H1345))</f>
        <v/>
      </c>
      <c r="H1345" s="25"/>
      <c r="I1345" s="23"/>
      <c r="J1345" s="28" t="str">
        <f aca="false">IF(AND(A1345="",B1345="",C1345="",E1345="",H1345=""),"",IF(B1345="","Pick a job",IF(ISNA(MATCH(B1345,Jobs!$A$2:$A$301,0)),"Job # not on Jobs tab",IF(C1345="","Pick a category",IF(AND(E1345&lt;&gt;"",F1345=""),"Add a rate",IF(AND(E1345="",H1345=""),"Add hours or an amount",IF(AND(E1345&lt;&gt;"",H1345&lt;&gt;""),"Use hours x rate OR an amount","")))))))</f>
        <v/>
      </c>
    </row>
    <row r="1346" customFormat="false" ht="15" hidden="false" customHeight="false" outlineLevel="0" collapsed="false">
      <c r="A1346" s="24"/>
      <c r="B1346" s="23"/>
      <c r="C1346" s="23"/>
      <c r="D1346" s="23"/>
      <c r="E1346" s="23"/>
      <c r="F1346" s="25"/>
      <c r="G1346" s="26" t="str">
        <f aca="false">IF(AND(E1346="",H1346=""),"",N(E1346)*N(F1346)+N(H1346))</f>
        <v/>
      </c>
      <c r="H1346" s="25"/>
      <c r="I1346" s="23"/>
      <c r="J1346" s="28" t="str">
        <f aca="false">IF(AND(A1346="",B1346="",C1346="",E1346="",H1346=""),"",IF(B1346="","Pick a job",IF(ISNA(MATCH(B1346,Jobs!$A$2:$A$301,0)),"Job # not on Jobs tab",IF(C1346="","Pick a category",IF(AND(E1346&lt;&gt;"",F1346=""),"Add a rate",IF(AND(E1346="",H1346=""),"Add hours or an amount",IF(AND(E1346&lt;&gt;"",H1346&lt;&gt;""),"Use hours x rate OR an amount","")))))))</f>
        <v/>
      </c>
    </row>
    <row r="1347" customFormat="false" ht="15" hidden="false" customHeight="false" outlineLevel="0" collapsed="false">
      <c r="A1347" s="24"/>
      <c r="B1347" s="23"/>
      <c r="C1347" s="23"/>
      <c r="D1347" s="23"/>
      <c r="E1347" s="23"/>
      <c r="F1347" s="25"/>
      <c r="G1347" s="26" t="str">
        <f aca="false">IF(AND(E1347="",H1347=""),"",N(E1347)*N(F1347)+N(H1347))</f>
        <v/>
      </c>
      <c r="H1347" s="25"/>
      <c r="I1347" s="23"/>
      <c r="J1347" s="28" t="str">
        <f aca="false">IF(AND(A1347="",B1347="",C1347="",E1347="",H1347=""),"",IF(B1347="","Pick a job",IF(ISNA(MATCH(B1347,Jobs!$A$2:$A$301,0)),"Job # not on Jobs tab",IF(C1347="","Pick a category",IF(AND(E1347&lt;&gt;"",F1347=""),"Add a rate",IF(AND(E1347="",H1347=""),"Add hours or an amount",IF(AND(E1347&lt;&gt;"",H1347&lt;&gt;""),"Use hours x rate OR an amount","")))))))</f>
        <v/>
      </c>
    </row>
    <row r="1348" customFormat="false" ht="15" hidden="false" customHeight="false" outlineLevel="0" collapsed="false">
      <c r="A1348" s="24"/>
      <c r="B1348" s="23"/>
      <c r="C1348" s="23"/>
      <c r="D1348" s="23"/>
      <c r="E1348" s="23"/>
      <c r="F1348" s="25"/>
      <c r="G1348" s="26" t="str">
        <f aca="false">IF(AND(E1348="",H1348=""),"",N(E1348)*N(F1348)+N(H1348))</f>
        <v/>
      </c>
      <c r="H1348" s="25"/>
      <c r="I1348" s="23"/>
      <c r="J1348" s="28" t="str">
        <f aca="false">IF(AND(A1348="",B1348="",C1348="",E1348="",H1348=""),"",IF(B1348="","Pick a job",IF(ISNA(MATCH(B1348,Jobs!$A$2:$A$301,0)),"Job # not on Jobs tab",IF(C1348="","Pick a category",IF(AND(E1348&lt;&gt;"",F1348=""),"Add a rate",IF(AND(E1348="",H1348=""),"Add hours or an amount",IF(AND(E1348&lt;&gt;"",H1348&lt;&gt;""),"Use hours x rate OR an amount","")))))))</f>
        <v/>
      </c>
    </row>
    <row r="1349" customFormat="false" ht="15" hidden="false" customHeight="false" outlineLevel="0" collapsed="false">
      <c r="A1349" s="24"/>
      <c r="B1349" s="23"/>
      <c r="C1349" s="23"/>
      <c r="D1349" s="23"/>
      <c r="E1349" s="23"/>
      <c r="F1349" s="25"/>
      <c r="G1349" s="26" t="str">
        <f aca="false">IF(AND(E1349="",H1349=""),"",N(E1349)*N(F1349)+N(H1349))</f>
        <v/>
      </c>
      <c r="H1349" s="25"/>
      <c r="I1349" s="23"/>
      <c r="J1349" s="28" t="str">
        <f aca="false">IF(AND(A1349="",B1349="",C1349="",E1349="",H1349=""),"",IF(B1349="","Pick a job",IF(ISNA(MATCH(B1349,Jobs!$A$2:$A$301,0)),"Job # not on Jobs tab",IF(C1349="","Pick a category",IF(AND(E1349&lt;&gt;"",F1349=""),"Add a rate",IF(AND(E1349="",H1349=""),"Add hours or an amount",IF(AND(E1349&lt;&gt;"",H1349&lt;&gt;""),"Use hours x rate OR an amount","")))))))</f>
        <v/>
      </c>
    </row>
    <row r="1350" customFormat="false" ht="15" hidden="false" customHeight="false" outlineLevel="0" collapsed="false">
      <c r="A1350" s="24"/>
      <c r="B1350" s="23"/>
      <c r="C1350" s="23"/>
      <c r="D1350" s="23"/>
      <c r="E1350" s="23"/>
      <c r="F1350" s="25"/>
      <c r="G1350" s="26" t="str">
        <f aca="false">IF(AND(E1350="",H1350=""),"",N(E1350)*N(F1350)+N(H1350))</f>
        <v/>
      </c>
      <c r="H1350" s="25"/>
      <c r="I1350" s="23"/>
      <c r="J1350" s="28" t="str">
        <f aca="false">IF(AND(A1350="",B1350="",C1350="",E1350="",H1350=""),"",IF(B1350="","Pick a job",IF(ISNA(MATCH(B1350,Jobs!$A$2:$A$301,0)),"Job # not on Jobs tab",IF(C1350="","Pick a category",IF(AND(E1350&lt;&gt;"",F1350=""),"Add a rate",IF(AND(E1350="",H1350=""),"Add hours or an amount",IF(AND(E1350&lt;&gt;"",H1350&lt;&gt;""),"Use hours x rate OR an amount","")))))))</f>
        <v/>
      </c>
    </row>
    <row r="1351" customFormat="false" ht="15" hidden="false" customHeight="false" outlineLevel="0" collapsed="false">
      <c r="A1351" s="24"/>
      <c r="B1351" s="23"/>
      <c r="C1351" s="23"/>
      <c r="D1351" s="23"/>
      <c r="E1351" s="23"/>
      <c r="F1351" s="25"/>
      <c r="G1351" s="26" t="str">
        <f aca="false">IF(AND(E1351="",H1351=""),"",N(E1351)*N(F1351)+N(H1351))</f>
        <v/>
      </c>
      <c r="H1351" s="25"/>
      <c r="I1351" s="23"/>
      <c r="J1351" s="28" t="str">
        <f aca="false">IF(AND(A1351="",B1351="",C1351="",E1351="",H1351=""),"",IF(B1351="","Pick a job",IF(ISNA(MATCH(B1351,Jobs!$A$2:$A$301,0)),"Job # not on Jobs tab",IF(C1351="","Pick a category",IF(AND(E1351&lt;&gt;"",F1351=""),"Add a rate",IF(AND(E1351="",H1351=""),"Add hours or an amount",IF(AND(E1351&lt;&gt;"",H1351&lt;&gt;""),"Use hours x rate OR an amount","")))))))</f>
        <v/>
      </c>
    </row>
    <row r="1352" customFormat="false" ht="15" hidden="false" customHeight="false" outlineLevel="0" collapsed="false">
      <c r="A1352" s="24"/>
      <c r="B1352" s="23"/>
      <c r="C1352" s="23"/>
      <c r="D1352" s="23"/>
      <c r="E1352" s="23"/>
      <c r="F1352" s="25"/>
      <c r="G1352" s="26" t="str">
        <f aca="false">IF(AND(E1352="",H1352=""),"",N(E1352)*N(F1352)+N(H1352))</f>
        <v/>
      </c>
      <c r="H1352" s="25"/>
      <c r="I1352" s="23"/>
      <c r="J1352" s="28" t="str">
        <f aca="false">IF(AND(A1352="",B1352="",C1352="",E1352="",H1352=""),"",IF(B1352="","Pick a job",IF(ISNA(MATCH(B1352,Jobs!$A$2:$A$301,0)),"Job # not on Jobs tab",IF(C1352="","Pick a category",IF(AND(E1352&lt;&gt;"",F1352=""),"Add a rate",IF(AND(E1352="",H1352=""),"Add hours or an amount",IF(AND(E1352&lt;&gt;"",H1352&lt;&gt;""),"Use hours x rate OR an amount","")))))))</f>
        <v/>
      </c>
    </row>
    <row r="1353" customFormat="false" ht="15" hidden="false" customHeight="false" outlineLevel="0" collapsed="false">
      <c r="A1353" s="24"/>
      <c r="B1353" s="23"/>
      <c r="C1353" s="23"/>
      <c r="D1353" s="23"/>
      <c r="E1353" s="23"/>
      <c r="F1353" s="25"/>
      <c r="G1353" s="26" t="str">
        <f aca="false">IF(AND(E1353="",H1353=""),"",N(E1353)*N(F1353)+N(H1353))</f>
        <v/>
      </c>
      <c r="H1353" s="25"/>
      <c r="I1353" s="23"/>
      <c r="J1353" s="28" t="str">
        <f aca="false">IF(AND(A1353="",B1353="",C1353="",E1353="",H1353=""),"",IF(B1353="","Pick a job",IF(ISNA(MATCH(B1353,Jobs!$A$2:$A$301,0)),"Job # not on Jobs tab",IF(C1353="","Pick a category",IF(AND(E1353&lt;&gt;"",F1353=""),"Add a rate",IF(AND(E1353="",H1353=""),"Add hours or an amount",IF(AND(E1353&lt;&gt;"",H1353&lt;&gt;""),"Use hours x rate OR an amount","")))))))</f>
        <v/>
      </c>
    </row>
    <row r="1354" customFormat="false" ht="15" hidden="false" customHeight="false" outlineLevel="0" collapsed="false">
      <c r="A1354" s="24"/>
      <c r="B1354" s="23"/>
      <c r="C1354" s="23"/>
      <c r="D1354" s="23"/>
      <c r="E1354" s="23"/>
      <c r="F1354" s="25"/>
      <c r="G1354" s="26" t="str">
        <f aca="false">IF(AND(E1354="",H1354=""),"",N(E1354)*N(F1354)+N(H1354))</f>
        <v/>
      </c>
      <c r="H1354" s="25"/>
      <c r="I1354" s="23"/>
      <c r="J1354" s="28" t="str">
        <f aca="false">IF(AND(A1354="",B1354="",C1354="",E1354="",H1354=""),"",IF(B1354="","Pick a job",IF(ISNA(MATCH(B1354,Jobs!$A$2:$A$301,0)),"Job # not on Jobs tab",IF(C1354="","Pick a category",IF(AND(E1354&lt;&gt;"",F1354=""),"Add a rate",IF(AND(E1354="",H1354=""),"Add hours or an amount",IF(AND(E1354&lt;&gt;"",H1354&lt;&gt;""),"Use hours x rate OR an amount","")))))))</f>
        <v/>
      </c>
    </row>
    <row r="1355" customFormat="false" ht="15" hidden="false" customHeight="false" outlineLevel="0" collapsed="false">
      <c r="A1355" s="24"/>
      <c r="B1355" s="23"/>
      <c r="C1355" s="23"/>
      <c r="D1355" s="23"/>
      <c r="E1355" s="23"/>
      <c r="F1355" s="25"/>
      <c r="G1355" s="26" t="str">
        <f aca="false">IF(AND(E1355="",H1355=""),"",N(E1355)*N(F1355)+N(H1355))</f>
        <v/>
      </c>
      <c r="H1355" s="25"/>
      <c r="I1355" s="23"/>
      <c r="J1355" s="28" t="str">
        <f aca="false">IF(AND(A1355="",B1355="",C1355="",E1355="",H1355=""),"",IF(B1355="","Pick a job",IF(ISNA(MATCH(B1355,Jobs!$A$2:$A$301,0)),"Job # not on Jobs tab",IF(C1355="","Pick a category",IF(AND(E1355&lt;&gt;"",F1355=""),"Add a rate",IF(AND(E1355="",H1355=""),"Add hours or an amount",IF(AND(E1355&lt;&gt;"",H1355&lt;&gt;""),"Use hours x rate OR an amount","")))))))</f>
        <v/>
      </c>
    </row>
    <row r="1356" customFormat="false" ht="15" hidden="false" customHeight="false" outlineLevel="0" collapsed="false">
      <c r="A1356" s="24"/>
      <c r="B1356" s="23"/>
      <c r="C1356" s="23"/>
      <c r="D1356" s="23"/>
      <c r="E1356" s="23"/>
      <c r="F1356" s="25"/>
      <c r="G1356" s="26" t="str">
        <f aca="false">IF(AND(E1356="",H1356=""),"",N(E1356)*N(F1356)+N(H1356))</f>
        <v/>
      </c>
      <c r="H1356" s="25"/>
      <c r="I1356" s="23"/>
      <c r="J1356" s="28" t="str">
        <f aca="false">IF(AND(A1356="",B1356="",C1356="",E1356="",H1356=""),"",IF(B1356="","Pick a job",IF(ISNA(MATCH(B1356,Jobs!$A$2:$A$301,0)),"Job # not on Jobs tab",IF(C1356="","Pick a category",IF(AND(E1356&lt;&gt;"",F1356=""),"Add a rate",IF(AND(E1356="",H1356=""),"Add hours or an amount",IF(AND(E1356&lt;&gt;"",H1356&lt;&gt;""),"Use hours x rate OR an amount","")))))))</f>
        <v/>
      </c>
    </row>
    <row r="1357" customFormat="false" ht="15" hidden="false" customHeight="false" outlineLevel="0" collapsed="false">
      <c r="A1357" s="24"/>
      <c r="B1357" s="23"/>
      <c r="C1357" s="23"/>
      <c r="D1357" s="23"/>
      <c r="E1357" s="23"/>
      <c r="F1357" s="25"/>
      <c r="G1357" s="26" t="str">
        <f aca="false">IF(AND(E1357="",H1357=""),"",N(E1357)*N(F1357)+N(H1357))</f>
        <v/>
      </c>
      <c r="H1357" s="25"/>
      <c r="I1357" s="23"/>
      <c r="J1357" s="28" t="str">
        <f aca="false">IF(AND(A1357="",B1357="",C1357="",E1357="",H1357=""),"",IF(B1357="","Pick a job",IF(ISNA(MATCH(B1357,Jobs!$A$2:$A$301,0)),"Job # not on Jobs tab",IF(C1357="","Pick a category",IF(AND(E1357&lt;&gt;"",F1357=""),"Add a rate",IF(AND(E1357="",H1357=""),"Add hours or an amount",IF(AND(E1357&lt;&gt;"",H1357&lt;&gt;""),"Use hours x rate OR an amount","")))))))</f>
        <v/>
      </c>
    </row>
    <row r="1358" customFormat="false" ht="15" hidden="false" customHeight="false" outlineLevel="0" collapsed="false">
      <c r="A1358" s="24"/>
      <c r="B1358" s="23"/>
      <c r="C1358" s="23"/>
      <c r="D1358" s="23"/>
      <c r="E1358" s="23"/>
      <c r="F1358" s="25"/>
      <c r="G1358" s="26" t="str">
        <f aca="false">IF(AND(E1358="",H1358=""),"",N(E1358)*N(F1358)+N(H1358))</f>
        <v/>
      </c>
      <c r="H1358" s="25"/>
      <c r="I1358" s="23"/>
      <c r="J1358" s="28" t="str">
        <f aca="false">IF(AND(A1358="",B1358="",C1358="",E1358="",H1358=""),"",IF(B1358="","Pick a job",IF(ISNA(MATCH(B1358,Jobs!$A$2:$A$301,0)),"Job # not on Jobs tab",IF(C1358="","Pick a category",IF(AND(E1358&lt;&gt;"",F1358=""),"Add a rate",IF(AND(E1358="",H1358=""),"Add hours or an amount",IF(AND(E1358&lt;&gt;"",H1358&lt;&gt;""),"Use hours x rate OR an amount","")))))))</f>
        <v/>
      </c>
    </row>
    <row r="1359" customFormat="false" ht="15" hidden="false" customHeight="false" outlineLevel="0" collapsed="false">
      <c r="A1359" s="24"/>
      <c r="B1359" s="23"/>
      <c r="C1359" s="23"/>
      <c r="D1359" s="23"/>
      <c r="E1359" s="23"/>
      <c r="F1359" s="25"/>
      <c r="G1359" s="26" t="str">
        <f aca="false">IF(AND(E1359="",H1359=""),"",N(E1359)*N(F1359)+N(H1359))</f>
        <v/>
      </c>
      <c r="H1359" s="25"/>
      <c r="I1359" s="23"/>
      <c r="J1359" s="28" t="str">
        <f aca="false">IF(AND(A1359="",B1359="",C1359="",E1359="",H1359=""),"",IF(B1359="","Pick a job",IF(ISNA(MATCH(B1359,Jobs!$A$2:$A$301,0)),"Job # not on Jobs tab",IF(C1359="","Pick a category",IF(AND(E1359&lt;&gt;"",F1359=""),"Add a rate",IF(AND(E1359="",H1359=""),"Add hours or an amount",IF(AND(E1359&lt;&gt;"",H1359&lt;&gt;""),"Use hours x rate OR an amount","")))))))</f>
        <v/>
      </c>
    </row>
    <row r="1360" customFormat="false" ht="15" hidden="false" customHeight="false" outlineLevel="0" collapsed="false">
      <c r="A1360" s="24"/>
      <c r="B1360" s="23"/>
      <c r="C1360" s="23"/>
      <c r="D1360" s="23"/>
      <c r="E1360" s="23"/>
      <c r="F1360" s="25"/>
      <c r="G1360" s="26" t="str">
        <f aca="false">IF(AND(E1360="",H1360=""),"",N(E1360)*N(F1360)+N(H1360))</f>
        <v/>
      </c>
      <c r="H1360" s="25"/>
      <c r="I1360" s="23"/>
      <c r="J1360" s="28" t="str">
        <f aca="false">IF(AND(A1360="",B1360="",C1360="",E1360="",H1360=""),"",IF(B1360="","Pick a job",IF(ISNA(MATCH(B1360,Jobs!$A$2:$A$301,0)),"Job # not on Jobs tab",IF(C1360="","Pick a category",IF(AND(E1360&lt;&gt;"",F1360=""),"Add a rate",IF(AND(E1360="",H1360=""),"Add hours or an amount",IF(AND(E1360&lt;&gt;"",H1360&lt;&gt;""),"Use hours x rate OR an amount","")))))))</f>
        <v/>
      </c>
    </row>
    <row r="1361" customFormat="false" ht="15" hidden="false" customHeight="false" outlineLevel="0" collapsed="false">
      <c r="A1361" s="24"/>
      <c r="B1361" s="23"/>
      <c r="C1361" s="23"/>
      <c r="D1361" s="23"/>
      <c r="E1361" s="23"/>
      <c r="F1361" s="25"/>
      <c r="G1361" s="26" t="str">
        <f aca="false">IF(AND(E1361="",H1361=""),"",N(E1361)*N(F1361)+N(H1361))</f>
        <v/>
      </c>
      <c r="H1361" s="25"/>
      <c r="I1361" s="23"/>
      <c r="J1361" s="28" t="str">
        <f aca="false">IF(AND(A1361="",B1361="",C1361="",E1361="",H1361=""),"",IF(B1361="","Pick a job",IF(ISNA(MATCH(B1361,Jobs!$A$2:$A$301,0)),"Job # not on Jobs tab",IF(C1361="","Pick a category",IF(AND(E1361&lt;&gt;"",F1361=""),"Add a rate",IF(AND(E1361="",H1361=""),"Add hours or an amount",IF(AND(E1361&lt;&gt;"",H1361&lt;&gt;""),"Use hours x rate OR an amount","")))))))</f>
        <v/>
      </c>
    </row>
    <row r="1362" customFormat="false" ht="15" hidden="false" customHeight="false" outlineLevel="0" collapsed="false">
      <c r="A1362" s="24"/>
      <c r="B1362" s="23"/>
      <c r="C1362" s="23"/>
      <c r="D1362" s="23"/>
      <c r="E1362" s="23"/>
      <c r="F1362" s="25"/>
      <c r="G1362" s="26" t="str">
        <f aca="false">IF(AND(E1362="",H1362=""),"",N(E1362)*N(F1362)+N(H1362))</f>
        <v/>
      </c>
      <c r="H1362" s="25"/>
      <c r="I1362" s="23"/>
      <c r="J1362" s="28" t="str">
        <f aca="false">IF(AND(A1362="",B1362="",C1362="",E1362="",H1362=""),"",IF(B1362="","Pick a job",IF(ISNA(MATCH(B1362,Jobs!$A$2:$A$301,0)),"Job # not on Jobs tab",IF(C1362="","Pick a category",IF(AND(E1362&lt;&gt;"",F1362=""),"Add a rate",IF(AND(E1362="",H1362=""),"Add hours or an amount",IF(AND(E1362&lt;&gt;"",H1362&lt;&gt;""),"Use hours x rate OR an amount","")))))))</f>
        <v/>
      </c>
    </row>
    <row r="1363" customFormat="false" ht="15" hidden="false" customHeight="false" outlineLevel="0" collapsed="false">
      <c r="A1363" s="24"/>
      <c r="B1363" s="23"/>
      <c r="C1363" s="23"/>
      <c r="D1363" s="23"/>
      <c r="E1363" s="23"/>
      <c r="F1363" s="25"/>
      <c r="G1363" s="26" t="str">
        <f aca="false">IF(AND(E1363="",H1363=""),"",N(E1363)*N(F1363)+N(H1363))</f>
        <v/>
      </c>
      <c r="H1363" s="25"/>
      <c r="I1363" s="23"/>
      <c r="J1363" s="28" t="str">
        <f aca="false">IF(AND(A1363="",B1363="",C1363="",E1363="",H1363=""),"",IF(B1363="","Pick a job",IF(ISNA(MATCH(B1363,Jobs!$A$2:$A$301,0)),"Job # not on Jobs tab",IF(C1363="","Pick a category",IF(AND(E1363&lt;&gt;"",F1363=""),"Add a rate",IF(AND(E1363="",H1363=""),"Add hours or an amount",IF(AND(E1363&lt;&gt;"",H1363&lt;&gt;""),"Use hours x rate OR an amount","")))))))</f>
        <v/>
      </c>
    </row>
    <row r="1364" customFormat="false" ht="15" hidden="false" customHeight="false" outlineLevel="0" collapsed="false">
      <c r="A1364" s="24"/>
      <c r="B1364" s="23"/>
      <c r="C1364" s="23"/>
      <c r="D1364" s="23"/>
      <c r="E1364" s="23"/>
      <c r="F1364" s="25"/>
      <c r="G1364" s="26" t="str">
        <f aca="false">IF(AND(E1364="",H1364=""),"",N(E1364)*N(F1364)+N(H1364))</f>
        <v/>
      </c>
      <c r="H1364" s="25"/>
      <c r="I1364" s="23"/>
      <c r="J1364" s="28" t="str">
        <f aca="false">IF(AND(A1364="",B1364="",C1364="",E1364="",H1364=""),"",IF(B1364="","Pick a job",IF(ISNA(MATCH(B1364,Jobs!$A$2:$A$301,0)),"Job # not on Jobs tab",IF(C1364="","Pick a category",IF(AND(E1364&lt;&gt;"",F1364=""),"Add a rate",IF(AND(E1364="",H1364=""),"Add hours or an amount",IF(AND(E1364&lt;&gt;"",H1364&lt;&gt;""),"Use hours x rate OR an amount","")))))))</f>
        <v/>
      </c>
    </row>
    <row r="1365" customFormat="false" ht="15" hidden="false" customHeight="false" outlineLevel="0" collapsed="false">
      <c r="A1365" s="24"/>
      <c r="B1365" s="23"/>
      <c r="C1365" s="23"/>
      <c r="D1365" s="23"/>
      <c r="E1365" s="23"/>
      <c r="F1365" s="25"/>
      <c r="G1365" s="26" t="str">
        <f aca="false">IF(AND(E1365="",H1365=""),"",N(E1365)*N(F1365)+N(H1365))</f>
        <v/>
      </c>
      <c r="H1365" s="25"/>
      <c r="I1365" s="23"/>
      <c r="J1365" s="28" t="str">
        <f aca="false">IF(AND(A1365="",B1365="",C1365="",E1365="",H1365=""),"",IF(B1365="","Pick a job",IF(ISNA(MATCH(B1365,Jobs!$A$2:$A$301,0)),"Job # not on Jobs tab",IF(C1365="","Pick a category",IF(AND(E1365&lt;&gt;"",F1365=""),"Add a rate",IF(AND(E1365="",H1365=""),"Add hours or an amount",IF(AND(E1365&lt;&gt;"",H1365&lt;&gt;""),"Use hours x rate OR an amount","")))))))</f>
        <v/>
      </c>
    </row>
    <row r="1366" customFormat="false" ht="15" hidden="false" customHeight="false" outlineLevel="0" collapsed="false">
      <c r="A1366" s="24"/>
      <c r="B1366" s="23"/>
      <c r="C1366" s="23"/>
      <c r="D1366" s="23"/>
      <c r="E1366" s="23"/>
      <c r="F1366" s="25"/>
      <c r="G1366" s="26" t="str">
        <f aca="false">IF(AND(E1366="",H1366=""),"",N(E1366)*N(F1366)+N(H1366))</f>
        <v/>
      </c>
      <c r="H1366" s="25"/>
      <c r="I1366" s="23"/>
      <c r="J1366" s="28" t="str">
        <f aca="false">IF(AND(A1366="",B1366="",C1366="",E1366="",H1366=""),"",IF(B1366="","Pick a job",IF(ISNA(MATCH(B1366,Jobs!$A$2:$A$301,0)),"Job # not on Jobs tab",IF(C1366="","Pick a category",IF(AND(E1366&lt;&gt;"",F1366=""),"Add a rate",IF(AND(E1366="",H1366=""),"Add hours or an amount",IF(AND(E1366&lt;&gt;"",H1366&lt;&gt;""),"Use hours x rate OR an amount","")))))))</f>
        <v/>
      </c>
    </row>
    <row r="1367" customFormat="false" ht="15" hidden="false" customHeight="false" outlineLevel="0" collapsed="false">
      <c r="A1367" s="24"/>
      <c r="B1367" s="23"/>
      <c r="C1367" s="23"/>
      <c r="D1367" s="23"/>
      <c r="E1367" s="23"/>
      <c r="F1367" s="25"/>
      <c r="G1367" s="26" t="str">
        <f aca="false">IF(AND(E1367="",H1367=""),"",N(E1367)*N(F1367)+N(H1367))</f>
        <v/>
      </c>
      <c r="H1367" s="25"/>
      <c r="I1367" s="23"/>
      <c r="J1367" s="28" t="str">
        <f aca="false">IF(AND(A1367="",B1367="",C1367="",E1367="",H1367=""),"",IF(B1367="","Pick a job",IF(ISNA(MATCH(B1367,Jobs!$A$2:$A$301,0)),"Job # not on Jobs tab",IF(C1367="","Pick a category",IF(AND(E1367&lt;&gt;"",F1367=""),"Add a rate",IF(AND(E1367="",H1367=""),"Add hours or an amount",IF(AND(E1367&lt;&gt;"",H1367&lt;&gt;""),"Use hours x rate OR an amount","")))))))</f>
        <v/>
      </c>
    </row>
    <row r="1368" customFormat="false" ht="15" hidden="false" customHeight="false" outlineLevel="0" collapsed="false">
      <c r="A1368" s="24"/>
      <c r="B1368" s="23"/>
      <c r="C1368" s="23"/>
      <c r="D1368" s="23"/>
      <c r="E1368" s="23"/>
      <c r="F1368" s="25"/>
      <c r="G1368" s="26" t="str">
        <f aca="false">IF(AND(E1368="",H1368=""),"",N(E1368)*N(F1368)+N(H1368))</f>
        <v/>
      </c>
      <c r="H1368" s="25"/>
      <c r="I1368" s="23"/>
      <c r="J1368" s="28" t="str">
        <f aca="false">IF(AND(A1368="",B1368="",C1368="",E1368="",H1368=""),"",IF(B1368="","Pick a job",IF(ISNA(MATCH(B1368,Jobs!$A$2:$A$301,0)),"Job # not on Jobs tab",IF(C1368="","Pick a category",IF(AND(E1368&lt;&gt;"",F1368=""),"Add a rate",IF(AND(E1368="",H1368=""),"Add hours or an amount",IF(AND(E1368&lt;&gt;"",H1368&lt;&gt;""),"Use hours x rate OR an amount","")))))))</f>
        <v/>
      </c>
    </row>
    <row r="1369" customFormat="false" ht="15" hidden="false" customHeight="false" outlineLevel="0" collapsed="false">
      <c r="A1369" s="24"/>
      <c r="B1369" s="23"/>
      <c r="C1369" s="23"/>
      <c r="D1369" s="23"/>
      <c r="E1369" s="23"/>
      <c r="F1369" s="25"/>
      <c r="G1369" s="26" t="str">
        <f aca="false">IF(AND(E1369="",H1369=""),"",N(E1369)*N(F1369)+N(H1369))</f>
        <v/>
      </c>
      <c r="H1369" s="25"/>
      <c r="I1369" s="23"/>
      <c r="J1369" s="28" t="str">
        <f aca="false">IF(AND(A1369="",B1369="",C1369="",E1369="",H1369=""),"",IF(B1369="","Pick a job",IF(ISNA(MATCH(B1369,Jobs!$A$2:$A$301,0)),"Job # not on Jobs tab",IF(C1369="","Pick a category",IF(AND(E1369&lt;&gt;"",F1369=""),"Add a rate",IF(AND(E1369="",H1369=""),"Add hours or an amount",IF(AND(E1369&lt;&gt;"",H1369&lt;&gt;""),"Use hours x rate OR an amount","")))))))</f>
        <v/>
      </c>
    </row>
    <row r="1370" customFormat="false" ht="15" hidden="false" customHeight="false" outlineLevel="0" collapsed="false">
      <c r="A1370" s="24"/>
      <c r="B1370" s="23"/>
      <c r="C1370" s="23"/>
      <c r="D1370" s="23"/>
      <c r="E1370" s="23"/>
      <c r="F1370" s="25"/>
      <c r="G1370" s="26" t="str">
        <f aca="false">IF(AND(E1370="",H1370=""),"",N(E1370)*N(F1370)+N(H1370))</f>
        <v/>
      </c>
      <c r="H1370" s="25"/>
      <c r="I1370" s="23"/>
      <c r="J1370" s="28" t="str">
        <f aca="false">IF(AND(A1370="",B1370="",C1370="",E1370="",H1370=""),"",IF(B1370="","Pick a job",IF(ISNA(MATCH(B1370,Jobs!$A$2:$A$301,0)),"Job # not on Jobs tab",IF(C1370="","Pick a category",IF(AND(E1370&lt;&gt;"",F1370=""),"Add a rate",IF(AND(E1370="",H1370=""),"Add hours or an amount",IF(AND(E1370&lt;&gt;"",H1370&lt;&gt;""),"Use hours x rate OR an amount","")))))))</f>
        <v/>
      </c>
    </row>
    <row r="1371" customFormat="false" ht="15" hidden="false" customHeight="false" outlineLevel="0" collapsed="false">
      <c r="A1371" s="24"/>
      <c r="B1371" s="23"/>
      <c r="C1371" s="23"/>
      <c r="D1371" s="23"/>
      <c r="E1371" s="23"/>
      <c r="F1371" s="25"/>
      <c r="G1371" s="26" t="str">
        <f aca="false">IF(AND(E1371="",H1371=""),"",N(E1371)*N(F1371)+N(H1371))</f>
        <v/>
      </c>
      <c r="H1371" s="25"/>
      <c r="I1371" s="23"/>
      <c r="J1371" s="28" t="str">
        <f aca="false">IF(AND(A1371="",B1371="",C1371="",E1371="",H1371=""),"",IF(B1371="","Pick a job",IF(ISNA(MATCH(B1371,Jobs!$A$2:$A$301,0)),"Job # not on Jobs tab",IF(C1371="","Pick a category",IF(AND(E1371&lt;&gt;"",F1371=""),"Add a rate",IF(AND(E1371="",H1371=""),"Add hours or an amount",IF(AND(E1371&lt;&gt;"",H1371&lt;&gt;""),"Use hours x rate OR an amount","")))))))</f>
        <v/>
      </c>
    </row>
    <row r="1372" customFormat="false" ht="15" hidden="false" customHeight="false" outlineLevel="0" collapsed="false">
      <c r="A1372" s="24"/>
      <c r="B1372" s="23"/>
      <c r="C1372" s="23"/>
      <c r="D1372" s="23"/>
      <c r="E1372" s="23"/>
      <c r="F1372" s="25"/>
      <c r="G1372" s="26" t="str">
        <f aca="false">IF(AND(E1372="",H1372=""),"",N(E1372)*N(F1372)+N(H1372))</f>
        <v/>
      </c>
      <c r="H1372" s="25"/>
      <c r="I1372" s="23"/>
      <c r="J1372" s="28" t="str">
        <f aca="false">IF(AND(A1372="",B1372="",C1372="",E1372="",H1372=""),"",IF(B1372="","Pick a job",IF(ISNA(MATCH(B1372,Jobs!$A$2:$A$301,0)),"Job # not on Jobs tab",IF(C1372="","Pick a category",IF(AND(E1372&lt;&gt;"",F1372=""),"Add a rate",IF(AND(E1372="",H1372=""),"Add hours or an amount",IF(AND(E1372&lt;&gt;"",H1372&lt;&gt;""),"Use hours x rate OR an amount","")))))))</f>
        <v/>
      </c>
    </row>
    <row r="1373" customFormat="false" ht="15" hidden="false" customHeight="false" outlineLevel="0" collapsed="false">
      <c r="A1373" s="24"/>
      <c r="B1373" s="23"/>
      <c r="C1373" s="23"/>
      <c r="D1373" s="23"/>
      <c r="E1373" s="23"/>
      <c r="F1373" s="25"/>
      <c r="G1373" s="26" t="str">
        <f aca="false">IF(AND(E1373="",H1373=""),"",N(E1373)*N(F1373)+N(H1373))</f>
        <v/>
      </c>
      <c r="H1373" s="25"/>
      <c r="I1373" s="23"/>
      <c r="J1373" s="28" t="str">
        <f aca="false">IF(AND(A1373="",B1373="",C1373="",E1373="",H1373=""),"",IF(B1373="","Pick a job",IF(ISNA(MATCH(B1373,Jobs!$A$2:$A$301,0)),"Job # not on Jobs tab",IF(C1373="","Pick a category",IF(AND(E1373&lt;&gt;"",F1373=""),"Add a rate",IF(AND(E1373="",H1373=""),"Add hours or an amount",IF(AND(E1373&lt;&gt;"",H1373&lt;&gt;""),"Use hours x rate OR an amount","")))))))</f>
        <v/>
      </c>
    </row>
    <row r="1374" customFormat="false" ht="15" hidden="false" customHeight="false" outlineLevel="0" collapsed="false">
      <c r="A1374" s="24"/>
      <c r="B1374" s="23"/>
      <c r="C1374" s="23"/>
      <c r="D1374" s="23"/>
      <c r="E1374" s="23"/>
      <c r="F1374" s="25"/>
      <c r="G1374" s="26" t="str">
        <f aca="false">IF(AND(E1374="",H1374=""),"",N(E1374)*N(F1374)+N(H1374))</f>
        <v/>
      </c>
      <c r="H1374" s="25"/>
      <c r="I1374" s="23"/>
      <c r="J1374" s="28" t="str">
        <f aca="false">IF(AND(A1374="",B1374="",C1374="",E1374="",H1374=""),"",IF(B1374="","Pick a job",IF(ISNA(MATCH(B1374,Jobs!$A$2:$A$301,0)),"Job # not on Jobs tab",IF(C1374="","Pick a category",IF(AND(E1374&lt;&gt;"",F1374=""),"Add a rate",IF(AND(E1374="",H1374=""),"Add hours or an amount",IF(AND(E1374&lt;&gt;"",H1374&lt;&gt;""),"Use hours x rate OR an amount","")))))))</f>
        <v/>
      </c>
    </row>
    <row r="1375" customFormat="false" ht="15" hidden="false" customHeight="false" outlineLevel="0" collapsed="false">
      <c r="A1375" s="24"/>
      <c r="B1375" s="23"/>
      <c r="C1375" s="23"/>
      <c r="D1375" s="23"/>
      <c r="E1375" s="23"/>
      <c r="F1375" s="25"/>
      <c r="G1375" s="26" t="str">
        <f aca="false">IF(AND(E1375="",H1375=""),"",N(E1375)*N(F1375)+N(H1375))</f>
        <v/>
      </c>
      <c r="H1375" s="25"/>
      <c r="I1375" s="23"/>
      <c r="J1375" s="28" t="str">
        <f aca="false">IF(AND(A1375="",B1375="",C1375="",E1375="",H1375=""),"",IF(B1375="","Pick a job",IF(ISNA(MATCH(B1375,Jobs!$A$2:$A$301,0)),"Job # not on Jobs tab",IF(C1375="","Pick a category",IF(AND(E1375&lt;&gt;"",F1375=""),"Add a rate",IF(AND(E1375="",H1375=""),"Add hours or an amount",IF(AND(E1375&lt;&gt;"",H1375&lt;&gt;""),"Use hours x rate OR an amount","")))))))</f>
        <v/>
      </c>
    </row>
    <row r="1376" customFormat="false" ht="15" hidden="false" customHeight="false" outlineLevel="0" collapsed="false">
      <c r="A1376" s="24"/>
      <c r="B1376" s="23"/>
      <c r="C1376" s="23"/>
      <c r="D1376" s="23"/>
      <c r="E1376" s="23"/>
      <c r="F1376" s="25"/>
      <c r="G1376" s="26" t="str">
        <f aca="false">IF(AND(E1376="",H1376=""),"",N(E1376)*N(F1376)+N(H1376))</f>
        <v/>
      </c>
      <c r="H1376" s="25"/>
      <c r="I1376" s="23"/>
      <c r="J1376" s="28" t="str">
        <f aca="false">IF(AND(A1376="",B1376="",C1376="",E1376="",H1376=""),"",IF(B1376="","Pick a job",IF(ISNA(MATCH(B1376,Jobs!$A$2:$A$301,0)),"Job # not on Jobs tab",IF(C1376="","Pick a category",IF(AND(E1376&lt;&gt;"",F1376=""),"Add a rate",IF(AND(E1376="",H1376=""),"Add hours or an amount",IF(AND(E1376&lt;&gt;"",H1376&lt;&gt;""),"Use hours x rate OR an amount","")))))))</f>
        <v/>
      </c>
    </row>
    <row r="1377" customFormat="false" ht="15" hidden="false" customHeight="false" outlineLevel="0" collapsed="false">
      <c r="A1377" s="24"/>
      <c r="B1377" s="23"/>
      <c r="C1377" s="23"/>
      <c r="D1377" s="23"/>
      <c r="E1377" s="23"/>
      <c r="F1377" s="25"/>
      <c r="G1377" s="26" t="str">
        <f aca="false">IF(AND(E1377="",H1377=""),"",N(E1377)*N(F1377)+N(H1377))</f>
        <v/>
      </c>
      <c r="H1377" s="25"/>
      <c r="I1377" s="23"/>
      <c r="J1377" s="28" t="str">
        <f aca="false">IF(AND(A1377="",B1377="",C1377="",E1377="",H1377=""),"",IF(B1377="","Pick a job",IF(ISNA(MATCH(B1377,Jobs!$A$2:$A$301,0)),"Job # not on Jobs tab",IF(C1377="","Pick a category",IF(AND(E1377&lt;&gt;"",F1377=""),"Add a rate",IF(AND(E1377="",H1377=""),"Add hours or an amount",IF(AND(E1377&lt;&gt;"",H1377&lt;&gt;""),"Use hours x rate OR an amount","")))))))</f>
        <v/>
      </c>
    </row>
    <row r="1378" customFormat="false" ht="15" hidden="false" customHeight="false" outlineLevel="0" collapsed="false">
      <c r="A1378" s="24"/>
      <c r="B1378" s="23"/>
      <c r="C1378" s="23"/>
      <c r="D1378" s="23"/>
      <c r="E1378" s="23"/>
      <c r="F1378" s="25"/>
      <c r="G1378" s="26" t="str">
        <f aca="false">IF(AND(E1378="",H1378=""),"",N(E1378)*N(F1378)+N(H1378))</f>
        <v/>
      </c>
      <c r="H1378" s="25"/>
      <c r="I1378" s="23"/>
      <c r="J1378" s="28" t="str">
        <f aca="false">IF(AND(A1378="",B1378="",C1378="",E1378="",H1378=""),"",IF(B1378="","Pick a job",IF(ISNA(MATCH(B1378,Jobs!$A$2:$A$301,0)),"Job # not on Jobs tab",IF(C1378="","Pick a category",IF(AND(E1378&lt;&gt;"",F1378=""),"Add a rate",IF(AND(E1378="",H1378=""),"Add hours or an amount",IF(AND(E1378&lt;&gt;"",H1378&lt;&gt;""),"Use hours x rate OR an amount","")))))))</f>
        <v/>
      </c>
    </row>
    <row r="1379" customFormat="false" ht="15" hidden="false" customHeight="false" outlineLevel="0" collapsed="false">
      <c r="A1379" s="24"/>
      <c r="B1379" s="23"/>
      <c r="C1379" s="23"/>
      <c r="D1379" s="23"/>
      <c r="E1379" s="23"/>
      <c r="F1379" s="25"/>
      <c r="G1379" s="26" t="str">
        <f aca="false">IF(AND(E1379="",H1379=""),"",N(E1379)*N(F1379)+N(H1379))</f>
        <v/>
      </c>
      <c r="H1379" s="25"/>
      <c r="I1379" s="23"/>
      <c r="J1379" s="28" t="str">
        <f aca="false">IF(AND(A1379="",B1379="",C1379="",E1379="",H1379=""),"",IF(B1379="","Pick a job",IF(ISNA(MATCH(B1379,Jobs!$A$2:$A$301,0)),"Job # not on Jobs tab",IF(C1379="","Pick a category",IF(AND(E1379&lt;&gt;"",F1379=""),"Add a rate",IF(AND(E1379="",H1379=""),"Add hours or an amount",IF(AND(E1379&lt;&gt;"",H1379&lt;&gt;""),"Use hours x rate OR an amount","")))))))</f>
        <v/>
      </c>
    </row>
    <row r="1380" customFormat="false" ht="15" hidden="false" customHeight="false" outlineLevel="0" collapsed="false">
      <c r="A1380" s="24"/>
      <c r="B1380" s="23"/>
      <c r="C1380" s="23"/>
      <c r="D1380" s="23"/>
      <c r="E1380" s="23"/>
      <c r="F1380" s="25"/>
      <c r="G1380" s="26" t="str">
        <f aca="false">IF(AND(E1380="",H1380=""),"",N(E1380)*N(F1380)+N(H1380))</f>
        <v/>
      </c>
      <c r="H1380" s="25"/>
      <c r="I1380" s="23"/>
      <c r="J1380" s="28" t="str">
        <f aca="false">IF(AND(A1380="",B1380="",C1380="",E1380="",H1380=""),"",IF(B1380="","Pick a job",IF(ISNA(MATCH(B1380,Jobs!$A$2:$A$301,0)),"Job # not on Jobs tab",IF(C1380="","Pick a category",IF(AND(E1380&lt;&gt;"",F1380=""),"Add a rate",IF(AND(E1380="",H1380=""),"Add hours or an amount",IF(AND(E1380&lt;&gt;"",H1380&lt;&gt;""),"Use hours x rate OR an amount","")))))))</f>
        <v/>
      </c>
    </row>
    <row r="1381" customFormat="false" ht="15" hidden="false" customHeight="false" outlineLevel="0" collapsed="false">
      <c r="A1381" s="24"/>
      <c r="B1381" s="23"/>
      <c r="C1381" s="23"/>
      <c r="D1381" s="23"/>
      <c r="E1381" s="23"/>
      <c r="F1381" s="25"/>
      <c r="G1381" s="26" t="str">
        <f aca="false">IF(AND(E1381="",H1381=""),"",N(E1381)*N(F1381)+N(H1381))</f>
        <v/>
      </c>
      <c r="H1381" s="25"/>
      <c r="I1381" s="23"/>
      <c r="J1381" s="28" t="str">
        <f aca="false">IF(AND(A1381="",B1381="",C1381="",E1381="",H1381=""),"",IF(B1381="","Pick a job",IF(ISNA(MATCH(B1381,Jobs!$A$2:$A$301,0)),"Job # not on Jobs tab",IF(C1381="","Pick a category",IF(AND(E1381&lt;&gt;"",F1381=""),"Add a rate",IF(AND(E1381="",H1381=""),"Add hours or an amount",IF(AND(E1381&lt;&gt;"",H1381&lt;&gt;""),"Use hours x rate OR an amount","")))))))</f>
        <v/>
      </c>
    </row>
    <row r="1382" customFormat="false" ht="15" hidden="false" customHeight="false" outlineLevel="0" collapsed="false">
      <c r="A1382" s="24"/>
      <c r="B1382" s="23"/>
      <c r="C1382" s="23"/>
      <c r="D1382" s="23"/>
      <c r="E1382" s="23"/>
      <c r="F1382" s="25"/>
      <c r="G1382" s="26" t="str">
        <f aca="false">IF(AND(E1382="",H1382=""),"",N(E1382)*N(F1382)+N(H1382))</f>
        <v/>
      </c>
      <c r="H1382" s="25"/>
      <c r="I1382" s="23"/>
      <c r="J1382" s="28" t="str">
        <f aca="false">IF(AND(A1382="",B1382="",C1382="",E1382="",H1382=""),"",IF(B1382="","Pick a job",IF(ISNA(MATCH(B1382,Jobs!$A$2:$A$301,0)),"Job # not on Jobs tab",IF(C1382="","Pick a category",IF(AND(E1382&lt;&gt;"",F1382=""),"Add a rate",IF(AND(E1382="",H1382=""),"Add hours or an amount",IF(AND(E1382&lt;&gt;"",H1382&lt;&gt;""),"Use hours x rate OR an amount","")))))))</f>
        <v/>
      </c>
    </row>
    <row r="1383" customFormat="false" ht="15" hidden="false" customHeight="false" outlineLevel="0" collapsed="false">
      <c r="A1383" s="24"/>
      <c r="B1383" s="23"/>
      <c r="C1383" s="23"/>
      <c r="D1383" s="23"/>
      <c r="E1383" s="23"/>
      <c r="F1383" s="25"/>
      <c r="G1383" s="26" t="str">
        <f aca="false">IF(AND(E1383="",H1383=""),"",N(E1383)*N(F1383)+N(H1383))</f>
        <v/>
      </c>
      <c r="H1383" s="25"/>
      <c r="I1383" s="23"/>
      <c r="J1383" s="28" t="str">
        <f aca="false">IF(AND(A1383="",B1383="",C1383="",E1383="",H1383=""),"",IF(B1383="","Pick a job",IF(ISNA(MATCH(B1383,Jobs!$A$2:$A$301,0)),"Job # not on Jobs tab",IF(C1383="","Pick a category",IF(AND(E1383&lt;&gt;"",F1383=""),"Add a rate",IF(AND(E1383="",H1383=""),"Add hours or an amount",IF(AND(E1383&lt;&gt;"",H1383&lt;&gt;""),"Use hours x rate OR an amount","")))))))</f>
        <v/>
      </c>
    </row>
    <row r="1384" customFormat="false" ht="15" hidden="false" customHeight="false" outlineLevel="0" collapsed="false">
      <c r="A1384" s="24"/>
      <c r="B1384" s="23"/>
      <c r="C1384" s="23"/>
      <c r="D1384" s="23"/>
      <c r="E1384" s="23"/>
      <c r="F1384" s="25"/>
      <c r="G1384" s="26" t="str">
        <f aca="false">IF(AND(E1384="",H1384=""),"",N(E1384)*N(F1384)+N(H1384))</f>
        <v/>
      </c>
      <c r="H1384" s="25"/>
      <c r="I1384" s="23"/>
      <c r="J1384" s="28" t="str">
        <f aca="false">IF(AND(A1384="",B1384="",C1384="",E1384="",H1384=""),"",IF(B1384="","Pick a job",IF(ISNA(MATCH(B1384,Jobs!$A$2:$A$301,0)),"Job # not on Jobs tab",IF(C1384="","Pick a category",IF(AND(E1384&lt;&gt;"",F1384=""),"Add a rate",IF(AND(E1384="",H1384=""),"Add hours or an amount",IF(AND(E1384&lt;&gt;"",H1384&lt;&gt;""),"Use hours x rate OR an amount","")))))))</f>
        <v/>
      </c>
    </row>
    <row r="1385" customFormat="false" ht="15" hidden="false" customHeight="false" outlineLevel="0" collapsed="false">
      <c r="A1385" s="24"/>
      <c r="B1385" s="23"/>
      <c r="C1385" s="23"/>
      <c r="D1385" s="23"/>
      <c r="E1385" s="23"/>
      <c r="F1385" s="25"/>
      <c r="G1385" s="26" t="str">
        <f aca="false">IF(AND(E1385="",H1385=""),"",N(E1385)*N(F1385)+N(H1385))</f>
        <v/>
      </c>
      <c r="H1385" s="25"/>
      <c r="I1385" s="23"/>
      <c r="J1385" s="28" t="str">
        <f aca="false">IF(AND(A1385="",B1385="",C1385="",E1385="",H1385=""),"",IF(B1385="","Pick a job",IF(ISNA(MATCH(B1385,Jobs!$A$2:$A$301,0)),"Job # not on Jobs tab",IF(C1385="","Pick a category",IF(AND(E1385&lt;&gt;"",F1385=""),"Add a rate",IF(AND(E1385="",H1385=""),"Add hours or an amount",IF(AND(E1385&lt;&gt;"",H1385&lt;&gt;""),"Use hours x rate OR an amount","")))))))</f>
        <v/>
      </c>
    </row>
    <row r="1386" customFormat="false" ht="15" hidden="false" customHeight="false" outlineLevel="0" collapsed="false">
      <c r="A1386" s="24"/>
      <c r="B1386" s="23"/>
      <c r="C1386" s="23"/>
      <c r="D1386" s="23"/>
      <c r="E1386" s="23"/>
      <c r="F1386" s="25"/>
      <c r="G1386" s="26" t="str">
        <f aca="false">IF(AND(E1386="",H1386=""),"",N(E1386)*N(F1386)+N(H1386))</f>
        <v/>
      </c>
      <c r="H1386" s="25"/>
      <c r="I1386" s="23"/>
      <c r="J1386" s="28" t="str">
        <f aca="false">IF(AND(A1386="",B1386="",C1386="",E1386="",H1386=""),"",IF(B1386="","Pick a job",IF(ISNA(MATCH(B1386,Jobs!$A$2:$A$301,0)),"Job # not on Jobs tab",IF(C1386="","Pick a category",IF(AND(E1386&lt;&gt;"",F1386=""),"Add a rate",IF(AND(E1386="",H1386=""),"Add hours or an amount",IF(AND(E1386&lt;&gt;"",H1386&lt;&gt;""),"Use hours x rate OR an amount","")))))))</f>
        <v/>
      </c>
    </row>
    <row r="1387" customFormat="false" ht="15" hidden="false" customHeight="false" outlineLevel="0" collapsed="false">
      <c r="A1387" s="24"/>
      <c r="B1387" s="23"/>
      <c r="C1387" s="23"/>
      <c r="D1387" s="23"/>
      <c r="E1387" s="23"/>
      <c r="F1387" s="25"/>
      <c r="G1387" s="26" t="str">
        <f aca="false">IF(AND(E1387="",H1387=""),"",N(E1387)*N(F1387)+N(H1387))</f>
        <v/>
      </c>
      <c r="H1387" s="25"/>
      <c r="I1387" s="23"/>
      <c r="J1387" s="28" t="str">
        <f aca="false">IF(AND(A1387="",B1387="",C1387="",E1387="",H1387=""),"",IF(B1387="","Pick a job",IF(ISNA(MATCH(B1387,Jobs!$A$2:$A$301,0)),"Job # not on Jobs tab",IF(C1387="","Pick a category",IF(AND(E1387&lt;&gt;"",F1387=""),"Add a rate",IF(AND(E1387="",H1387=""),"Add hours or an amount",IF(AND(E1387&lt;&gt;"",H1387&lt;&gt;""),"Use hours x rate OR an amount","")))))))</f>
        <v/>
      </c>
    </row>
    <row r="1388" customFormat="false" ht="15" hidden="false" customHeight="false" outlineLevel="0" collapsed="false">
      <c r="A1388" s="24"/>
      <c r="B1388" s="23"/>
      <c r="C1388" s="23"/>
      <c r="D1388" s="23"/>
      <c r="E1388" s="23"/>
      <c r="F1388" s="25"/>
      <c r="G1388" s="26" t="str">
        <f aca="false">IF(AND(E1388="",H1388=""),"",N(E1388)*N(F1388)+N(H1388))</f>
        <v/>
      </c>
      <c r="H1388" s="25"/>
      <c r="I1388" s="23"/>
      <c r="J1388" s="28" t="str">
        <f aca="false">IF(AND(A1388="",B1388="",C1388="",E1388="",H1388=""),"",IF(B1388="","Pick a job",IF(ISNA(MATCH(B1388,Jobs!$A$2:$A$301,0)),"Job # not on Jobs tab",IF(C1388="","Pick a category",IF(AND(E1388&lt;&gt;"",F1388=""),"Add a rate",IF(AND(E1388="",H1388=""),"Add hours or an amount",IF(AND(E1388&lt;&gt;"",H1388&lt;&gt;""),"Use hours x rate OR an amount","")))))))</f>
        <v/>
      </c>
    </row>
    <row r="1389" customFormat="false" ht="15" hidden="false" customHeight="false" outlineLevel="0" collapsed="false">
      <c r="A1389" s="24"/>
      <c r="B1389" s="23"/>
      <c r="C1389" s="23"/>
      <c r="D1389" s="23"/>
      <c r="E1389" s="23"/>
      <c r="F1389" s="25"/>
      <c r="G1389" s="26" t="str">
        <f aca="false">IF(AND(E1389="",H1389=""),"",N(E1389)*N(F1389)+N(H1389))</f>
        <v/>
      </c>
      <c r="H1389" s="25"/>
      <c r="I1389" s="23"/>
      <c r="J1389" s="28" t="str">
        <f aca="false">IF(AND(A1389="",B1389="",C1389="",E1389="",H1389=""),"",IF(B1389="","Pick a job",IF(ISNA(MATCH(B1389,Jobs!$A$2:$A$301,0)),"Job # not on Jobs tab",IF(C1389="","Pick a category",IF(AND(E1389&lt;&gt;"",F1389=""),"Add a rate",IF(AND(E1389="",H1389=""),"Add hours or an amount",IF(AND(E1389&lt;&gt;"",H1389&lt;&gt;""),"Use hours x rate OR an amount","")))))))</f>
        <v/>
      </c>
    </row>
    <row r="1390" customFormat="false" ht="15" hidden="false" customHeight="false" outlineLevel="0" collapsed="false">
      <c r="A1390" s="24"/>
      <c r="B1390" s="23"/>
      <c r="C1390" s="23"/>
      <c r="D1390" s="23"/>
      <c r="E1390" s="23"/>
      <c r="F1390" s="25"/>
      <c r="G1390" s="26" t="str">
        <f aca="false">IF(AND(E1390="",H1390=""),"",N(E1390)*N(F1390)+N(H1390))</f>
        <v/>
      </c>
      <c r="H1390" s="25"/>
      <c r="I1390" s="23"/>
      <c r="J1390" s="28" t="str">
        <f aca="false">IF(AND(A1390="",B1390="",C1390="",E1390="",H1390=""),"",IF(B1390="","Pick a job",IF(ISNA(MATCH(B1390,Jobs!$A$2:$A$301,0)),"Job # not on Jobs tab",IF(C1390="","Pick a category",IF(AND(E1390&lt;&gt;"",F1390=""),"Add a rate",IF(AND(E1390="",H1390=""),"Add hours or an amount",IF(AND(E1390&lt;&gt;"",H1390&lt;&gt;""),"Use hours x rate OR an amount","")))))))</f>
        <v/>
      </c>
    </row>
    <row r="1391" customFormat="false" ht="15" hidden="false" customHeight="false" outlineLevel="0" collapsed="false">
      <c r="A1391" s="24"/>
      <c r="B1391" s="23"/>
      <c r="C1391" s="23"/>
      <c r="D1391" s="23"/>
      <c r="E1391" s="23"/>
      <c r="F1391" s="25"/>
      <c r="G1391" s="26" t="str">
        <f aca="false">IF(AND(E1391="",H1391=""),"",N(E1391)*N(F1391)+N(H1391))</f>
        <v/>
      </c>
      <c r="H1391" s="25"/>
      <c r="I1391" s="23"/>
      <c r="J1391" s="28" t="str">
        <f aca="false">IF(AND(A1391="",B1391="",C1391="",E1391="",H1391=""),"",IF(B1391="","Pick a job",IF(ISNA(MATCH(B1391,Jobs!$A$2:$A$301,0)),"Job # not on Jobs tab",IF(C1391="","Pick a category",IF(AND(E1391&lt;&gt;"",F1391=""),"Add a rate",IF(AND(E1391="",H1391=""),"Add hours or an amount",IF(AND(E1391&lt;&gt;"",H1391&lt;&gt;""),"Use hours x rate OR an amount","")))))))</f>
        <v/>
      </c>
    </row>
    <row r="1392" customFormat="false" ht="15" hidden="false" customHeight="false" outlineLevel="0" collapsed="false">
      <c r="A1392" s="24"/>
      <c r="B1392" s="23"/>
      <c r="C1392" s="23"/>
      <c r="D1392" s="23"/>
      <c r="E1392" s="23"/>
      <c r="F1392" s="25"/>
      <c r="G1392" s="26" t="str">
        <f aca="false">IF(AND(E1392="",H1392=""),"",N(E1392)*N(F1392)+N(H1392))</f>
        <v/>
      </c>
      <c r="H1392" s="25"/>
      <c r="I1392" s="23"/>
      <c r="J1392" s="28" t="str">
        <f aca="false">IF(AND(A1392="",B1392="",C1392="",E1392="",H1392=""),"",IF(B1392="","Pick a job",IF(ISNA(MATCH(B1392,Jobs!$A$2:$A$301,0)),"Job # not on Jobs tab",IF(C1392="","Pick a category",IF(AND(E1392&lt;&gt;"",F1392=""),"Add a rate",IF(AND(E1392="",H1392=""),"Add hours or an amount",IF(AND(E1392&lt;&gt;"",H1392&lt;&gt;""),"Use hours x rate OR an amount","")))))))</f>
        <v/>
      </c>
    </row>
    <row r="1393" customFormat="false" ht="15" hidden="false" customHeight="false" outlineLevel="0" collapsed="false">
      <c r="A1393" s="24"/>
      <c r="B1393" s="23"/>
      <c r="C1393" s="23"/>
      <c r="D1393" s="23"/>
      <c r="E1393" s="23"/>
      <c r="F1393" s="25"/>
      <c r="G1393" s="26" t="str">
        <f aca="false">IF(AND(E1393="",H1393=""),"",N(E1393)*N(F1393)+N(H1393))</f>
        <v/>
      </c>
      <c r="H1393" s="25"/>
      <c r="I1393" s="23"/>
      <c r="J1393" s="28" t="str">
        <f aca="false">IF(AND(A1393="",B1393="",C1393="",E1393="",H1393=""),"",IF(B1393="","Pick a job",IF(ISNA(MATCH(B1393,Jobs!$A$2:$A$301,0)),"Job # not on Jobs tab",IF(C1393="","Pick a category",IF(AND(E1393&lt;&gt;"",F1393=""),"Add a rate",IF(AND(E1393="",H1393=""),"Add hours or an amount",IF(AND(E1393&lt;&gt;"",H1393&lt;&gt;""),"Use hours x rate OR an amount","")))))))</f>
        <v/>
      </c>
    </row>
    <row r="1394" customFormat="false" ht="15" hidden="false" customHeight="false" outlineLevel="0" collapsed="false">
      <c r="A1394" s="24"/>
      <c r="B1394" s="23"/>
      <c r="C1394" s="23"/>
      <c r="D1394" s="23"/>
      <c r="E1394" s="23"/>
      <c r="F1394" s="25"/>
      <c r="G1394" s="26" t="str">
        <f aca="false">IF(AND(E1394="",H1394=""),"",N(E1394)*N(F1394)+N(H1394))</f>
        <v/>
      </c>
      <c r="H1394" s="25"/>
      <c r="I1394" s="23"/>
      <c r="J1394" s="28" t="str">
        <f aca="false">IF(AND(A1394="",B1394="",C1394="",E1394="",H1394=""),"",IF(B1394="","Pick a job",IF(ISNA(MATCH(B1394,Jobs!$A$2:$A$301,0)),"Job # not on Jobs tab",IF(C1394="","Pick a category",IF(AND(E1394&lt;&gt;"",F1394=""),"Add a rate",IF(AND(E1394="",H1394=""),"Add hours or an amount",IF(AND(E1394&lt;&gt;"",H1394&lt;&gt;""),"Use hours x rate OR an amount","")))))))</f>
        <v/>
      </c>
    </row>
    <row r="1395" customFormat="false" ht="15" hidden="false" customHeight="false" outlineLevel="0" collapsed="false">
      <c r="A1395" s="24"/>
      <c r="B1395" s="23"/>
      <c r="C1395" s="23"/>
      <c r="D1395" s="23"/>
      <c r="E1395" s="23"/>
      <c r="F1395" s="25"/>
      <c r="G1395" s="26" t="str">
        <f aca="false">IF(AND(E1395="",H1395=""),"",N(E1395)*N(F1395)+N(H1395))</f>
        <v/>
      </c>
      <c r="H1395" s="25"/>
      <c r="I1395" s="23"/>
      <c r="J1395" s="28" t="str">
        <f aca="false">IF(AND(A1395="",B1395="",C1395="",E1395="",H1395=""),"",IF(B1395="","Pick a job",IF(ISNA(MATCH(B1395,Jobs!$A$2:$A$301,0)),"Job # not on Jobs tab",IF(C1395="","Pick a category",IF(AND(E1395&lt;&gt;"",F1395=""),"Add a rate",IF(AND(E1395="",H1395=""),"Add hours or an amount",IF(AND(E1395&lt;&gt;"",H1395&lt;&gt;""),"Use hours x rate OR an amount","")))))))</f>
        <v/>
      </c>
    </row>
    <row r="1396" customFormat="false" ht="15" hidden="false" customHeight="false" outlineLevel="0" collapsed="false">
      <c r="A1396" s="24"/>
      <c r="B1396" s="23"/>
      <c r="C1396" s="23"/>
      <c r="D1396" s="23"/>
      <c r="E1396" s="23"/>
      <c r="F1396" s="25"/>
      <c r="G1396" s="26" t="str">
        <f aca="false">IF(AND(E1396="",H1396=""),"",N(E1396)*N(F1396)+N(H1396))</f>
        <v/>
      </c>
      <c r="H1396" s="25"/>
      <c r="I1396" s="23"/>
      <c r="J1396" s="28" t="str">
        <f aca="false">IF(AND(A1396="",B1396="",C1396="",E1396="",H1396=""),"",IF(B1396="","Pick a job",IF(ISNA(MATCH(B1396,Jobs!$A$2:$A$301,0)),"Job # not on Jobs tab",IF(C1396="","Pick a category",IF(AND(E1396&lt;&gt;"",F1396=""),"Add a rate",IF(AND(E1396="",H1396=""),"Add hours or an amount",IF(AND(E1396&lt;&gt;"",H1396&lt;&gt;""),"Use hours x rate OR an amount","")))))))</f>
        <v/>
      </c>
    </row>
    <row r="1397" customFormat="false" ht="15" hidden="false" customHeight="false" outlineLevel="0" collapsed="false">
      <c r="A1397" s="24"/>
      <c r="B1397" s="23"/>
      <c r="C1397" s="23"/>
      <c r="D1397" s="23"/>
      <c r="E1397" s="23"/>
      <c r="F1397" s="25"/>
      <c r="G1397" s="26" t="str">
        <f aca="false">IF(AND(E1397="",H1397=""),"",N(E1397)*N(F1397)+N(H1397))</f>
        <v/>
      </c>
      <c r="H1397" s="25"/>
      <c r="I1397" s="23"/>
      <c r="J1397" s="28" t="str">
        <f aca="false">IF(AND(A1397="",B1397="",C1397="",E1397="",H1397=""),"",IF(B1397="","Pick a job",IF(ISNA(MATCH(B1397,Jobs!$A$2:$A$301,0)),"Job # not on Jobs tab",IF(C1397="","Pick a category",IF(AND(E1397&lt;&gt;"",F1397=""),"Add a rate",IF(AND(E1397="",H1397=""),"Add hours or an amount",IF(AND(E1397&lt;&gt;"",H1397&lt;&gt;""),"Use hours x rate OR an amount","")))))))</f>
        <v/>
      </c>
    </row>
    <row r="1398" customFormat="false" ht="15" hidden="false" customHeight="false" outlineLevel="0" collapsed="false">
      <c r="A1398" s="24"/>
      <c r="B1398" s="23"/>
      <c r="C1398" s="23"/>
      <c r="D1398" s="23"/>
      <c r="E1398" s="23"/>
      <c r="F1398" s="25"/>
      <c r="G1398" s="26" t="str">
        <f aca="false">IF(AND(E1398="",H1398=""),"",N(E1398)*N(F1398)+N(H1398))</f>
        <v/>
      </c>
      <c r="H1398" s="25"/>
      <c r="I1398" s="23"/>
      <c r="J1398" s="28" t="str">
        <f aca="false">IF(AND(A1398="",B1398="",C1398="",E1398="",H1398=""),"",IF(B1398="","Pick a job",IF(ISNA(MATCH(B1398,Jobs!$A$2:$A$301,0)),"Job # not on Jobs tab",IF(C1398="","Pick a category",IF(AND(E1398&lt;&gt;"",F1398=""),"Add a rate",IF(AND(E1398="",H1398=""),"Add hours or an amount",IF(AND(E1398&lt;&gt;"",H1398&lt;&gt;""),"Use hours x rate OR an amount","")))))))</f>
        <v/>
      </c>
    </row>
    <row r="1399" customFormat="false" ht="15" hidden="false" customHeight="false" outlineLevel="0" collapsed="false">
      <c r="A1399" s="24"/>
      <c r="B1399" s="23"/>
      <c r="C1399" s="23"/>
      <c r="D1399" s="23"/>
      <c r="E1399" s="23"/>
      <c r="F1399" s="25"/>
      <c r="G1399" s="26" t="str">
        <f aca="false">IF(AND(E1399="",H1399=""),"",N(E1399)*N(F1399)+N(H1399))</f>
        <v/>
      </c>
      <c r="H1399" s="25"/>
      <c r="I1399" s="23"/>
      <c r="J1399" s="28" t="str">
        <f aca="false">IF(AND(A1399="",B1399="",C1399="",E1399="",H1399=""),"",IF(B1399="","Pick a job",IF(ISNA(MATCH(B1399,Jobs!$A$2:$A$301,0)),"Job # not on Jobs tab",IF(C1399="","Pick a category",IF(AND(E1399&lt;&gt;"",F1399=""),"Add a rate",IF(AND(E1399="",H1399=""),"Add hours or an amount",IF(AND(E1399&lt;&gt;"",H1399&lt;&gt;""),"Use hours x rate OR an amount","")))))))</f>
        <v/>
      </c>
    </row>
    <row r="1400" customFormat="false" ht="15" hidden="false" customHeight="false" outlineLevel="0" collapsed="false">
      <c r="A1400" s="24"/>
      <c r="B1400" s="23"/>
      <c r="C1400" s="23"/>
      <c r="D1400" s="23"/>
      <c r="E1400" s="23"/>
      <c r="F1400" s="25"/>
      <c r="G1400" s="26" t="str">
        <f aca="false">IF(AND(E1400="",H1400=""),"",N(E1400)*N(F1400)+N(H1400))</f>
        <v/>
      </c>
      <c r="H1400" s="25"/>
      <c r="I1400" s="23"/>
      <c r="J1400" s="28" t="str">
        <f aca="false">IF(AND(A1400="",B1400="",C1400="",E1400="",H1400=""),"",IF(B1400="","Pick a job",IF(ISNA(MATCH(B1400,Jobs!$A$2:$A$301,0)),"Job # not on Jobs tab",IF(C1400="","Pick a category",IF(AND(E1400&lt;&gt;"",F1400=""),"Add a rate",IF(AND(E1400="",H1400=""),"Add hours or an amount",IF(AND(E1400&lt;&gt;"",H1400&lt;&gt;""),"Use hours x rate OR an amount","")))))))</f>
        <v/>
      </c>
    </row>
    <row r="1401" customFormat="false" ht="15" hidden="false" customHeight="false" outlineLevel="0" collapsed="false">
      <c r="A1401" s="24"/>
      <c r="B1401" s="23"/>
      <c r="C1401" s="23"/>
      <c r="D1401" s="23"/>
      <c r="E1401" s="23"/>
      <c r="F1401" s="25"/>
      <c r="G1401" s="26" t="str">
        <f aca="false">IF(AND(E1401="",H1401=""),"",N(E1401)*N(F1401)+N(H1401))</f>
        <v/>
      </c>
      <c r="H1401" s="25"/>
      <c r="I1401" s="23"/>
      <c r="J1401" s="28" t="str">
        <f aca="false">IF(AND(A1401="",B1401="",C1401="",E1401="",H1401=""),"",IF(B1401="","Pick a job",IF(ISNA(MATCH(B1401,Jobs!$A$2:$A$301,0)),"Job # not on Jobs tab",IF(C1401="","Pick a category",IF(AND(E1401&lt;&gt;"",F1401=""),"Add a rate",IF(AND(E1401="",H1401=""),"Add hours or an amount",IF(AND(E1401&lt;&gt;"",H1401&lt;&gt;""),"Use hours x rate OR an amount","")))))))</f>
        <v/>
      </c>
    </row>
    <row r="1402" customFormat="false" ht="15" hidden="false" customHeight="false" outlineLevel="0" collapsed="false">
      <c r="A1402" s="24"/>
      <c r="B1402" s="23"/>
      <c r="C1402" s="23"/>
      <c r="D1402" s="23"/>
      <c r="E1402" s="23"/>
      <c r="F1402" s="25"/>
      <c r="G1402" s="26" t="str">
        <f aca="false">IF(AND(E1402="",H1402=""),"",N(E1402)*N(F1402)+N(H1402))</f>
        <v/>
      </c>
      <c r="H1402" s="25"/>
      <c r="I1402" s="23"/>
      <c r="J1402" s="28" t="str">
        <f aca="false">IF(AND(A1402="",B1402="",C1402="",E1402="",H1402=""),"",IF(B1402="","Pick a job",IF(ISNA(MATCH(B1402,Jobs!$A$2:$A$301,0)),"Job # not on Jobs tab",IF(C1402="","Pick a category",IF(AND(E1402&lt;&gt;"",F1402=""),"Add a rate",IF(AND(E1402="",H1402=""),"Add hours or an amount",IF(AND(E1402&lt;&gt;"",H1402&lt;&gt;""),"Use hours x rate OR an amount","")))))))</f>
        <v/>
      </c>
    </row>
    <row r="1403" customFormat="false" ht="15" hidden="false" customHeight="false" outlineLevel="0" collapsed="false">
      <c r="A1403" s="24"/>
      <c r="B1403" s="23"/>
      <c r="C1403" s="23"/>
      <c r="D1403" s="23"/>
      <c r="E1403" s="23"/>
      <c r="F1403" s="25"/>
      <c r="G1403" s="26" t="str">
        <f aca="false">IF(AND(E1403="",H1403=""),"",N(E1403)*N(F1403)+N(H1403))</f>
        <v/>
      </c>
      <c r="H1403" s="25"/>
      <c r="I1403" s="23"/>
      <c r="J1403" s="28" t="str">
        <f aca="false">IF(AND(A1403="",B1403="",C1403="",E1403="",H1403=""),"",IF(B1403="","Pick a job",IF(ISNA(MATCH(B1403,Jobs!$A$2:$A$301,0)),"Job # not on Jobs tab",IF(C1403="","Pick a category",IF(AND(E1403&lt;&gt;"",F1403=""),"Add a rate",IF(AND(E1403="",H1403=""),"Add hours or an amount",IF(AND(E1403&lt;&gt;"",H1403&lt;&gt;""),"Use hours x rate OR an amount","")))))))</f>
        <v/>
      </c>
    </row>
    <row r="1404" customFormat="false" ht="15" hidden="false" customHeight="false" outlineLevel="0" collapsed="false">
      <c r="A1404" s="24"/>
      <c r="B1404" s="23"/>
      <c r="C1404" s="23"/>
      <c r="D1404" s="23"/>
      <c r="E1404" s="23"/>
      <c r="F1404" s="25"/>
      <c r="G1404" s="26" t="str">
        <f aca="false">IF(AND(E1404="",H1404=""),"",N(E1404)*N(F1404)+N(H1404))</f>
        <v/>
      </c>
      <c r="H1404" s="25"/>
      <c r="I1404" s="23"/>
      <c r="J1404" s="28" t="str">
        <f aca="false">IF(AND(A1404="",B1404="",C1404="",E1404="",H1404=""),"",IF(B1404="","Pick a job",IF(ISNA(MATCH(B1404,Jobs!$A$2:$A$301,0)),"Job # not on Jobs tab",IF(C1404="","Pick a category",IF(AND(E1404&lt;&gt;"",F1404=""),"Add a rate",IF(AND(E1404="",H1404=""),"Add hours or an amount",IF(AND(E1404&lt;&gt;"",H1404&lt;&gt;""),"Use hours x rate OR an amount","")))))))</f>
        <v/>
      </c>
    </row>
    <row r="1405" customFormat="false" ht="15" hidden="false" customHeight="false" outlineLevel="0" collapsed="false">
      <c r="A1405" s="24"/>
      <c r="B1405" s="23"/>
      <c r="C1405" s="23"/>
      <c r="D1405" s="23"/>
      <c r="E1405" s="23"/>
      <c r="F1405" s="25"/>
      <c r="G1405" s="26" t="str">
        <f aca="false">IF(AND(E1405="",H1405=""),"",N(E1405)*N(F1405)+N(H1405))</f>
        <v/>
      </c>
      <c r="H1405" s="25"/>
      <c r="I1405" s="23"/>
      <c r="J1405" s="28" t="str">
        <f aca="false">IF(AND(A1405="",B1405="",C1405="",E1405="",H1405=""),"",IF(B1405="","Pick a job",IF(ISNA(MATCH(B1405,Jobs!$A$2:$A$301,0)),"Job # not on Jobs tab",IF(C1405="","Pick a category",IF(AND(E1405&lt;&gt;"",F1405=""),"Add a rate",IF(AND(E1405="",H1405=""),"Add hours or an amount",IF(AND(E1405&lt;&gt;"",H1405&lt;&gt;""),"Use hours x rate OR an amount","")))))))</f>
        <v/>
      </c>
    </row>
    <row r="1406" customFormat="false" ht="15" hidden="false" customHeight="false" outlineLevel="0" collapsed="false">
      <c r="A1406" s="24"/>
      <c r="B1406" s="23"/>
      <c r="C1406" s="23"/>
      <c r="D1406" s="23"/>
      <c r="E1406" s="23"/>
      <c r="F1406" s="25"/>
      <c r="G1406" s="26" t="str">
        <f aca="false">IF(AND(E1406="",H1406=""),"",N(E1406)*N(F1406)+N(H1406))</f>
        <v/>
      </c>
      <c r="H1406" s="25"/>
      <c r="I1406" s="23"/>
      <c r="J1406" s="28" t="str">
        <f aca="false">IF(AND(A1406="",B1406="",C1406="",E1406="",H1406=""),"",IF(B1406="","Pick a job",IF(ISNA(MATCH(B1406,Jobs!$A$2:$A$301,0)),"Job # not on Jobs tab",IF(C1406="","Pick a category",IF(AND(E1406&lt;&gt;"",F1406=""),"Add a rate",IF(AND(E1406="",H1406=""),"Add hours or an amount",IF(AND(E1406&lt;&gt;"",H1406&lt;&gt;""),"Use hours x rate OR an amount","")))))))</f>
        <v/>
      </c>
    </row>
    <row r="1407" customFormat="false" ht="15" hidden="false" customHeight="false" outlineLevel="0" collapsed="false">
      <c r="A1407" s="24"/>
      <c r="B1407" s="23"/>
      <c r="C1407" s="23"/>
      <c r="D1407" s="23"/>
      <c r="E1407" s="23"/>
      <c r="F1407" s="25"/>
      <c r="G1407" s="26" t="str">
        <f aca="false">IF(AND(E1407="",H1407=""),"",N(E1407)*N(F1407)+N(H1407))</f>
        <v/>
      </c>
      <c r="H1407" s="25"/>
      <c r="I1407" s="23"/>
      <c r="J1407" s="28" t="str">
        <f aca="false">IF(AND(A1407="",B1407="",C1407="",E1407="",H1407=""),"",IF(B1407="","Pick a job",IF(ISNA(MATCH(B1407,Jobs!$A$2:$A$301,0)),"Job # not on Jobs tab",IF(C1407="","Pick a category",IF(AND(E1407&lt;&gt;"",F1407=""),"Add a rate",IF(AND(E1407="",H1407=""),"Add hours or an amount",IF(AND(E1407&lt;&gt;"",H1407&lt;&gt;""),"Use hours x rate OR an amount","")))))))</f>
        <v/>
      </c>
    </row>
    <row r="1408" customFormat="false" ht="15" hidden="false" customHeight="false" outlineLevel="0" collapsed="false">
      <c r="A1408" s="24"/>
      <c r="B1408" s="23"/>
      <c r="C1408" s="23"/>
      <c r="D1408" s="23"/>
      <c r="E1408" s="23"/>
      <c r="F1408" s="25"/>
      <c r="G1408" s="26" t="str">
        <f aca="false">IF(AND(E1408="",H1408=""),"",N(E1408)*N(F1408)+N(H1408))</f>
        <v/>
      </c>
      <c r="H1408" s="25"/>
      <c r="I1408" s="23"/>
      <c r="J1408" s="28" t="str">
        <f aca="false">IF(AND(A1408="",B1408="",C1408="",E1408="",H1408=""),"",IF(B1408="","Pick a job",IF(ISNA(MATCH(B1408,Jobs!$A$2:$A$301,0)),"Job # not on Jobs tab",IF(C1408="","Pick a category",IF(AND(E1408&lt;&gt;"",F1408=""),"Add a rate",IF(AND(E1408="",H1408=""),"Add hours or an amount",IF(AND(E1408&lt;&gt;"",H1408&lt;&gt;""),"Use hours x rate OR an amount","")))))))</f>
        <v/>
      </c>
    </row>
    <row r="1409" customFormat="false" ht="15" hidden="false" customHeight="false" outlineLevel="0" collapsed="false">
      <c r="A1409" s="24"/>
      <c r="B1409" s="23"/>
      <c r="C1409" s="23"/>
      <c r="D1409" s="23"/>
      <c r="E1409" s="23"/>
      <c r="F1409" s="25"/>
      <c r="G1409" s="26" t="str">
        <f aca="false">IF(AND(E1409="",H1409=""),"",N(E1409)*N(F1409)+N(H1409))</f>
        <v/>
      </c>
      <c r="H1409" s="25"/>
      <c r="I1409" s="23"/>
      <c r="J1409" s="28" t="str">
        <f aca="false">IF(AND(A1409="",B1409="",C1409="",E1409="",H1409=""),"",IF(B1409="","Pick a job",IF(ISNA(MATCH(B1409,Jobs!$A$2:$A$301,0)),"Job # not on Jobs tab",IF(C1409="","Pick a category",IF(AND(E1409&lt;&gt;"",F1409=""),"Add a rate",IF(AND(E1409="",H1409=""),"Add hours or an amount",IF(AND(E1409&lt;&gt;"",H1409&lt;&gt;""),"Use hours x rate OR an amount","")))))))</f>
        <v/>
      </c>
    </row>
    <row r="1410" customFormat="false" ht="15" hidden="false" customHeight="false" outlineLevel="0" collapsed="false">
      <c r="A1410" s="24"/>
      <c r="B1410" s="23"/>
      <c r="C1410" s="23"/>
      <c r="D1410" s="23"/>
      <c r="E1410" s="23"/>
      <c r="F1410" s="25"/>
      <c r="G1410" s="26" t="str">
        <f aca="false">IF(AND(E1410="",H1410=""),"",N(E1410)*N(F1410)+N(H1410))</f>
        <v/>
      </c>
      <c r="H1410" s="25"/>
      <c r="I1410" s="23"/>
      <c r="J1410" s="28" t="str">
        <f aca="false">IF(AND(A1410="",B1410="",C1410="",E1410="",H1410=""),"",IF(B1410="","Pick a job",IF(ISNA(MATCH(B1410,Jobs!$A$2:$A$301,0)),"Job # not on Jobs tab",IF(C1410="","Pick a category",IF(AND(E1410&lt;&gt;"",F1410=""),"Add a rate",IF(AND(E1410="",H1410=""),"Add hours or an amount",IF(AND(E1410&lt;&gt;"",H1410&lt;&gt;""),"Use hours x rate OR an amount","")))))))</f>
        <v/>
      </c>
    </row>
    <row r="1411" customFormat="false" ht="15" hidden="false" customHeight="false" outlineLevel="0" collapsed="false">
      <c r="A1411" s="24"/>
      <c r="B1411" s="23"/>
      <c r="C1411" s="23"/>
      <c r="D1411" s="23"/>
      <c r="E1411" s="23"/>
      <c r="F1411" s="25"/>
      <c r="G1411" s="26" t="str">
        <f aca="false">IF(AND(E1411="",H1411=""),"",N(E1411)*N(F1411)+N(H1411))</f>
        <v/>
      </c>
      <c r="H1411" s="25"/>
      <c r="I1411" s="23"/>
      <c r="J1411" s="28" t="str">
        <f aca="false">IF(AND(A1411="",B1411="",C1411="",E1411="",H1411=""),"",IF(B1411="","Pick a job",IF(ISNA(MATCH(B1411,Jobs!$A$2:$A$301,0)),"Job # not on Jobs tab",IF(C1411="","Pick a category",IF(AND(E1411&lt;&gt;"",F1411=""),"Add a rate",IF(AND(E1411="",H1411=""),"Add hours or an amount",IF(AND(E1411&lt;&gt;"",H1411&lt;&gt;""),"Use hours x rate OR an amount","")))))))</f>
        <v/>
      </c>
    </row>
    <row r="1412" customFormat="false" ht="15" hidden="false" customHeight="false" outlineLevel="0" collapsed="false">
      <c r="A1412" s="24"/>
      <c r="B1412" s="23"/>
      <c r="C1412" s="23"/>
      <c r="D1412" s="23"/>
      <c r="E1412" s="23"/>
      <c r="F1412" s="25"/>
      <c r="G1412" s="26" t="str">
        <f aca="false">IF(AND(E1412="",H1412=""),"",N(E1412)*N(F1412)+N(H1412))</f>
        <v/>
      </c>
      <c r="H1412" s="25"/>
      <c r="I1412" s="23"/>
      <c r="J1412" s="28" t="str">
        <f aca="false">IF(AND(A1412="",B1412="",C1412="",E1412="",H1412=""),"",IF(B1412="","Pick a job",IF(ISNA(MATCH(B1412,Jobs!$A$2:$A$301,0)),"Job # not on Jobs tab",IF(C1412="","Pick a category",IF(AND(E1412&lt;&gt;"",F1412=""),"Add a rate",IF(AND(E1412="",H1412=""),"Add hours or an amount",IF(AND(E1412&lt;&gt;"",H1412&lt;&gt;""),"Use hours x rate OR an amount","")))))))</f>
        <v/>
      </c>
    </row>
    <row r="1413" customFormat="false" ht="15" hidden="false" customHeight="false" outlineLevel="0" collapsed="false">
      <c r="A1413" s="24"/>
      <c r="B1413" s="23"/>
      <c r="C1413" s="23"/>
      <c r="D1413" s="23"/>
      <c r="E1413" s="23"/>
      <c r="F1413" s="25"/>
      <c r="G1413" s="26" t="str">
        <f aca="false">IF(AND(E1413="",H1413=""),"",N(E1413)*N(F1413)+N(H1413))</f>
        <v/>
      </c>
      <c r="H1413" s="25"/>
      <c r="I1413" s="23"/>
      <c r="J1413" s="28" t="str">
        <f aca="false">IF(AND(A1413="",B1413="",C1413="",E1413="",H1413=""),"",IF(B1413="","Pick a job",IF(ISNA(MATCH(B1413,Jobs!$A$2:$A$301,0)),"Job # not on Jobs tab",IF(C1413="","Pick a category",IF(AND(E1413&lt;&gt;"",F1413=""),"Add a rate",IF(AND(E1413="",H1413=""),"Add hours or an amount",IF(AND(E1413&lt;&gt;"",H1413&lt;&gt;""),"Use hours x rate OR an amount","")))))))</f>
        <v/>
      </c>
    </row>
    <row r="1414" customFormat="false" ht="15" hidden="false" customHeight="false" outlineLevel="0" collapsed="false">
      <c r="A1414" s="24"/>
      <c r="B1414" s="23"/>
      <c r="C1414" s="23"/>
      <c r="D1414" s="23"/>
      <c r="E1414" s="23"/>
      <c r="F1414" s="25"/>
      <c r="G1414" s="26" t="str">
        <f aca="false">IF(AND(E1414="",H1414=""),"",N(E1414)*N(F1414)+N(H1414))</f>
        <v/>
      </c>
      <c r="H1414" s="25"/>
      <c r="I1414" s="23"/>
      <c r="J1414" s="28" t="str">
        <f aca="false">IF(AND(A1414="",B1414="",C1414="",E1414="",H1414=""),"",IF(B1414="","Pick a job",IF(ISNA(MATCH(B1414,Jobs!$A$2:$A$301,0)),"Job # not on Jobs tab",IF(C1414="","Pick a category",IF(AND(E1414&lt;&gt;"",F1414=""),"Add a rate",IF(AND(E1414="",H1414=""),"Add hours or an amount",IF(AND(E1414&lt;&gt;"",H1414&lt;&gt;""),"Use hours x rate OR an amount","")))))))</f>
        <v/>
      </c>
    </row>
    <row r="1415" customFormat="false" ht="15" hidden="false" customHeight="false" outlineLevel="0" collapsed="false">
      <c r="A1415" s="24"/>
      <c r="B1415" s="23"/>
      <c r="C1415" s="23"/>
      <c r="D1415" s="23"/>
      <c r="E1415" s="23"/>
      <c r="F1415" s="25"/>
      <c r="G1415" s="26" t="str">
        <f aca="false">IF(AND(E1415="",H1415=""),"",N(E1415)*N(F1415)+N(H1415))</f>
        <v/>
      </c>
      <c r="H1415" s="25"/>
      <c r="I1415" s="23"/>
      <c r="J1415" s="28" t="str">
        <f aca="false">IF(AND(A1415="",B1415="",C1415="",E1415="",H1415=""),"",IF(B1415="","Pick a job",IF(ISNA(MATCH(B1415,Jobs!$A$2:$A$301,0)),"Job # not on Jobs tab",IF(C1415="","Pick a category",IF(AND(E1415&lt;&gt;"",F1415=""),"Add a rate",IF(AND(E1415="",H1415=""),"Add hours or an amount",IF(AND(E1415&lt;&gt;"",H1415&lt;&gt;""),"Use hours x rate OR an amount","")))))))</f>
        <v/>
      </c>
    </row>
    <row r="1416" customFormat="false" ht="15" hidden="false" customHeight="false" outlineLevel="0" collapsed="false">
      <c r="A1416" s="24"/>
      <c r="B1416" s="23"/>
      <c r="C1416" s="23"/>
      <c r="D1416" s="23"/>
      <c r="E1416" s="23"/>
      <c r="F1416" s="25"/>
      <c r="G1416" s="26" t="str">
        <f aca="false">IF(AND(E1416="",H1416=""),"",N(E1416)*N(F1416)+N(H1416))</f>
        <v/>
      </c>
      <c r="H1416" s="25"/>
      <c r="I1416" s="23"/>
      <c r="J1416" s="28" t="str">
        <f aca="false">IF(AND(A1416="",B1416="",C1416="",E1416="",H1416=""),"",IF(B1416="","Pick a job",IF(ISNA(MATCH(B1416,Jobs!$A$2:$A$301,0)),"Job # not on Jobs tab",IF(C1416="","Pick a category",IF(AND(E1416&lt;&gt;"",F1416=""),"Add a rate",IF(AND(E1416="",H1416=""),"Add hours or an amount",IF(AND(E1416&lt;&gt;"",H1416&lt;&gt;""),"Use hours x rate OR an amount","")))))))</f>
        <v/>
      </c>
    </row>
    <row r="1417" customFormat="false" ht="15" hidden="false" customHeight="false" outlineLevel="0" collapsed="false">
      <c r="A1417" s="24"/>
      <c r="B1417" s="23"/>
      <c r="C1417" s="23"/>
      <c r="D1417" s="23"/>
      <c r="E1417" s="23"/>
      <c r="F1417" s="25"/>
      <c r="G1417" s="26" t="str">
        <f aca="false">IF(AND(E1417="",H1417=""),"",N(E1417)*N(F1417)+N(H1417))</f>
        <v/>
      </c>
      <c r="H1417" s="25"/>
      <c r="I1417" s="23"/>
      <c r="J1417" s="28" t="str">
        <f aca="false">IF(AND(A1417="",B1417="",C1417="",E1417="",H1417=""),"",IF(B1417="","Pick a job",IF(ISNA(MATCH(B1417,Jobs!$A$2:$A$301,0)),"Job # not on Jobs tab",IF(C1417="","Pick a category",IF(AND(E1417&lt;&gt;"",F1417=""),"Add a rate",IF(AND(E1417="",H1417=""),"Add hours or an amount",IF(AND(E1417&lt;&gt;"",H1417&lt;&gt;""),"Use hours x rate OR an amount","")))))))</f>
        <v/>
      </c>
    </row>
    <row r="1418" customFormat="false" ht="15" hidden="false" customHeight="false" outlineLevel="0" collapsed="false">
      <c r="A1418" s="24"/>
      <c r="B1418" s="23"/>
      <c r="C1418" s="23"/>
      <c r="D1418" s="23"/>
      <c r="E1418" s="23"/>
      <c r="F1418" s="25"/>
      <c r="G1418" s="26" t="str">
        <f aca="false">IF(AND(E1418="",H1418=""),"",N(E1418)*N(F1418)+N(H1418))</f>
        <v/>
      </c>
      <c r="H1418" s="25"/>
      <c r="I1418" s="23"/>
      <c r="J1418" s="28" t="str">
        <f aca="false">IF(AND(A1418="",B1418="",C1418="",E1418="",H1418=""),"",IF(B1418="","Pick a job",IF(ISNA(MATCH(B1418,Jobs!$A$2:$A$301,0)),"Job # not on Jobs tab",IF(C1418="","Pick a category",IF(AND(E1418&lt;&gt;"",F1418=""),"Add a rate",IF(AND(E1418="",H1418=""),"Add hours or an amount",IF(AND(E1418&lt;&gt;"",H1418&lt;&gt;""),"Use hours x rate OR an amount","")))))))</f>
        <v/>
      </c>
    </row>
    <row r="1419" customFormat="false" ht="15" hidden="false" customHeight="false" outlineLevel="0" collapsed="false">
      <c r="A1419" s="24"/>
      <c r="B1419" s="23"/>
      <c r="C1419" s="23"/>
      <c r="D1419" s="23"/>
      <c r="E1419" s="23"/>
      <c r="F1419" s="25"/>
      <c r="G1419" s="26" t="str">
        <f aca="false">IF(AND(E1419="",H1419=""),"",N(E1419)*N(F1419)+N(H1419))</f>
        <v/>
      </c>
      <c r="H1419" s="25"/>
      <c r="I1419" s="23"/>
      <c r="J1419" s="28" t="str">
        <f aca="false">IF(AND(A1419="",B1419="",C1419="",E1419="",H1419=""),"",IF(B1419="","Pick a job",IF(ISNA(MATCH(B1419,Jobs!$A$2:$A$301,0)),"Job # not on Jobs tab",IF(C1419="","Pick a category",IF(AND(E1419&lt;&gt;"",F1419=""),"Add a rate",IF(AND(E1419="",H1419=""),"Add hours or an amount",IF(AND(E1419&lt;&gt;"",H1419&lt;&gt;""),"Use hours x rate OR an amount","")))))))</f>
        <v/>
      </c>
    </row>
    <row r="1420" customFormat="false" ht="15" hidden="false" customHeight="false" outlineLevel="0" collapsed="false">
      <c r="A1420" s="24"/>
      <c r="B1420" s="23"/>
      <c r="C1420" s="23"/>
      <c r="D1420" s="23"/>
      <c r="E1420" s="23"/>
      <c r="F1420" s="25"/>
      <c r="G1420" s="26" t="str">
        <f aca="false">IF(AND(E1420="",H1420=""),"",N(E1420)*N(F1420)+N(H1420))</f>
        <v/>
      </c>
      <c r="H1420" s="25"/>
      <c r="I1420" s="23"/>
      <c r="J1420" s="28" t="str">
        <f aca="false">IF(AND(A1420="",B1420="",C1420="",E1420="",H1420=""),"",IF(B1420="","Pick a job",IF(ISNA(MATCH(B1420,Jobs!$A$2:$A$301,0)),"Job # not on Jobs tab",IF(C1420="","Pick a category",IF(AND(E1420&lt;&gt;"",F1420=""),"Add a rate",IF(AND(E1420="",H1420=""),"Add hours or an amount",IF(AND(E1420&lt;&gt;"",H1420&lt;&gt;""),"Use hours x rate OR an amount","")))))))</f>
        <v/>
      </c>
    </row>
    <row r="1421" customFormat="false" ht="15" hidden="false" customHeight="false" outlineLevel="0" collapsed="false">
      <c r="A1421" s="24"/>
      <c r="B1421" s="23"/>
      <c r="C1421" s="23"/>
      <c r="D1421" s="23"/>
      <c r="E1421" s="23"/>
      <c r="F1421" s="25"/>
      <c r="G1421" s="26" t="str">
        <f aca="false">IF(AND(E1421="",H1421=""),"",N(E1421)*N(F1421)+N(H1421))</f>
        <v/>
      </c>
      <c r="H1421" s="25"/>
      <c r="I1421" s="23"/>
      <c r="J1421" s="28" t="str">
        <f aca="false">IF(AND(A1421="",B1421="",C1421="",E1421="",H1421=""),"",IF(B1421="","Pick a job",IF(ISNA(MATCH(B1421,Jobs!$A$2:$A$301,0)),"Job # not on Jobs tab",IF(C1421="","Pick a category",IF(AND(E1421&lt;&gt;"",F1421=""),"Add a rate",IF(AND(E1421="",H1421=""),"Add hours or an amount",IF(AND(E1421&lt;&gt;"",H1421&lt;&gt;""),"Use hours x rate OR an amount","")))))))</f>
        <v/>
      </c>
    </row>
    <row r="1422" customFormat="false" ht="15" hidden="false" customHeight="false" outlineLevel="0" collapsed="false">
      <c r="A1422" s="24"/>
      <c r="B1422" s="23"/>
      <c r="C1422" s="23"/>
      <c r="D1422" s="23"/>
      <c r="E1422" s="23"/>
      <c r="F1422" s="25"/>
      <c r="G1422" s="26" t="str">
        <f aca="false">IF(AND(E1422="",H1422=""),"",N(E1422)*N(F1422)+N(H1422))</f>
        <v/>
      </c>
      <c r="H1422" s="25"/>
      <c r="I1422" s="23"/>
      <c r="J1422" s="28" t="str">
        <f aca="false">IF(AND(A1422="",B1422="",C1422="",E1422="",H1422=""),"",IF(B1422="","Pick a job",IF(ISNA(MATCH(B1422,Jobs!$A$2:$A$301,0)),"Job # not on Jobs tab",IF(C1422="","Pick a category",IF(AND(E1422&lt;&gt;"",F1422=""),"Add a rate",IF(AND(E1422="",H1422=""),"Add hours or an amount",IF(AND(E1422&lt;&gt;"",H1422&lt;&gt;""),"Use hours x rate OR an amount","")))))))</f>
        <v/>
      </c>
    </row>
    <row r="1423" customFormat="false" ht="15" hidden="false" customHeight="false" outlineLevel="0" collapsed="false">
      <c r="A1423" s="24"/>
      <c r="B1423" s="23"/>
      <c r="C1423" s="23"/>
      <c r="D1423" s="23"/>
      <c r="E1423" s="23"/>
      <c r="F1423" s="25"/>
      <c r="G1423" s="26" t="str">
        <f aca="false">IF(AND(E1423="",H1423=""),"",N(E1423)*N(F1423)+N(H1423))</f>
        <v/>
      </c>
      <c r="H1423" s="25"/>
      <c r="I1423" s="23"/>
      <c r="J1423" s="28" t="str">
        <f aca="false">IF(AND(A1423="",B1423="",C1423="",E1423="",H1423=""),"",IF(B1423="","Pick a job",IF(ISNA(MATCH(B1423,Jobs!$A$2:$A$301,0)),"Job # not on Jobs tab",IF(C1423="","Pick a category",IF(AND(E1423&lt;&gt;"",F1423=""),"Add a rate",IF(AND(E1423="",H1423=""),"Add hours or an amount",IF(AND(E1423&lt;&gt;"",H1423&lt;&gt;""),"Use hours x rate OR an amount","")))))))</f>
        <v/>
      </c>
    </row>
    <row r="1424" customFormat="false" ht="15" hidden="false" customHeight="false" outlineLevel="0" collapsed="false">
      <c r="A1424" s="24"/>
      <c r="B1424" s="23"/>
      <c r="C1424" s="23"/>
      <c r="D1424" s="23"/>
      <c r="E1424" s="23"/>
      <c r="F1424" s="25"/>
      <c r="G1424" s="26" t="str">
        <f aca="false">IF(AND(E1424="",H1424=""),"",N(E1424)*N(F1424)+N(H1424))</f>
        <v/>
      </c>
      <c r="H1424" s="25"/>
      <c r="I1424" s="23"/>
      <c r="J1424" s="28" t="str">
        <f aca="false">IF(AND(A1424="",B1424="",C1424="",E1424="",H1424=""),"",IF(B1424="","Pick a job",IF(ISNA(MATCH(B1424,Jobs!$A$2:$A$301,0)),"Job # not on Jobs tab",IF(C1424="","Pick a category",IF(AND(E1424&lt;&gt;"",F1424=""),"Add a rate",IF(AND(E1424="",H1424=""),"Add hours or an amount",IF(AND(E1424&lt;&gt;"",H1424&lt;&gt;""),"Use hours x rate OR an amount","")))))))</f>
        <v/>
      </c>
    </row>
    <row r="1425" customFormat="false" ht="15" hidden="false" customHeight="false" outlineLevel="0" collapsed="false">
      <c r="A1425" s="24"/>
      <c r="B1425" s="23"/>
      <c r="C1425" s="23"/>
      <c r="D1425" s="23"/>
      <c r="E1425" s="23"/>
      <c r="F1425" s="25"/>
      <c r="G1425" s="26" t="str">
        <f aca="false">IF(AND(E1425="",H1425=""),"",N(E1425)*N(F1425)+N(H1425))</f>
        <v/>
      </c>
      <c r="H1425" s="25"/>
      <c r="I1425" s="23"/>
      <c r="J1425" s="28" t="str">
        <f aca="false">IF(AND(A1425="",B1425="",C1425="",E1425="",H1425=""),"",IF(B1425="","Pick a job",IF(ISNA(MATCH(B1425,Jobs!$A$2:$A$301,0)),"Job # not on Jobs tab",IF(C1425="","Pick a category",IF(AND(E1425&lt;&gt;"",F1425=""),"Add a rate",IF(AND(E1425="",H1425=""),"Add hours or an amount",IF(AND(E1425&lt;&gt;"",H1425&lt;&gt;""),"Use hours x rate OR an amount","")))))))</f>
        <v/>
      </c>
    </row>
    <row r="1426" customFormat="false" ht="15" hidden="false" customHeight="false" outlineLevel="0" collapsed="false">
      <c r="A1426" s="24"/>
      <c r="B1426" s="23"/>
      <c r="C1426" s="23"/>
      <c r="D1426" s="23"/>
      <c r="E1426" s="23"/>
      <c r="F1426" s="25"/>
      <c r="G1426" s="26" t="str">
        <f aca="false">IF(AND(E1426="",H1426=""),"",N(E1426)*N(F1426)+N(H1426))</f>
        <v/>
      </c>
      <c r="H1426" s="25"/>
      <c r="I1426" s="23"/>
      <c r="J1426" s="28" t="str">
        <f aca="false">IF(AND(A1426="",B1426="",C1426="",E1426="",H1426=""),"",IF(B1426="","Pick a job",IF(ISNA(MATCH(B1426,Jobs!$A$2:$A$301,0)),"Job # not on Jobs tab",IF(C1426="","Pick a category",IF(AND(E1426&lt;&gt;"",F1426=""),"Add a rate",IF(AND(E1426="",H1426=""),"Add hours or an amount",IF(AND(E1426&lt;&gt;"",H1426&lt;&gt;""),"Use hours x rate OR an amount","")))))))</f>
        <v/>
      </c>
    </row>
    <row r="1427" customFormat="false" ht="15" hidden="false" customHeight="false" outlineLevel="0" collapsed="false">
      <c r="A1427" s="24"/>
      <c r="B1427" s="23"/>
      <c r="C1427" s="23"/>
      <c r="D1427" s="23"/>
      <c r="E1427" s="23"/>
      <c r="F1427" s="25"/>
      <c r="G1427" s="26" t="str">
        <f aca="false">IF(AND(E1427="",H1427=""),"",N(E1427)*N(F1427)+N(H1427))</f>
        <v/>
      </c>
      <c r="H1427" s="25"/>
      <c r="I1427" s="23"/>
      <c r="J1427" s="28" t="str">
        <f aca="false">IF(AND(A1427="",B1427="",C1427="",E1427="",H1427=""),"",IF(B1427="","Pick a job",IF(ISNA(MATCH(B1427,Jobs!$A$2:$A$301,0)),"Job # not on Jobs tab",IF(C1427="","Pick a category",IF(AND(E1427&lt;&gt;"",F1427=""),"Add a rate",IF(AND(E1427="",H1427=""),"Add hours or an amount",IF(AND(E1427&lt;&gt;"",H1427&lt;&gt;""),"Use hours x rate OR an amount","")))))))</f>
        <v/>
      </c>
    </row>
    <row r="1428" customFormat="false" ht="15" hidden="false" customHeight="false" outlineLevel="0" collapsed="false">
      <c r="A1428" s="24"/>
      <c r="B1428" s="23"/>
      <c r="C1428" s="23"/>
      <c r="D1428" s="23"/>
      <c r="E1428" s="23"/>
      <c r="F1428" s="25"/>
      <c r="G1428" s="26" t="str">
        <f aca="false">IF(AND(E1428="",H1428=""),"",N(E1428)*N(F1428)+N(H1428))</f>
        <v/>
      </c>
      <c r="H1428" s="25"/>
      <c r="I1428" s="23"/>
      <c r="J1428" s="28" t="str">
        <f aca="false">IF(AND(A1428="",B1428="",C1428="",E1428="",H1428=""),"",IF(B1428="","Pick a job",IF(ISNA(MATCH(B1428,Jobs!$A$2:$A$301,0)),"Job # not on Jobs tab",IF(C1428="","Pick a category",IF(AND(E1428&lt;&gt;"",F1428=""),"Add a rate",IF(AND(E1428="",H1428=""),"Add hours or an amount",IF(AND(E1428&lt;&gt;"",H1428&lt;&gt;""),"Use hours x rate OR an amount","")))))))</f>
        <v/>
      </c>
    </row>
    <row r="1429" customFormat="false" ht="15" hidden="false" customHeight="false" outlineLevel="0" collapsed="false">
      <c r="A1429" s="24"/>
      <c r="B1429" s="23"/>
      <c r="C1429" s="23"/>
      <c r="D1429" s="23"/>
      <c r="E1429" s="23"/>
      <c r="F1429" s="25"/>
      <c r="G1429" s="26" t="str">
        <f aca="false">IF(AND(E1429="",H1429=""),"",N(E1429)*N(F1429)+N(H1429))</f>
        <v/>
      </c>
      <c r="H1429" s="25"/>
      <c r="I1429" s="23"/>
      <c r="J1429" s="28" t="str">
        <f aca="false">IF(AND(A1429="",B1429="",C1429="",E1429="",H1429=""),"",IF(B1429="","Pick a job",IF(ISNA(MATCH(B1429,Jobs!$A$2:$A$301,0)),"Job # not on Jobs tab",IF(C1429="","Pick a category",IF(AND(E1429&lt;&gt;"",F1429=""),"Add a rate",IF(AND(E1429="",H1429=""),"Add hours or an amount",IF(AND(E1429&lt;&gt;"",H1429&lt;&gt;""),"Use hours x rate OR an amount","")))))))</f>
        <v/>
      </c>
    </row>
    <row r="1430" customFormat="false" ht="15" hidden="false" customHeight="false" outlineLevel="0" collapsed="false">
      <c r="A1430" s="24"/>
      <c r="B1430" s="23"/>
      <c r="C1430" s="23"/>
      <c r="D1430" s="23"/>
      <c r="E1430" s="23"/>
      <c r="F1430" s="25"/>
      <c r="G1430" s="26" t="str">
        <f aca="false">IF(AND(E1430="",H1430=""),"",N(E1430)*N(F1430)+N(H1430))</f>
        <v/>
      </c>
      <c r="H1430" s="25"/>
      <c r="I1430" s="23"/>
      <c r="J1430" s="28" t="str">
        <f aca="false">IF(AND(A1430="",B1430="",C1430="",E1430="",H1430=""),"",IF(B1430="","Pick a job",IF(ISNA(MATCH(B1430,Jobs!$A$2:$A$301,0)),"Job # not on Jobs tab",IF(C1430="","Pick a category",IF(AND(E1430&lt;&gt;"",F1430=""),"Add a rate",IF(AND(E1430="",H1430=""),"Add hours or an amount",IF(AND(E1430&lt;&gt;"",H1430&lt;&gt;""),"Use hours x rate OR an amount","")))))))</f>
        <v/>
      </c>
    </row>
    <row r="1431" customFormat="false" ht="15" hidden="false" customHeight="false" outlineLevel="0" collapsed="false">
      <c r="A1431" s="24"/>
      <c r="B1431" s="23"/>
      <c r="C1431" s="23"/>
      <c r="D1431" s="23"/>
      <c r="E1431" s="23"/>
      <c r="F1431" s="25"/>
      <c r="G1431" s="26" t="str">
        <f aca="false">IF(AND(E1431="",H1431=""),"",N(E1431)*N(F1431)+N(H1431))</f>
        <v/>
      </c>
      <c r="H1431" s="25"/>
      <c r="I1431" s="23"/>
      <c r="J1431" s="28" t="str">
        <f aca="false">IF(AND(A1431="",B1431="",C1431="",E1431="",H1431=""),"",IF(B1431="","Pick a job",IF(ISNA(MATCH(B1431,Jobs!$A$2:$A$301,0)),"Job # not on Jobs tab",IF(C1431="","Pick a category",IF(AND(E1431&lt;&gt;"",F1431=""),"Add a rate",IF(AND(E1431="",H1431=""),"Add hours or an amount",IF(AND(E1431&lt;&gt;"",H1431&lt;&gt;""),"Use hours x rate OR an amount","")))))))</f>
        <v/>
      </c>
    </row>
    <row r="1432" customFormat="false" ht="15" hidden="false" customHeight="false" outlineLevel="0" collapsed="false">
      <c r="A1432" s="24"/>
      <c r="B1432" s="23"/>
      <c r="C1432" s="23"/>
      <c r="D1432" s="23"/>
      <c r="E1432" s="23"/>
      <c r="F1432" s="25"/>
      <c r="G1432" s="26" t="str">
        <f aca="false">IF(AND(E1432="",H1432=""),"",N(E1432)*N(F1432)+N(H1432))</f>
        <v/>
      </c>
      <c r="H1432" s="25"/>
      <c r="I1432" s="23"/>
      <c r="J1432" s="28" t="str">
        <f aca="false">IF(AND(A1432="",B1432="",C1432="",E1432="",H1432=""),"",IF(B1432="","Pick a job",IF(ISNA(MATCH(B1432,Jobs!$A$2:$A$301,0)),"Job # not on Jobs tab",IF(C1432="","Pick a category",IF(AND(E1432&lt;&gt;"",F1432=""),"Add a rate",IF(AND(E1432="",H1432=""),"Add hours or an amount",IF(AND(E1432&lt;&gt;"",H1432&lt;&gt;""),"Use hours x rate OR an amount","")))))))</f>
        <v/>
      </c>
    </row>
    <row r="1433" customFormat="false" ht="15" hidden="false" customHeight="false" outlineLevel="0" collapsed="false">
      <c r="A1433" s="24"/>
      <c r="B1433" s="23"/>
      <c r="C1433" s="23"/>
      <c r="D1433" s="23"/>
      <c r="E1433" s="23"/>
      <c r="F1433" s="25"/>
      <c r="G1433" s="26" t="str">
        <f aca="false">IF(AND(E1433="",H1433=""),"",N(E1433)*N(F1433)+N(H1433))</f>
        <v/>
      </c>
      <c r="H1433" s="25"/>
      <c r="I1433" s="23"/>
      <c r="J1433" s="28" t="str">
        <f aca="false">IF(AND(A1433="",B1433="",C1433="",E1433="",H1433=""),"",IF(B1433="","Pick a job",IF(ISNA(MATCH(B1433,Jobs!$A$2:$A$301,0)),"Job # not on Jobs tab",IF(C1433="","Pick a category",IF(AND(E1433&lt;&gt;"",F1433=""),"Add a rate",IF(AND(E1433="",H1433=""),"Add hours or an amount",IF(AND(E1433&lt;&gt;"",H1433&lt;&gt;""),"Use hours x rate OR an amount","")))))))</f>
        <v/>
      </c>
    </row>
    <row r="1434" customFormat="false" ht="15" hidden="false" customHeight="false" outlineLevel="0" collapsed="false">
      <c r="A1434" s="24"/>
      <c r="B1434" s="23"/>
      <c r="C1434" s="23"/>
      <c r="D1434" s="23"/>
      <c r="E1434" s="23"/>
      <c r="F1434" s="25"/>
      <c r="G1434" s="26" t="str">
        <f aca="false">IF(AND(E1434="",H1434=""),"",N(E1434)*N(F1434)+N(H1434))</f>
        <v/>
      </c>
      <c r="H1434" s="25"/>
      <c r="I1434" s="23"/>
      <c r="J1434" s="28" t="str">
        <f aca="false">IF(AND(A1434="",B1434="",C1434="",E1434="",H1434=""),"",IF(B1434="","Pick a job",IF(ISNA(MATCH(B1434,Jobs!$A$2:$A$301,0)),"Job # not on Jobs tab",IF(C1434="","Pick a category",IF(AND(E1434&lt;&gt;"",F1434=""),"Add a rate",IF(AND(E1434="",H1434=""),"Add hours or an amount",IF(AND(E1434&lt;&gt;"",H1434&lt;&gt;""),"Use hours x rate OR an amount","")))))))</f>
        <v/>
      </c>
    </row>
    <row r="1435" customFormat="false" ht="15" hidden="false" customHeight="false" outlineLevel="0" collapsed="false">
      <c r="A1435" s="24"/>
      <c r="B1435" s="23"/>
      <c r="C1435" s="23"/>
      <c r="D1435" s="23"/>
      <c r="E1435" s="23"/>
      <c r="F1435" s="25"/>
      <c r="G1435" s="26" t="str">
        <f aca="false">IF(AND(E1435="",H1435=""),"",N(E1435)*N(F1435)+N(H1435))</f>
        <v/>
      </c>
      <c r="H1435" s="25"/>
      <c r="I1435" s="23"/>
      <c r="J1435" s="28" t="str">
        <f aca="false">IF(AND(A1435="",B1435="",C1435="",E1435="",H1435=""),"",IF(B1435="","Pick a job",IF(ISNA(MATCH(B1435,Jobs!$A$2:$A$301,0)),"Job # not on Jobs tab",IF(C1435="","Pick a category",IF(AND(E1435&lt;&gt;"",F1435=""),"Add a rate",IF(AND(E1435="",H1435=""),"Add hours or an amount",IF(AND(E1435&lt;&gt;"",H1435&lt;&gt;""),"Use hours x rate OR an amount","")))))))</f>
        <v/>
      </c>
    </row>
    <row r="1436" customFormat="false" ht="15" hidden="false" customHeight="false" outlineLevel="0" collapsed="false">
      <c r="A1436" s="24"/>
      <c r="B1436" s="23"/>
      <c r="C1436" s="23"/>
      <c r="D1436" s="23"/>
      <c r="E1436" s="23"/>
      <c r="F1436" s="25"/>
      <c r="G1436" s="26" t="str">
        <f aca="false">IF(AND(E1436="",H1436=""),"",N(E1436)*N(F1436)+N(H1436))</f>
        <v/>
      </c>
      <c r="H1436" s="25"/>
      <c r="I1436" s="23"/>
      <c r="J1436" s="28" t="str">
        <f aca="false">IF(AND(A1436="",B1436="",C1436="",E1436="",H1436=""),"",IF(B1436="","Pick a job",IF(ISNA(MATCH(B1436,Jobs!$A$2:$A$301,0)),"Job # not on Jobs tab",IF(C1436="","Pick a category",IF(AND(E1436&lt;&gt;"",F1436=""),"Add a rate",IF(AND(E1436="",H1436=""),"Add hours or an amount",IF(AND(E1436&lt;&gt;"",H1436&lt;&gt;""),"Use hours x rate OR an amount","")))))))</f>
        <v/>
      </c>
    </row>
    <row r="1437" customFormat="false" ht="15" hidden="false" customHeight="false" outlineLevel="0" collapsed="false">
      <c r="A1437" s="24"/>
      <c r="B1437" s="23"/>
      <c r="C1437" s="23"/>
      <c r="D1437" s="23"/>
      <c r="E1437" s="23"/>
      <c r="F1437" s="25"/>
      <c r="G1437" s="26" t="str">
        <f aca="false">IF(AND(E1437="",H1437=""),"",N(E1437)*N(F1437)+N(H1437))</f>
        <v/>
      </c>
      <c r="H1437" s="25"/>
      <c r="I1437" s="23"/>
      <c r="J1437" s="28" t="str">
        <f aca="false">IF(AND(A1437="",B1437="",C1437="",E1437="",H1437=""),"",IF(B1437="","Pick a job",IF(ISNA(MATCH(B1437,Jobs!$A$2:$A$301,0)),"Job # not on Jobs tab",IF(C1437="","Pick a category",IF(AND(E1437&lt;&gt;"",F1437=""),"Add a rate",IF(AND(E1437="",H1437=""),"Add hours or an amount",IF(AND(E1437&lt;&gt;"",H1437&lt;&gt;""),"Use hours x rate OR an amount","")))))))</f>
        <v/>
      </c>
    </row>
    <row r="1438" customFormat="false" ht="15" hidden="false" customHeight="false" outlineLevel="0" collapsed="false">
      <c r="A1438" s="24"/>
      <c r="B1438" s="23"/>
      <c r="C1438" s="23"/>
      <c r="D1438" s="23"/>
      <c r="E1438" s="23"/>
      <c r="F1438" s="25"/>
      <c r="G1438" s="26" t="str">
        <f aca="false">IF(AND(E1438="",H1438=""),"",N(E1438)*N(F1438)+N(H1438))</f>
        <v/>
      </c>
      <c r="H1438" s="25"/>
      <c r="I1438" s="23"/>
      <c r="J1438" s="28" t="str">
        <f aca="false">IF(AND(A1438="",B1438="",C1438="",E1438="",H1438=""),"",IF(B1438="","Pick a job",IF(ISNA(MATCH(B1438,Jobs!$A$2:$A$301,0)),"Job # not on Jobs tab",IF(C1438="","Pick a category",IF(AND(E1438&lt;&gt;"",F1438=""),"Add a rate",IF(AND(E1438="",H1438=""),"Add hours or an amount",IF(AND(E1438&lt;&gt;"",H1438&lt;&gt;""),"Use hours x rate OR an amount","")))))))</f>
        <v/>
      </c>
    </row>
    <row r="1439" customFormat="false" ht="15" hidden="false" customHeight="false" outlineLevel="0" collapsed="false">
      <c r="A1439" s="24"/>
      <c r="B1439" s="23"/>
      <c r="C1439" s="23"/>
      <c r="D1439" s="23"/>
      <c r="E1439" s="23"/>
      <c r="F1439" s="25"/>
      <c r="G1439" s="26" t="str">
        <f aca="false">IF(AND(E1439="",H1439=""),"",N(E1439)*N(F1439)+N(H1439))</f>
        <v/>
      </c>
      <c r="H1439" s="25"/>
      <c r="I1439" s="23"/>
      <c r="J1439" s="28" t="str">
        <f aca="false">IF(AND(A1439="",B1439="",C1439="",E1439="",H1439=""),"",IF(B1439="","Pick a job",IF(ISNA(MATCH(B1439,Jobs!$A$2:$A$301,0)),"Job # not on Jobs tab",IF(C1439="","Pick a category",IF(AND(E1439&lt;&gt;"",F1439=""),"Add a rate",IF(AND(E1439="",H1439=""),"Add hours or an amount",IF(AND(E1439&lt;&gt;"",H1439&lt;&gt;""),"Use hours x rate OR an amount","")))))))</f>
        <v/>
      </c>
    </row>
    <row r="1440" customFormat="false" ht="15" hidden="false" customHeight="false" outlineLevel="0" collapsed="false">
      <c r="A1440" s="24"/>
      <c r="B1440" s="23"/>
      <c r="C1440" s="23"/>
      <c r="D1440" s="23"/>
      <c r="E1440" s="23"/>
      <c r="F1440" s="25"/>
      <c r="G1440" s="26" t="str">
        <f aca="false">IF(AND(E1440="",H1440=""),"",N(E1440)*N(F1440)+N(H1440))</f>
        <v/>
      </c>
      <c r="H1440" s="25"/>
      <c r="I1440" s="23"/>
      <c r="J1440" s="28" t="str">
        <f aca="false">IF(AND(A1440="",B1440="",C1440="",E1440="",H1440=""),"",IF(B1440="","Pick a job",IF(ISNA(MATCH(B1440,Jobs!$A$2:$A$301,0)),"Job # not on Jobs tab",IF(C1440="","Pick a category",IF(AND(E1440&lt;&gt;"",F1440=""),"Add a rate",IF(AND(E1440="",H1440=""),"Add hours or an amount",IF(AND(E1440&lt;&gt;"",H1440&lt;&gt;""),"Use hours x rate OR an amount","")))))))</f>
        <v/>
      </c>
    </row>
    <row r="1441" customFormat="false" ht="15" hidden="false" customHeight="false" outlineLevel="0" collapsed="false">
      <c r="A1441" s="24"/>
      <c r="B1441" s="23"/>
      <c r="C1441" s="23"/>
      <c r="D1441" s="23"/>
      <c r="E1441" s="23"/>
      <c r="F1441" s="25"/>
      <c r="G1441" s="26" t="str">
        <f aca="false">IF(AND(E1441="",H1441=""),"",N(E1441)*N(F1441)+N(H1441))</f>
        <v/>
      </c>
      <c r="H1441" s="25"/>
      <c r="I1441" s="23"/>
      <c r="J1441" s="28" t="str">
        <f aca="false">IF(AND(A1441="",B1441="",C1441="",E1441="",H1441=""),"",IF(B1441="","Pick a job",IF(ISNA(MATCH(B1441,Jobs!$A$2:$A$301,0)),"Job # not on Jobs tab",IF(C1441="","Pick a category",IF(AND(E1441&lt;&gt;"",F1441=""),"Add a rate",IF(AND(E1441="",H1441=""),"Add hours or an amount",IF(AND(E1441&lt;&gt;"",H1441&lt;&gt;""),"Use hours x rate OR an amount","")))))))</f>
        <v/>
      </c>
    </row>
    <row r="1442" customFormat="false" ht="15" hidden="false" customHeight="false" outlineLevel="0" collapsed="false">
      <c r="A1442" s="24"/>
      <c r="B1442" s="23"/>
      <c r="C1442" s="23"/>
      <c r="D1442" s="23"/>
      <c r="E1442" s="23"/>
      <c r="F1442" s="25"/>
      <c r="G1442" s="26" t="str">
        <f aca="false">IF(AND(E1442="",H1442=""),"",N(E1442)*N(F1442)+N(H1442))</f>
        <v/>
      </c>
      <c r="H1442" s="25"/>
      <c r="I1442" s="23"/>
      <c r="J1442" s="28" t="str">
        <f aca="false">IF(AND(A1442="",B1442="",C1442="",E1442="",H1442=""),"",IF(B1442="","Pick a job",IF(ISNA(MATCH(B1442,Jobs!$A$2:$A$301,0)),"Job # not on Jobs tab",IF(C1442="","Pick a category",IF(AND(E1442&lt;&gt;"",F1442=""),"Add a rate",IF(AND(E1442="",H1442=""),"Add hours or an amount",IF(AND(E1442&lt;&gt;"",H1442&lt;&gt;""),"Use hours x rate OR an amount","")))))))</f>
        <v/>
      </c>
    </row>
    <row r="1443" customFormat="false" ht="15" hidden="false" customHeight="false" outlineLevel="0" collapsed="false">
      <c r="A1443" s="24"/>
      <c r="B1443" s="23"/>
      <c r="C1443" s="23"/>
      <c r="D1443" s="23"/>
      <c r="E1443" s="23"/>
      <c r="F1443" s="25"/>
      <c r="G1443" s="26" t="str">
        <f aca="false">IF(AND(E1443="",H1443=""),"",N(E1443)*N(F1443)+N(H1443))</f>
        <v/>
      </c>
      <c r="H1443" s="25"/>
      <c r="I1443" s="23"/>
      <c r="J1443" s="28" t="str">
        <f aca="false">IF(AND(A1443="",B1443="",C1443="",E1443="",H1443=""),"",IF(B1443="","Pick a job",IF(ISNA(MATCH(B1443,Jobs!$A$2:$A$301,0)),"Job # not on Jobs tab",IF(C1443="","Pick a category",IF(AND(E1443&lt;&gt;"",F1443=""),"Add a rate",IF(AND(E1443="",H1443=""),"Add hours or an amount",IF(AND(E1443&lt;&gt;"",H1443&lt;&gt;""),"Use hours x rate OR an amount","")))))))</f>
        <v/>
      </c>
    </row>
    <row r="1444" customFormat="false" ht="15" hidden="false" customHeight="false" outlineLevel="0" collapsed="false">
      <c r="A1444" s="24"/>
      <c r="B1444" s="23"/>
      <c r="C1444" s="23"/>
      <c r="D1444" s="23"/>
      <c r="E1444" s="23"/>
      <c r="F1444" s="25"/>
      <c r="G1444" s="26" t="str">
        <f aca="false">IF(AND(E1444="",H1444=""),"",N(E1444)*N(F1444)+N(H1444))</f>
        <v/>
      </c>
      <c r="H1444" s="25"/>
      <c r="I1444" s="23"/>
      <c r="J1444" s="28" t="str">
        <f aca="false">IF(AND(A1444="",B1444="",C1444="",E1444="",H1444=""),"",IF(B1444="","Pick a job",IF(ISNA(MATCH(B1444,Jobs!$A$2:$A$301,0)),"Job # not on Jobs tab",IF(C1444="","Pick a category",IF(AND(E1444&lt;&gt;"",F1444=""),"Add a rate",IF(AND(E1444="",H1444=""),"Add hours or an amount",IF(AND(E1444&lt;&gt;"",H1444&lt;&gt;""),"Use hours x rate OR an amount","")))))))</f>
        <v/>
      </c>
    </row>
    <row r="1445" customFormat="false" ht="15" hidden="false" customHeight="false" outlineLevel="0" collapsed="false">
      <c r="A1445" s="24"/>
      <c r="B1445" s="23"/>
      <c r="C1445" s="23"/>
      <c r="D1445" s="23"/>
      <c r="E1445" s="23"/>
      <c r="F1445" s="25"/>
      <c r="G1445" s="26" t="str">
        <f aca="false">IF(AND(E1445="",H1445=""),"",N(E1445)*N(F1445)+N(H1445))</f>
        <v/>
      </c>
      <c r="H1445" s="25"/>
      <c r="I1445" s="23"/>
      <c r="J1445" s="28" t="str">
        <f aca="false">IF(AND(A1445="",B1445="",C1445="",E1445="",H1445=""),"",IF(B1445="","Pick a job",IF(ISNA(MATCH(B1445,Jobs!$A$2:$A$301,0)),"Job # not on Jobs tab",IF(C1445="","Pick a category",IF(AND(E1445&lt;&gt;"",F1445=""),"Add a rate",IF(AND(E1445="",H1445=""),"Add hours or an amount",IF(AND(E1445&lt;&gt;"",H1445&lt;&gt;""),"Use hours x rate OR an amount","")))))))</f>
        <v/>
      </c>
    </row>
    <row r="1446" customFormat="false" ht="15" hidden="false" customHeight="false" outlineLevel="0" collapsed="false">
      <c r="A1446" s="24"/>
      <c r="B1446" s="23"/>
      <c r="C1446" s="23"/>
      <c r="D1446" s="23"/>
      <c r="E1446" s="23"/>
      <c r="F1446" s="25"/>
      <c r="G1446" s="26" t="str">
        <f aca="false">IF(AND(E1446="",H1446=""),"",N(E1446)*N(F1446)+N(H1446))</f>
        <v/>
      </c>
      <c r="H1446" s="25"/>
      <c r="I1446" s="23"/>
      <c r="J1446" s="28" t="str">
        <f aca="false">IF(AND(A1446="",B1446="",C1446="",E1446="",H1446=""),"",IF(B1446="","Pick a job",IF(ISNA(MATCH(B1446,Jobs!$A$2:$A$301,0)),"Job # not on Jobs tab",IF(C1446="","Pick a category",IF(AND(E1446&lt;&gt;"",F1446=""),"Add a rate",IF(AND(E1446="",H1446=""),"Add hours or an amount",IF(AND(E1446&lt;&gt;"",H1446&lt;&gt;""),"Use hours x rate OR an amount","")))))))</f>
        <v/>
      </c>
    </row>
    <row r="1447" customFormat="false" ht="15" hidden="false" customHeight="false" outlineLevel="0" collapsed="false">
      <c r="A1447" s="24"/>
      <c r="B1447" s="23"/>
      <c r="C1447" s="23"/>
      <c r="D1447" s="23"/>
      <c r="E1447" s="23"/>
      <c r="F1447" s="25"/>
      <c r="G1447" s="26" t="str">
        <f aca="false">IF(AND(E1447="",H1447=""),"",N(E1447)*N(F1447)+N(H1447))</f>
        <v/>
      </c>
      <c r="H1447" s="25"/>
      <c r="I1447" s="23"/>
      <c r="J1447" s="28" t="str">
        <f aca="false">IF(AND(A1447="",B1447="",C1447="",E1447="",H1447=""),"",IF(B1447="","Pick a job",IF(ISNA(MATCH(B1447,Jobs!$A$2:$A$301,0)),"Job # not on Jobs tab",IF(C1447="","Pick a category",IF(AND(E1447&lt;&gt;"",F1447=""),"Add a rate",IF(AND(E1447="",H1447=""),"Add hours or an amount",IF(AND(E1447&lt;&gt;"",H1447&lt;&gt;""),"Use hours x rate OR an amount","")))))))</f>
        <v/>
      </c>
    </row>
    <row r="1448" customFormat="false" ht="15" hidden="false" customHeight="false" outlineLevel="0" collapsed="false">
      <c r="A1448" s="24"/>
      <c r="B1448" s="23"/>
      <c r="C1448" s="23"/>
      <c r="D1448" s="23"/>
      <c r="E1448" s="23"/>
      <c r="F1448" s="25"/>
      <c r="G1448" s="26" t="str">
        <f aca="false">IF(AND(E1448="",H1448=""),"",N(E1448)*N(F1448)+N(H1448))</f>
        <v/>
      </c>
      <c r="H1448" s="25"/>
      <c r="I1448" s="23"/>
      <c r="J1448" s="28" t="str">
        <f aca="false">IF(AND(A1448="",B1448="",C1448="",E1448="",H1448=""),"",IF(B1448="","Pick a job",IF(ISNA(MATCH(B1448,Jobs!$A$2:$A$301,0)),"Job # not on Jobs tab",IF(C1448="","Pick a category",IF(AND(E1448&lt;&gt;"",F1448=""),"Add a rate",IF(AND(E1448="",H1448=""),"Add hours or an amount",IF(AND(E1448&lt;&gt;"",H1448&lt;&gt;""),"Use hours x rate OR an amount","")))))))</f>
        <v/>
      </c>
    </row>
    <row r="1449" customFormat="false" ht="15" hidden="false" customHeight="false" outlineLevel="0" collapsed="false">
      <c r="A1449" s="24"/>
      <c r="B1449" s="23"/>
      <c r="C1449" s="23"/>
      <c r="D1449" s="23"/>
      <c r="E1449" s="23"/>
      <c r="F1449" s="25"/>
      <c r="G1449" s="26" t="str">
        <f aca="false">IF(AND(E1449="",H1449=""),"",N(E1449)*N(F1449)+N(H1449))</f>
        <v/>
      </c>
      <c r="H1449" s="25"/>
      <c r="I1449" s="23"/>
      <c r="J1449" s="28" t="str">
        <f aca="false">IF(AND(A1449="",B1449="",C1449="",E1449="",H1449=""),"",IF(B1449="","Pick a job",IF(ISNA(MATCH(B1449,Jobs!$A$2:$A$301,0)),"Job # not on Jobs tab",IF(C1449="","Pick a category",IF(AND(E1449&lt;&gt;"",F1449=""),"Add a rate",IF(AND(E1449="",H1449=""),"Add hours or an amount",IF(AND(E1449&lt;&gt;"",H1449&lt;&gt;""),"Use hours x rate OR an amount","")))))))</f>
        <v/>
      </c>
    </row>
    <row r="1450" customFormat="false" ht="15" hidden="false" customHeight="false" outlineLevel="0" collapsed="false">
      <c r="A1450" s="24"/>
      <c r="B1450" s="23"/>
      <c r="C1450" s="23"/>
      <c r="D1450" s="23"/>
      <c r="E1450" s="23"/>
      <c r="F1450" s="25"/>
      <c r="G1450" s="26" t="str">
        <f aca="false">IF(AND(E1450="",H1450=""),"",N(E1450)*N(F1450)+N(H1450))</f>
        <v/>
      </c>
      <c r="H1450" s="25"/>
      <c r="I1450" s="23"/>
      <c r="J1450" s="28" t="str">
        <f aca="false">IF(AND(A1450="",B1450="",C1450="",E1450="",H1450=""),"",IF(B1450="","Pick a job",IF(ISNA(MATCH(B1450,Jobs!$A$2:$A$301,0)),"Job # not on Jobs tab",IF(C1450="","Pick a category",IF(AND(E1450&lt;&gt;"",F1450=""),"Add a rate",IF(AND(E1450="",H1450=""),"Add hours or an amount",IF(AND(E1450&lt;&gt;"",H1450&lt;&gt;""),"Use hours x rate OR an amount","")))))))</f>
        <v/>
      </c>
    </row>
    <row r="1451" customFormat="false" ht="15" hidden="false" customHeight="false" outlineLevel="0" collapsed="false">
      <c r="A1451" s="24"/>
      <c r="B1451" s="23"/>
      <c r="C1451" s="23"/>
      <c r="D1451" s="23"/>
      <c r="E1451" s="23"/>
      <c r="F1451" s="25"/>
      <c r="G1451" s="26" t="str">
        <f aca="false">IF(AND(E1451="",H1451=""),"",N(E1451)*N(F1451)+N(H1451))</f>
        <v/>
      </c>
      <c r="H1451" s="25"/>
      <c r="I1451" s="23"/>
      <c r="J1451" s="28" t="str">
        <f aca="false">IF(AND(A1451="",B1451="",C1451="",E1451="",H1451=""),"",IF(B1451="","Pick a job",IF(ISNA(MATCH(B1451,Jobs!$A$2:$A$301,0)),"Job # not on Jobs tab",IF(C1451="","Pick a category",IF(AND(E1451&lt;&gt;"",F1451=""),"Add a rate",IF(AND(E1451="",H1451=""),"Add hours or an amount",IF(AND(E1451&lt;&gt;"",H1451&lt;&gt;""),"Use hours x rate OR an amount","")))))))</f>
        <v/>
      </c>
    </row>
    <row r="1452" customFormat="false" ht="15" hidden="false" customHeight="false" outlineLevel="0" collapsed="false">
      <c r="A1452" s="24"/>
      <c r="B1452" s="23"/>
      <c r="C1452" s="23"/>
      <c r="D1452" s="23"/>
      <c r="E1452" s="23"/>
      <c r="F1452" s="25"/>
      <c r="G1452" s="26" t="str">
        <f aca="false">IF(AND(E1452="",H1452=""),"",N(E1452)*N(F1452)+N(H1452))</f>
        <v/>
      </c>
      <c r="H1452" s="25"/>
      <c r="I1452" s="23"/>
      <c r="J1452" s="28" t="str">
        <f aca="false">IF(AND(A1452="",B1452="",C1452="",E1452="",H1452=""),"",IF(B1452="","Pick a job",IF(ISNA(MATCH(B1452,Jobs!$A$2:$A$301,0)),"Job # not on Jobs tab",IF(C1452="","Pick a category",IF(AND(E1452&lt;&gt;"",F1452=""),"Add a rate",IF(AND(E1452="",H1452=""),"Add hours or an amount",IF(AND(E1452&lt;&gt;"",H1452&lt;&gt;""),"Use hours x rate OR an amount","")))))))</f>
        <v/>
      </c>
    </row>
    <row r="1453" customFormat="false" ht="15" hidden="false" customHeight="false" outlineLevel="0" collapsed="false">
      <c r="A1453" s="24"/>
      <c r="B1453" s="23"/>
      <c r="C1453" s="23"/>
      <c r="D1453" s="23"/>
      <c r="E1453" s="23"/>
      <c r="F1453" s="25"/>
      <c r="G1453" s="26" t="str">
        <f aca="false">IF(AND(E1453="",H1453=""),"",N(E1453)*N(F1453)+N(H1453))</f>
        <v/>
      </c>
      <c r="H1453" s="25"/>
      <c r="I1453" s="23"/>
      <c r="J1453" s="28" t="str">
        <f aca="false">IF(AND(A1453="",B1453="",C1453="",E1453="",H1453=""),"",IF(B1453="","Pick a job",IF(ISNA(MATCH(B1453,Jobs!$A$2:$A$301,0)),"Job # not on Jobs tab",IF(C1453="","Pick a category",IF(AND(E1453&lt;&gt;"",F1453=""),"Add a rate",IF(AND(E1453="",H1453=""),"Add hours or an amount",IF(AND(E1453&lt;&gt;"",H1453&lt;&gt;""),"Use hours x rate OR an amount","")))))))</f>
        <v/>
      </c>
    </row>
    <row r="1454" customFormat="false" ht="15" hidden="false" customHeight="false" outlineLevel="0" collapsed="false">
      <c r="A1454" s="24"/>
      <c r="B1454" s="23"/>
      <c r="C1454" s="23"/>
      <c r="D1454" s="23"/>
      <c r="E1454" s="23"/>
      <c r="F1454" s="25"/>
      <c r="G1454" s="26" t="str">
        <f aca="false">IF(AND(E1454="",H1454=""),"",N(E1454)*N(F1454)+N(H1454))</f>
        <v/>
      </c>
      <c r="H1454" s="25"/>
      <c r="I1454" s="23"/>
      <c r="J1454" s="28" t="str">
        <f aca="false">IF(AND(A1454="",B1454="",C1454="",E1454="",H1454=""),"",IF(B1454="","Pick a job",IF(ISNA(MATCH(B1454,Jobs!$A$2:$A$301,0)),"Job # not on Jobs tab",IF(C1454="","Pick a category",IF(AND(E1454&lt;&gt;"",F1454=""),"Add a rate",IF(AND(E1454="",H1454=""),"Add hours or an amount",IF(AND(E1454&lt;&gt;"",H1454&lt;&gt;""),"Use hours x rate OR an amount","")))))))</f>
        <v/>
      </c>
    </row>
    <row r="1455" customFormat="false" ht="15" hidden="false" customHeight="false" outlineLevel="0" collapsed="false">
      <c r="A1455" s="24"/>
      <c r="B1455" s="23"/>
      <c r="C1455" s="23"/>
      <c r="D1455" s="23"/>
      <c r="E1455" s="23"/>
      <c r="F1455" s="25"/>
      <c r="G1455" s="26" t="str">
        <f aca="false">IF(AND(E1455="",H1455=""),"",N(E1455)*N(F1455)+N(H1455))</f>
        <v/>
      </c>
      <c r="H1455" s="25"/>
      <c r="I1455" s="23"/>
      <c r="J1455" s="28" t="str">
        <f aca="false">IF(AND(A1455="",B1455="",C1455="",E1455="",H1455=""),"",IF(B1455="","Pick a job",IF(ISNA(MATCH(B1455,Jobs!$A$2:$A$301,0)),"Job # not on Jobs tab",IF(C1455="","Pick a category",IF(AND(E1455&lt;&gt;"",F1455=""),"Add a rate",IF(AND(E1455="",H1455=""),"Add hours or an amount",IF(AND(E1455&lt;&gt;"",H1455&lt;&gt;""),"Use hours x rate OR an amount","")))))))</f>
        <v/>
      </c>
    </row>
    <row r="1456" customFormat="false" ht="15" hidden="false" customHeight="false" outlineLevel="0" collapsed="false">
      <c r="A1456" s="24"/>
      <c r="B1456" s="23"/>
      <c r="C1456" s="23"/>
      <c r="D1456" s="23"/>
      <c r="E1456" s="23"/>
      <c r="F1456" s="25"/>
      <c r="G1456" s="26" t="str">
        <f aca="false">IF(AND(E1456="",H1456=""),"",N(E1456)*N(F1456)+N(H1456))</f>
        <v/>
      </c>
      <c r="H1456" s="25"/>
      <c r="I1456" s="23"/>
      <c r="J1456" s="28" t="str">
        <f aca="false">IF(AND(A1456="",B1456="",C1456="",E1456="",H1456=""),"",IF(B1456="","Pick a job",IF(ISNA(MATCH(B1456,Jobs!$A$2:$A$301,0)),"Job # not on Jobs tab",IF(C1456="","Pick a category",IF(AND(E1456&lt;&gt;"",F1456=""),"Add a rate",IF(AND(E1456="",H1456=""),"Add hours or an amount",IF(AND(E1456&lt;&gt;"",H1456&lt;&gt;""),"Use hours x rate OR an amount","")))))))</f>
        <v/>
      </c>
    </row>
    <row r="1457" customFormat="false" ht="15" hidden="false" customHeight="false" outlineLevel="0" collapsed="false">
      <c r="A1457" s="24"/>
      <c r="B1457" s="23"/>
      <c r="C1457" s="23"/>
      <c r="D1457" s="23"/>
      <c r="E1457" s="23"/>
      <c r="F1457" s="25"/>
      <c r="G1457" s="26" t="str">
        <f aca="false">IF(AND(E1457="",H1457=""),"",N(E1457)*N(F1457)+N(H1457))</f>
        <v/>
      </c>
      <c r="H1457" s="25"/>
      <c r="I1457" s="23"/>
      <c r="J1457" s="28" t="str">
        <f aca="false">IF(AND(A1457="",B1457="",C1457="",E1457="",H1457=""),"",IF(B1457="","Pick a job",IF(ISNA(MATCH(B1457,Jobs!$A$2:$A$301,0)),"Job # not on Jobs tab",IF(C1457="","Pick a category",IF(AND(E1457&lt;&gt;"",F1457=""),"Add a rate",IF(AND(E1457="",H1457=""),"Add hours or an amount",IF(AND(E1457&lt;&gt;"",H1457&lt;&gt;""),"Use hours x rate OR an amount","")))))))</f>
        <v/>
      </c>
    </row>
    <row r="1458" customFormat="false" ht="15" hidden="false" customHeight="false" outlineLevel="0" collapsed="false">
      <c r="A1458" s="24"/>
      <c r="B1458" s="23"/>
      <c r="C1458" s="23"/>
      <c r="D1458" s="23"/>
      <c r="E1458" s="23"/>
      <c r="F1458" s="25"/>
      <c r="G1458" s="26" t="str">
        <f aca="false">IF(AND(E1458="",H1458=""),"",N(E1458)*N(F1458)+N(H1458))</f>
        <v/>
      </c>
      <c r="H1458" s="25"/>
      <c r="I1458" s="23"/>
      <c r="J1458" s="28" t="str">
        <f aca="false">IF(AND(A1458="",B1458="",C1458="",E1458="",H1458=""),"",IF(B1458="","Pick a job",IF(ISNA(MATCH(B1458,Jobs!$A$2:$A$301,0)),"Job # not on Jobs tab",IF(C1458="","Pick a category",IF(AND(E1458&lt;&gt;"",F1458=""),"Add a rate",IF(AND(E1458="",H1458=""),"Add hours or an amount",IF(AND(E1458&lt;&gt;"",H1458&lt;&gt;""),"Use hours x rate OR an amount","")))))))</f>
        <v/>
      </c>
    </row>
    <row r="1459" customFormat="false" ht="15" hidden="false" customHeight="false" outlineLevel="0" collapsed="false">
      <c r="A1459" s="24"/>
      <c r="B1459" s="23"/>
      <c r="C1459" s="23"/>
      <c r="D1459" s="23"/>
      <c r="E1459" s="23"/>
      <c r="F1459" s="25"/>
      <c r="G1459" s="26" t="str">
        <f aca="false">IF(AND(E1459="",H1459=""),"",N(E1459)*N(F1459)+N(H1459))</f>
        <v/>
      </c>
      <c r="H1459" s="25"/>
      <c r="I1459" s="23"/>
      <c r="J1459" s="28" t="str">
        <f aca="false">IF(AND(A1459="",B1459="",C1459="",E1459="",H1459=""),"",IF(B1459="","Pick a job",IF(ISNA(MATCH(B1459,Jobs!$A$2:$A$301,0)),"Job # not on Jobs tab",IF(C1459="","Pick a category",IF(AND(E1459&lt;&gt;"",F1459=""),"Add a rate",IF(AND(E1459="",H1459=""),"Add hours or an amount",IF(AND(E1459&lt;&gt;"",H1459&lt;&gt;""),"Use hours x rate OR an amount","")))))))</f>
        <v/>
      </c>
    </row>
    <row r="1460" customFormat="false" ht="15" hidden="false" customHeight="false" outlineLevel="0" collapsed="false">
      <c r="A1460" s="24"/>
      <c r="B1460" s="23"/>
      <c r="C1460" s="23"/>
      <c r="D1460" s="23"/>
      <c r="E1460" s="23"/>
      <c r="F1460" s="25"/>
      <c r="G1460" s="26" t="str">
        <f aca="false">IF(AND(E1460="",H1460=""),"",N(E1460)*N(F1460)+N(H1460))</f>
        <v/>
      </c>
      <c r="H1460" s="25"/>
      <c r="I1460" s="23"/>
      <c r="J1460" s="28" t="str">
        <f aca="false">IF(AND(A1460="",B1460="",C1460="",E1460="",H1460=""),"",IF(B1460="","Pick a job",IF(ISNA(MATCH(B1460,Jobs!$A$2:$A$301,0)),"Job # not on Jobs tab",IF(C1460="","Pick a category",IF(AND(E1460&lt;&gt;"",F1460=""),"Add a rate",IF(AND(E1460="",H1460=""),"Add hours or an amount",IF(AND(E1460&lt;&gt;"",H1460&lt;&gt;""),"Use hours x rate OR an amount","")))))))</f>
        <v/>
      </c>
    </row>
    <row r="1461" customFormat="false" ht="15" hidden="false" customHeight="false" outlineLevel="0" collapsed="false">
      <c r="A1461" s="24"/>
      <c r="B1461" s="23"/>
      <c r="C1461" s="23"/>
      <c r="D1461" s="23"/>
      <c r="E1461" s="23"/>
      <c r="F1461" s="25"/>
      <c r="G1461" s="26" t="str">
        <f aca="false">IF(AND(E1461="",H1461=""),"",N(E1461)*N(F1461)+N(H1461))</f>
        <v/>
      </c>
      <c r="H1461" s="25"/>
      <c r="I1461" s="23"/>
      <c r="J1461" s="28" t="str">
        <f aca="false">IF(AND(A1461="",B1461="",C1461="",E1461="",H1461=""),"",IF(B1461="","Pick a job",IF(ISNA(MATCH(B1461,Jobs!$A$2:$A$301,0)),"Job # not on Jobs tab",IF(C1461="","Pick a category",IF(AND(E1461&lt;&gt;"",F1461=""),"Add a rate",IF(AND(E1461="",H1461=""),"Add hours or an amount",IF(AND(E1461&lt;&gt;"",H1461&lt;&gt;""),"Use hours x rate OR an amount","")))))))</f>
        <v/>
      </c>
    </row>
    <row r="1462" customFormat="false" ht="15" hidden="false" customHeight="false" outlineLevel="0" collapsed="false">
      <c r="A1462" s="24"/>
      <c r="B1462" s="23"/>
      <c r="C1462" s="23"/>
      <c r="D1462" s="23"/>
      <c r="E1462" s="23"/>
      <c r="F1462" s="25"/>
      <c r="G1462" s="26" t="str">
        <f aca="false">IF(AND(E1462="",H1462=""),"",N(E1462)*N(F1462)+N(H1462))</f>
        <v/>
      </c>
      <c r="H1462" s="25"/>
      <c r="I1462" s="23"/>
      <c r="J1462" s="28" t="str">
        <f aca="false">IF(AND(A1462="",B1462="",C1462="",E1462="",H1462=""),"",IF(B1462="","Pick a job",IF(ISNA(MATCH(B1462,Jobs!$A$2:$A$301,0)),"Job # not on Jobs tab",IF(C1462="","Pick a category",IF(AND(E1462&lt;&gt;"",F1462=""),"Add a rate",IF(AND(E1462="",H1462=""),"Add hours or an amount",IF(AND(E1462&lt;&gt;"",H1462&lt;&gt;""),"Use hours x rate OR an amount","")))))))</f>
        <v/>
      </c>
    </row>
    <row r="1463" customFormat="false" ht="15" hidden="false" customHeight="false" outlineLevel="0" collapsed="false">
      <c r="A1463" s="24"/>
      <c r="B1463" s="23"/>
      <c r="C1463" s="23"/>
      <c r="D1463" s="23"/>
      <c r="E1463" s="23"/>
      <c r="F1463" s="25"/>
      <c r="G1463" s="26" t="str">
        <f aca="false">IF(AND(E1463="",H1463=""),"",N(E1463)*N(F1463)+N(H1463))</f>
        <v/>
      </c>
      <c r="H1463" s="25"/>
      <c r="I1463" s="23"/>
      <c r="J1463" s="28" t="str">
        <f aca="false">IF(AND(A1463="",B1463="",C1463="",E1463="",H1463=""),"",IF(B1463="","Pick a job",IF(ISNA(MATCH(B1463,Jobs!$A$2:$A$301,0)),"Job # not on Jobs tab",IF(C1463="","Pick a category",IF(AND(E1463&lt;&gt;"",F1463=""),"Add a rate",IF(AND(E1463="",H1463=""),"Add hours or an amount",IF(AND(E1463&lt;&gt;"",H1463&lt;&gt;""),"Use hours x rate OR an amount","")))))))</f>
        <v/>
      </c>
    </row>
    <row r="1464" customFormat="false" ht="15" hidden="false" customHeight="false" outlineLevel="0" collapsed="false">
      <c r="A1464" s="24"/>
      <c r="B1464" s="23"/>
      <c r="C1464" s="23"/>
      <c r="D1464" s="23"/>
      <c r="E1464" s="23"/>
      <c r="F1464" s="25"/>
      <c r="G1464" s="26" t="str">
        <f aca="false">IF(AND(E1464="",H1464=""),"",N(E1464)*N(F1464)+N(H1464))</f>
        <v/>
      </c>
      <c r="H1464" s="25"/>
      <c r="I1464" s="23"/>
      <c r="J1464" s="28" t="str">
        <f aca="false">IF(AND(A1464="",B1464="",C1464="",E1464="",H1464=""),"",IF(B1464="","Pick a job",IF(ISNA(MATCH(B1464,Jobs!$A$2:$A$301,0)),"Job # not on Jobs tab",IF(C1464="","Pick a category",IF(AND(E1464&lt;&gt;"",F1464=""),"Add a rate",IF(AND(E1464="",H1464=""),"Add hours or an amount",IF(AND(E1464&lt;&gt;"",H1464&lt;&gt;""),"Use hours x rate OR an amount","")))))))</f>
        <v/>
      </c>
    </row>
    <row r="1465" customFormat="false" ht="15" hidden="false" customHeight="false" outlineLevel="0" collapsed="false">
      <c r="A1465" s="24"/>
      <c r="B1465" s="23"/>
      <c r="C1465" s="23"/>
      <c r="D1465" s="23"/>
      <c r="E1465" s="23"/>
      <c r="F1465" s="25"/>
      <c r="G1465" s="26" t="str">
        <f aca="false">IF(AND(E1465="",H1465=""),"",N(E1465)*N(F1465)+N(H1465))</f>
        <v/>
      </c>
      <c r="H1465" s="25"/>
      <c r="I1465" s="23"/>
      <c r="J1465" s="28" t="str">
        <f aca="false">IF(AND(A1465="",B1465="",C1465="",E1465="",H1465=""),"",IF(B1465="","Pick a job",IF(ISNA(MATCH(B1465,Jobs!$A$2:$A$301,0)),"Job # not on Jobs tab",IF(C1465="","Pick a category",IF(AND(E1465&lt;&gt;"",F1465=""),"Add a rate",IF(AND(E1465="",H1465=""),"Add hours or an amount",IF(AND(E1465&lt;&gt;"",H1465&lt;&gt;""),"Use hours x rate OR an amount","")))))))</f>
        <v/>
      </c>
    </row>
    <row r="1466" customFormat="false" ht="15" hidden="false" customHeight="false" outlineLevel="0" collapsed="false">
      <c r="A1466" s="24"/>
      <c r="B1466" s="23"/>
      <c r="C1466" s="23"/>
      <c r="D1466" s="23"/>
      <c r="E1466" s="23"/>
      <c r="F1466" s="25"/>
      <c r="G1466" s="26" t="str">
        <f aca="false">IF(AND(E1466="",H1466=""),"",N(E1466)*N(F1466)+N(H1466))</f>
        <v/>
      </c>
      <c r="H1466" s="25"/>
      <c r="I1466" s="23"/>
      <c r="J1466" s="28" t="str">
        <f aca="false">IF(AND(A1466="",B1466="",C1466="",E1466="",H1466=""),"",IF(B1466="","Pick a job",IF(ISNA(MATCH(B1466,Jobs!$A$2:$A$301,0)),"Job # not on Jobs tab",IF(C1466="","Pick a category",IF(AND(E1466&lt;&gt;"",F1466=""),"Add a rate",IF(AND(E1466="",H1466=""),"Add hours or an amount",IF(AND(E1466&lt;&gt;"",H1466&lt;&gt;""),"Use hours x rate OR an amount","")))))))</f>
        <v/>
      </c>
    </row>
    <row r="1467" customFormat="false" ht="15" hidden="false" customHeight="false" outlineLevel="0" collapsed="false">
      <c r="A1467" s="24"/>
      <c r="B1467" s="23"/>
      <c r="C1467" s="23"/>
      <c r="D1467" s="23"/>
      <c r="E1467" s="23"/>
      <c r="F1467" s="25"/>
      <c r="G1467" s="26" t="str">
        <f aca="false">IF(AND(E1467="",H1467=""),"",N(E1467)*N(F1467)+N(H1467))</f>
        <v/>
      </c>
      <c r="H1467" s="25"/>
      <c r="I1467" s="23"/>
      <c r="J1467" s="28" t="str">
        <f aca="false">IF(AND(A1467="",B1467="",C1467="",E1467="",H1467=""),"",IF(B1467="","Pick a job",IF(ISNA(MATCH(B1467,Jobs!$A$2:$A$301,0)),"Job # not on Jobs tab",IF(C1467="","Pick a category",IF(AND(E1467&lt;&gt;"",F1467=""),"Add a rate",IF(AND(E1467="",H1467=""),"Add hours or an amount",IF(AND(E1467&lt;&gt;"",H1467&lt;&gt;""),"Use hours x rate OR an amount","")))))))</f>
        <v/>
      </c>
    </row>
    <row r="1468" customFormat="false" ht="15" hidden="false" customHeight="false" outlineLevel="0" collapsed="false">
      <c r="A1468" s="24"/>
      <c r="B1468" s="23"/>
      <c r="C1468" s="23"/>
      <c r="D1468" s="23"/>
      <c r="E1468" s="23"/>
      <c r="F1468" s="25"/>
      <c r="G1468" s="26" t="str">
        <f aca="false">IF(AND(E1468="",H1468=""),"",N(E1468)*N(F1468)+N(H1468))</f>
        <v/>
      </c>
      <c r="H1468" s="25"/>
      <c r="I1468" s="23"/>
      <c r="J1468" s="28" t="str">
        <f aca="false">IF(AND(A1468="",B1468="",C1468="",E1468="",H1468=""),"",IF(B1468="","Pick a job",IF(ISNA(MATCH(B1468,Jobs!$A$2:$A$301,0)),"Job # not on Jobs tab",IF(C1468="","Pick a category",IF(AND(E1468&lt;&gt;"",F1468=""),"Add a rate",IF(AND(E1468="",H1468=""),"Add hours or an amount",IF(AND(E1468&lt;&gt;"",H1468&lt;&gt;""),"Use hours x rate OR an amount","")))))))</f>
        <v/>
      </c>
    </row>
    <row r="1469" customFormat="false" ht="15" hidden="false" customHeight="false" outlineLevel="0" collapsed="false">
      <c r="A1469" s="24"/>
      <c r="B1469" s="23"/>
      <c r="C1469" s="23"/>
      <c r="D1469" s="23"/>
      <c r="E1469" s="23"/>
      <c r="F1469" s="25"/>
      <c r="G1469" s="26" t="str">
        <f aca="false">IF(AND(E1469="",H1469=""),"",N(E1469)*N(F1469)+N(H1469))</f>
        <v/>
      </c>
      <c r="H1469" s="25"/>
      <c r="I1469" s="23"/>
      <c r="J1469" s="28" t="str">
        <f aca="false">IF(AND(A1469="",B1469="",C1469="",E1469="",H1469=""),"",IF(B1469="","Pick a job",IF(ISNA(MATCH(B1469,Jobs!$A$2:$A$301,0)),"Job # not on Jobs tab",IF(C1469="","Pick a category",IF(AND(E1469&lt;&gt;"",F1469=""),"Add a rate",IF(AND(E1469="",H1469=""),"Add hours or an amount",IF(AND(E1469&lt;&gt;"",H1469&lt;&gt;""),"Use hours x rate OR an amount","")))))))</f>
        <v/>
      </c>
    </row>
    <row r="1470" customFormat="false" ht="15" hidden="false" customHeight="false" outlineLevel="0" collapsed="false">
      <c r="A1470" s="24"/>
      <c r="B1470" s="23"/>
      <c r="C1470" s="23"/>
      <c r="D1470" s="23"/>
      <c r="E1470" s="23"/>
      <c r="F1470" s="25"/>
      <c r="G1470" s="26" t="str">
        <f aca="false">IF(AND(E1470="",H1470=""),"",N(E1470)*N(F1470)+N(H1470))</f>
        <v/>
      </c>
      <c r="H1470" s="25"/>
      <c r="I1470" s="23"/>
      <c r="J1470" s="28" t="str">
        <f aca="false">IF(AND(A1470="",B1470="",C1470="",E1470="",H1470=""),"",IF(B1470="","Pick a job",IF(ISNA(MATCH(B1470,Jobs!$A$2:$A$301,0)),"Job # not on Jobs tab",IF(C1470="","Pick a category",IF(AND(E1470&lt;&gt;"",F1470=""),"Add a rate",IF(AND(E1470="",H1470=""),"Add hours or an amount",IF(AND(E1470&lt;&gt;"",H1470&lt;&gt;""),"Use hours x rate OR an amount","")))))))</f>
        <v/>
      </c>
    </row>
    <row r="1471" customFormat="false" ht="15" hidden="false" customHeight="false" outlineLevel="0" collapsed="false">
      <c r="A1471" s="24"/>
      <c r="B1471" s="23"/>
      <c r="C1471" s="23"/>
      <c r="D1471" s="23"/>
      <c r="E1471" s="23"/>
      <c r="F1471" s="25"/>
      <c r="G1471" s="26" t="str">
        <f aca="false">IF(AND(E1471="",H1471=""),"",N(E1471)*N(F1471)+N(H1471))</f>
        <v/>
      </c>
      <c r="H1471" s="25"/>
      <c r="I1471" s="23"/>
      <c r="J1471" s="28" t="str">
        <f aca="false">IF(AND(A1471="",B1471="",C1471="",E1471="",H1471=""),"",IF(B1471="","Pick a job",IF(ISNA(MATCH(B1471,Jobs!$A$2:$A$301,0)),"Job # not on Jobs tab",IF(C1471="","Pick a category",IF(AND(E1471&lt;&gt;"",F1471=""),"Add a rate",IF(AND(E1471="",H1471=""),"Add hours or an amount",IF(AND(E1471&lt;&gt;"",H1471&lt;&gt;""),"Use hours x rate OR an amount","")))))))</f>
        <v/>
      </c>
    </row>
    <row r="1472" customFormat="false" ht="15" hidden="false" customHeight="false" outlineLevel="0" collapsed="false">
      <c r="A1472" s="24"/>
      <c r="B1472" s="23"/>
      <c r="C1472" s="23"/>
      <c r="D1472" s="23"/>
      <c r="E1472" s="23"/>
      <c r="F1472" s="25"/>
      <c r="G1472" s="26" t="str">
        <f aca="false">IF(AND(E1472="",H1472=""),"",N(E1472)*N(F1472)+N(H1472))</f>
        <v/>
      </c>
      <c r="H1472" s="25"/>
      <c r="I1472" s="23"/>
      <c r="J1472" s="28" t="str">
        <f aca="false">IF(AND(A1472="",B1472="",C1472="",E1472="",H1472=""),"",IF(B1472="","Pick a job",IF(ISNA(MATCH(B1472,Jobs!$A$2:$A$301,0)),"Job # not on Jobs tab",IF(C1472="","Pick a category",IF(AND(E1472&lt;&gt;"",F1472=""),"Add a rate",IF(AND(E1472="",H1472=""),"Add hours or an amount",IF(AND(E1472&lt;&gt;"",H1472&lt;&gt;""),"Use hours x rate OR an amount","")))))))</f>
        <v/>
      </c>
    </row>
    <row r="1473" customFormat="false" ht="15" hidden="false" customHeight="false" outlineLevel="0" collapsed="false">
      <c r="A1473" s="24"/>
      <c r="B1473" s="23"/>
      <c r="C1473" s="23"/>
      <c r="D1473" s="23"/>
      <c r="E1473" s="23"/>
      <c r="F1473" s="25"/>
      <c r="G1473" s="26" t="str">
        <f aca="false">IF(AND(E1473="",H1473=""),"",N(E1473)*N(F1473)+N(H1473))</f>
        <v/>
      </c>
      <c r="H1473" s="25"/>
      <c r="I1473" s="23"/>
      <c r="J1473" s="28" t="str">
        <f aca="false">IF(AND(A1473="",B1473="",C1473="",E1473="",H1473=""),"",IF(B1473="","Pick a job",IF(ISNA(MATCH(B1473,Jobs!$A$2:$A$301,0)),"Job # not on Jobs tab",IF(C1473="","Pick a category",IF(AND(E1473&lt;&gt;"",F1473=""),"Add a rate",IF(AND(E1473="",H1473=""),"Add hours or an amount",IF(AND(E1473&lt;&gt;"",H1473&lt;&gt;""),"Use hours x rate OR an amount","")))))))</f>
        <v/>
      </c>
    </row>
    <row r="1474" customFormat="false" ht="15" hidden="false" customHeight="false" outlineLevel="0" collapsed="false">
      <c r="A1474" s="24"/>
      <c r="B1474" s="23"/>
      <c r="C1474" s="23"/>
      <c r="D1474" s="23"/>
      <c r="E1474" s="23"/>
      <c r="F1474" s="25"/>
      <c r="G1474" s="26" t="str">
        <f aca="false">IF(AND(E1474="",H1474=""),"",N(E1474)*N(F1474)+N(H1474))</f>
        <v/>
      </c>
      <c r="H1474" s="25"/>
      <c r="I1474" s="23"/>
      <c r="J1474" s="28" t="str">
        <f aca="false">IF(AND(A1474="",B1474="",C1474="",E1474="",H1474=""),"",IF(B1474="","Pick a job",IF(ISNA(MATCH(B1474,Jobs!$A$2:$A$301,0)),"Job # not on Jobs tab",IF(C1474="","Pick a category",IF(AND(E1474&lt;&gt;"",F1474=""),"Add a rate",IF(AND(E1474="",H1474=""),"Add hours or an amount",IF(AND(E1474&lt;&gt;"",H1474&lt;&gt;""),"Use hours x rate OR an amount","")))))))</f>
        <v/>
      </c>
    </row>
    <row r="1475" customFormat="false" ht="15" hidden="false" customHeight="false" outlineLevel="0" collapsed="false">
      <c r="A1475" s="24"/>
      <c r="B1475" s="23"/>
      <c r="C1475" s="23"/>
      <c r="D1475" s="23"/>
      <c r="E1475" s="23"/>
      <c r="F1475" s="25"/>
      <c r="G1475" s="26" t="str">
        <f aca="false">IF(AND(E1475="",H1475=""),"",N(E1475)*N(F1475)+N(H1475))</f>
        <v/>
      </c>
      <c r="H1475" s="25"/>
      <c r="I1475" s="23"/>
      <c r="J1475" s="28" t="str">
        <f aca="false">IF(AND(A1475="",B1475="",C1475="",E1475="",H1475=""),"",IF(B1475="","Pick a job",IF(ISNA(MATCH(B1475,Jobs!$A$2:$A$301,0)),"Job # not on Jobs tab",IF(C1475="","Pick a category",IF(AND(E1475&lt;&gt;"",F1475=""),"Add a rate",IF(AND(E1475="",H1475=""),"Add hours or an amount",IF(AND(E1475&lt;&gt;"",H1475&lt;&gt;""),"Use hours x rate OR an amount","")))))))</f>
        <v/>
      </c>
    </row>
    <row r="1476" customFormat="false" ht="15" hidden="false" customHeight="false" outlineLevel="0" collapsed="false">
      <c r="A1476" s="24"/>
      <c r="B1476" s="23"/>
      <c r="C1476" s="23"/>
      <c r="D1476" s="23"/>
      <c r="E1476" s="23"/>
      <c r="F1476" s="25"/>
      <c r="G1476" s="26" t="str">
        <f aca="false">IF(AND(E1476="",H1476=""),"",N(E1476)*N(F1476)+N(H1476))</f>
        <v/>
      </c>
      <c r="H1476" s="25"/>
      <c r="I1476" s="23"/>
      <c r="J1476" s="28" t="str">
        <f aca="false">IF(AND(A1476="",B1476="",C1476="",E1476="",H1476=""),"",IF(B1476="","Pick a job",IF(ISNA(MATCH(B1476,Jobs!$A$2:$A$301,0)),"Job # not on Jobs tab",IF(C1476="","Pick a category",IF(AND(E1476&lt;&gt;"",F1476=""),"Add a rate",IF(AND(E1476="",H1476=""),"Add hours or an amount",IF(AND(E1476&lt;&gt;"",H1476&lt;&gt;""),"Use hours x rate OR an amount","")))))))</f>
        <v/>
      </c>
    </row>
    <row r="1477" customFormat="false" ht="15" hidden="false" customHeight="false" outlineLevel="0" collapsed="false">
      <c r="A1477" s="24"/>
      <c r="B1477" s="23"/>
      <c r="C1477" s="23"/>
      <c r="D1477" s="23"/>
      <c r="E1477" s="23"/>
      <c r="F1477" s="25"/>
      <c r="G1477" s="26" t="str">
        <f aca="false">IF(AND(E1477="",H1477=""),"",N(E1477)*N(F1477)+N(H1477))</f>
        <v/>
      </c>
      <c r="H1477" s="25"/>
      <c r="I1477" s="23"/>
      <c r="J1477" s="28" t="str">
        <f aca="false">IF(AND(A1477="",B1477="",C1477="",E1477="",H1477=""),"",IF(B1477="","Pick a job",IF(ISNA(MATCH(B1477,Jobs!$A$2:$A$301,0)),"Job # not on Jobs tab",IF(C1477="","Pick a category",IF(AND(E1477&lt;&gt;"",F1477=""),"Add a rate",IF(AND(E1477="",H1477=""),"Add hours or an amount",IF(AND(E1477&lt;&gt;"",H1477&lt;&gt;""),"Use hours x rate OR an amount","")))))))</f>
        <v/>
      </c>
    </row>
    <row r="1478" customFormat="false" ht="15" hidden="false" customHeight="false" outlineLevel="0" collapsed="false">
      <c r="A1478" s="24"/>
      <c r="B1478" s="23"/>
      <c r="C1478" s="23"/>
      <c r="D1478" s="23"/>
      <c r="E1478" s="23"/>
      <c r="F1478" s="25"/>
      <c r="G1478" s="26" t="str">
        <f aca="false">IF(AND(E1478="",H1478=""),"",N(E1478)*N(F1478)+N(H1478))</f>
        <v/>
      </c>
      <c r="H1478" s="25"/>
      <c r="I1478" s="23"/>
      <c r="J1478" s="28" t="str">
        <f aca="false">IF(AND(A1478="",B1478="",C1478="",E1478="",H1478=""),"",IF(B1478="","Pick a job",IF(ISNA(MATCH(B1478,Jobs!$A$2:$A$301,0)),"Job # not on Jobs tab",IF(C1478="","Pick a category",IF(AND(E1478&lt;&gt;"",F1478=""),"Add a rate",IF(AND(E1478="",H1478=""),"Add hours or an amount",IF(AND(E1478&lt;&gt;"",H1478&lt;&gt;""),"Use hours x rate OR an amount","")))))))</f>
        <v/>
      </c>
    </row>
    <row r="1479" customFormat="false" ht="15" hidden="false" customHeight="false" outlineLevel="0" collapsed="false">
      <c r="A1479" s="24"/>
      <c r="B1479" s="23"/>
      <c r="C1479" s="23"/>
      <c r="D1479" s="23"/>
      <c r="E1479" s="23"/>
      <c r="F1479" s="25"/>
      <c r="G1479" s="26" t="str">
        <f aca="false">IF(AND(E1479="",H1479=""),"",N(E1479)*N(F1479)+N(H1479))</f>
        <v/>
      </c>
      <c r="H1479" s="25"/>
      <c r="I1479" s="23"/>
      <c r="J1479" s="28" t="str">
        <f aca="false">IF(AND(A1479="",B1479="",C1479="",E1479="",H1479=""),"",IF(B1479="","Pick a job",IF(ISNA(MATCH(B1479,Jobs!$A$2:$A$301,0)),"Job # not on Jobs tab",IF(C1479="","Pick a category",IF(AND(E1479&lt;&gt;"",F1479=""),"Add a rate",IF(AND(E1479="",H1479=""),"Add hours or an amount",IF(AND(E1479&lt;&gt;"",H1479&lt;&gt;""),"Use hours x rate OR an amount","")))))))</f>
        <v/>
      </c>
    </row>
    <row r="1480" customFormat="false" ht="15" hidden="false" customHeight="false" outlineLevel="0" collapsed="false">
      <c r="A1480" s="24"/>
      <c r="B1480" s="23"/>
      <c r="C1480" s="23"/>
      <c r="D1480" s="23"/>
      <c r="E1480" s="23"/>
      <c r="F1480" s="25"/>
      <c r="G1480" s="26" t="str">
        <f aca="false">IF(AND(E1480="",H1480=""),"",N(E1480)*N(F1480)+N(H1480))</f>
        <v/>
      </c>
      <c r="H1480" s="25"/>
      <c r="I1480" s="23"/>
      <c r="J1480" s="28" t="str">
        <f aca="false">IF(AND(A1480="",B1480="",C1480="",E1480="",H1480=""),"",IF(B1480="","Pick a job",IF(ISNA(MATCH(B1480,Jobs!$A$2:$A$301,0)),"Job # not on Jobs tab",IF(C1480="","Pick a category",IF(AND(E1480&lt;&gt;"",F1480=""),"Add a rate",IF(AND(E1480="",H1480=""),"Add hours or an amount",IF(AND(E1480&lt;&gt;"",H1480&lt;&gt;""),"Use hours x rate OR an amount","")))))))</f>
        <v/>
      </c>
    </row>
    <row r="1481" customFormat="false" ht="15" hidden="false" customHeight="false" outlineLevel="0" collapsed="false">
      <c r="A1481" s="24"/>
      <c r="B1481" s="23"/>
      <c r="C1481" s="23"/>
      <c r="D1481" s="23"/>
      <c r="E1481" s="23"/>
      <c r="F1481" s="25"/>
      <c r="G1481" s="26" t="str">
        <f aca="false">IF(AND(E1481="",H1481=""),"",N(E1481)*N(F1481)+N(H1481))</f>
        <v/>
      </c>
      <c r="H1481" s="25"/>
      <c r="I1481" s="23"/>
      <c r="J1481" s="28" t="str">
        <f aca="false">IF(AND(A1481="",B1481="",C1481="",E1481="",H1481=""),"",IF(B1481="","Pick a job",IF(ISNA(MATCH(B1481,Jobs!$A$2:$A$301,0)),"Job # not on Jobs tab",IF(C1481="","Pick a category",IF(AND(E1481&lt;&gt;"",F1481=""),"Add a rate",IF(AND(E1481="",H1481=""),"Add hours or an amount",IF(AND(E1481&lt;&gt;"",H1481&lt;&gt;""),"Use hours x rate OR an amount","")))))))</f>
        <v/>
      </c>
    </row>
    <row r="1482" customFormat="false" ht="15" hidden="false" customHeight="false" outlineLevel="0" collapsed="false">
      <c r="A1482" s="24"/>
      <c r="B1482" s="23"/>
      <c r="C1482" s="23"/>
      <c r="D1482" s="23"/>
      <c r="E1482" s="23"/>
      <c r="F1482" s="25"/>
      <c r="G1482" s="26" t="str">
        <f aca="false">IF(AND(E1482="",H1482=""),"",N(E1482)*N(F1482)+N(H1482))</f>
        <v/>
      </c>
      <c r="H1482" s="25"/>
      <c r="I1482" s="23"/>
      <c r="J1482" s="28" t="str">
        <f aca="false">IF(AND(A1482="",B1482="",C1482="",E1482="",H1482=""),"",IF(B1482="","Pick a job",IF(ISNA(MATCH(B1482,Jobs!$A$2:$A$301,0)),"Job # not on Jobs tab",IF(C1482="","Pick a category",IF(AND(E1482&lt;&gt;"",F1482=""),"Add a rate",IF(AND(E1482="",H1482=""),"Add hours or an amount",IF(AND(E1482&lt;&gt;"",H1482&lt;&gt;""),"Use hours x rate OR an amount","")))))))</f>
        <v/>
      </c>
    </row>
    <row r="1483" customFormat="false" ht="15" hidden="false" customHeight="false" outlineLevel="0" collapsed="false">
      <c r="A1483" s="24"/>
      <c r="B1483" s="23"/>
      <c r="C1483" s="23"/>
      <c r="D1483" s="23"/>
      <c r="E1483" s="23"/>
      <c r="F1483" s="25"/>
      <c r="G1483" s="26" t="str">
        <f aca="false">IF(AND(E1483="",H1483=""),"",N(E1483)*N(F1483)+N(H1483))</f>
        <v/>
      </c>
      <c r="H1483" s="25"/>
      <c r="I1483" s="23"/>
      <c r="J1483" s="28" t="str">
        <f aca="false">IF(AND(A1483="",B1483="",C1483="",E1483="",H1483=""),"",IF(B1483="","Pick a job",IF(ISNA(MATCH(B1483,Jobs!$A$2:$A$301,0)),"Job # not on Jobs tab",IF(C1483="","Pick a category",IF(AND(E1483&lt;&gt;"",F1483=""),"Add a rate",IF(AND(E1483="",H1483=""),"Add hours or an amount",IF(AND(E1483&lt;&gt;"",H1483&lt;&gt;""),"Use hours x rate OR an amount","")))))))</f>
        <v/>
      </c>
    </row>
    <row r="1484" customFormat="false" ht="15" hidden="false" customHeight="false" outlineLevel="0" collapsed="false">
      <c r="A1484" s="24"/>
      <c r="B1484" s="23"/>
      <c r="C1484" s="23"/>
      <c r="D1484" s="23"/>
      <c r="E1484" s="23"/>
      <c r="F1484" s="25"/>
      <c r="G1484" s="26" t="str">
        <f aca="false">IF(AND(E1484="",H1484=""),"",N(E1484)*N(F1484)+N(H1484))</f>
        <v/>
      </c>
      <c r="H1484" s="25"/>
      <c r="I1484" s="23"/>
      <c r="J1484" s="28" t="str">
        <f aca="false">IF(AND(A1484="",B1484="",C1484="",E1484="",H1484=""),"",IF(B1484="","Pick a job",IF(ISNA(MATCH(B1484,Jobs!$A$2:$A$301,0)),"Job # not on Jobs tab",IF(C1484="","Pick a category",IF(AND(E1484&lt;&gt;"",F1484=""),"Add a rate",IF(AND(E1484="",H1484=""),"Add hours or an amount",IF(AND(E1484&lt;&gt;"",H1484&lt;&gt;""),"Use hours x rate OR an amount","")))))))</f>
        <v/>
      </c>
    </row>
    <row r="1485" customFormat="false" ht="15" hidden="false" customHeight="false" outlineLevel="0" collapsed="false">
      <c r="A1485" s="24"/>
      <c r="B1485" s="23"/>
      <c r="C1485" s="23"/>
      <c r="D1485" s="23"/>
      <c r="E1485" s="23"/>
      <c r="F1485" s="25"/>
      <c r="G1485" s="26" t="str">
        <f aca="false">IF(AND(E1485="",H1485=""),"",N(E1485)*N(F1485)+N(H1485))</f>
        <v/>
      </c>
      <c r="H1485" s="25"/>
      <c r="I1485" s="23"/>
      <c r="J1485" s="28" t="str">
        <f aca="false">IF(AND(A1485="",B1485="",C1485="",E1485="",H1485=""),"",IF(B1485="","Pick a job",IF(ISNA(MATCH(B1485,Jobs!$A$2:$A$301,0)),"Job # not on Jobs tab",IF(C1485="","Pick a category",IF(AND(E1485&lt;&gt;"",F1485=""),"Add a rate",IF(AND(E1485="",H1485=""),"Add hours or an amount",IF(AND(E1485&lt;&gt;"",H1485&lt;&gt;""),"Use hours x rate OR an amount","")))))))</f>
        <v/>
      </c>
    </row>
    <row r="1486" customFormat="false" ht="15" hidden="false" customHeight="false" outlineLevel="0" collapsed="false">
      <c r="A1486" s="24"/>
      <c r="B1486" s="23"/>
      <c r="C1486" s="23"/>
      <c r="D1486" s="23"/>
      <c r="E1486" s="23"/>
      <c r="F1486" s="25"/>
      <c r="G1486" s="26" t="str">
        <f aca="false">IF(AND(E1486="",H1486=""),"",N(E1486)*N(F1486)+N(H1486))</f>
        <v/>
      </c>
      <c r="H1486" s="25"/>
      <c r="I1486" s="23"/>
      <c r="J1486" s="28" t="str">
        <f aca="false">IF(AND(A1486="",B1486="",C1486="",E1486="",H1486=""),"",IF(B1486="","Pick a job",IF(ISNA(MATCH(B1486,Jobs!$A$2:$A$301,0)),"Job # not on Jobs tab",IF(C1486="","Pick a category",IF(AND(E1486&lt;&gt;"",F1486=""),"Add a rate",IF(AND(E1486="",H1486=""),"Add hours or an amount",IF(AND(E1486&lt;&gt;"",H1486&lt;&gt;""),"Use hours x rate OR an amount","")))))))</f>
        <v/>
      </c>
    </row>
    <row r="1487" customFormat="false" ht="15" hidden="false" customHeight="false" outlineLevel="0" collapsed="false">
      <c r="A1487" s="24"/>
      <c r="B1487" s="23"/>
      <c r="C1487" s="23"/>
      <c r="D1487" s="23"/>
      <c r="E1487" s="23"/>
      <c r="F1487" s="25"/>
      <c r="G1487" s="26" t="str">
        <f aca="false">IF(AND(E1487="",H1487=""),"",N(E1487)*N(F1487)+N(H1487))</f>
        <v/>
      </c>
      <c r="H1487" s="25"/>
      <c r="I1487" s="23"/>
      <c r="J1487" s="28" t="str">
        <f aca="false">IF(AND(A1487="",B1487="",C1487="",E1487="",H1487=""),"",IF(B1487="","Pick a job",IF(ISNA(MATCH(B1487,Jobs!$A$2:$A$301,0)),"Job # not on Jobs tab",IF(C1487="","Pick a category",IF(AND(E1487&lt;&gt;"",F1487=""),"Add a rate",IF(AND(E1487="",H1487=""),"Add hours or an amount",IF(AND(E1487&lt;&gt;"",H1487&lt;&gt;""),"Use hours x rate OR an amount","")))))))</f>
        <v/>
      </c>
    </row>
    <row r="1488" customFormat="false" ht="15" hidden="false" customHeight="false" outlineLevel="0" collapsed="false">
      <c r="A1488" s="24"/>
      <c r="B1488" s="23"/>
      <c r="C1488" s="23"/>
      <c r="D1488" s="23"/>
      <c r="E1488" s="23"/>
      <c r="F1488" s="25"/>
      <c r="G1488" s="26" t="str">
        <f aca="false">IF(AND(E1488="",H1488=""),"",N(E1488)*N(F1488)+N(H1488))</f>
        <v/>
      </c>
      <c r="H1488" s="25"/>
      <c r="I1488" s="23"/>
      <c r="J1488" s="28" t="str">
        <f aca="false">IF(AND(A1488="",B1488="",C1488="",E1488="",H1488=""),"",IF(B1488="","Pick a job",IF(ISNA(MATCH(B1488,Jobs!$A$2:$A$301,0)),"Job # not on Jobs tab",IF(C1488="","Pick a category",IF(AND(E1488&lt;&gt;"",F1488=""),"Add a rate",IF(AND(E1488="",H1488=""),"Add hours or an amount",IF(AND(E1488&lt;&gt;"",H1488&lt;&gt;""),"Use hours x rate OR an amount","")))))))</f>
        <v/>
      </c>
    </row>
    <row r="1489" customFormat="false" ht="15" hidden="false" customHeight="false" outlineLevel="0" collapsed="false">
      <c r="A1489" s="24"/>
      <c r="B1489" s="23"/>
      <c r="C1489" s="23"/>
      <c r="D1489" s="23"/>
      <c r="E1489" s="23"/>
      <c r="F1489" s="25"/>
      <c r="G1489" s="26" t="str">
        <f aca="false">IF(AND(E1489="",H1489=""),"",N(E1489)*N(F1489)+N(H1489))</f>
        <v/>
      </c>
      <c r="H1489" s="25"/>
      <c r="I1489" s="23"/>
      <c r="J1489" s="28" t="str">
        <f aca="false">IF(AND(A1489="",B1489="",C1489="",E1489="",H1489=""),"",IF(B1489="","Pick a job",IF(ISNA(MATCH(B1489,Jobs!$A$2:$A$301,0)),"Job # not on Jobs tab",IF(C1489="","Pick a category",IF(AND(E1489&lt;&gt;"",F1489=""),"Add a rate",IF(AND(E1489="",H1489=""),"Add hours or an amount",IF(AND(E1489&lt;&gt;"",H1489&lt;&gt;""),"Use hours x rate OR an amount","")))))))</f>
        <v/>
      </c>
    </row>
    <row r="1490" customFormat="false" ht="15" hidden="false" customHeight="false" outlineLevel="0" collapsed="false">
      <c r="A1490" s="24"/>
      <c r="B1490" s="23"/>
      <c r="C1490" s="23"/>
      <c r="D1490" s="23"/>
      <c r="E1490" s="23"/>
      <c r="F1490" s="25"/>
      <c r="G1490" s="26" t="str">
        <f aca="false">IF(AND(E1490="",H1490=""),"",N(E1490)*N(F1490)+N(H1490))</f>
        <v/>
      </c>
      <c r="H1490" s="25"/>
      <c r="I1490" s="23"/>
      <c r="J1490" s="28" t="str">
        <f aca="false">IF(AND(A1490="",B1490="",C1490="",E1490="",H1490=""),"",IF(B1490="","Pick a job",IF(ISNA(MATCH(B1490,Jobs!$A$2:$A$301,0)),"Job # not on Jobs tab",IF(C1490="","Pick a category",IF(AND(E1490&lt;&gt;"",F1490=""),"Add a rate",IF(AND(E1490="",H1490=""),"Add hours or an amount",IF(AND(E1490&lt;&gt;"",H1490&lt;&gt;""),"Use hours x rate OR an amount","")))))))</f>
        <v/>
      </c>
    </row>
    <row r="1491" customFormat="false" ht="15" hidden="false" customHeight="false" outlineLevel="0" collapsed="false">
      <c r="A1491" s="24"/>
      <c r="B1491" s="23"/>
      <c r="C1491" s="23"/>
      <c r="D1491" s="23"/>
      <c r="E1491" s="23"/>
      <c r="F1491" s="25"/>
      <c r="G1491" s="26" t="str">
        <f aca="false">IF(AND(E1491="",H1491=""),"",N(E1491)*N(F1491)+N(H1491))</f>
        <v/>
      </c>
      <c r="H1491" s="25"/>
      <c r="I1491" s="23"/>
      <c r="J1491" s="28" t="str">
        <f aca="false">IF(AND(A1491="",B1491="",C1491="",E1491="",H1491=""),"",IF(B1491="","Pick a job",IF(ISNA(MATCH(B1491,Jobs!$A$2:$A$301,0)),"Job # not on Jobs tab",IF(C1491="","Pick a category",IF(AND(E1491&lt;&gt;"",F1491=""),"Add a rate",IF(AND(E1491="",H1491=""),"Add hours or an amount",IF(AND(E1491&lt;&gt;"",H1491&lt;&gt;""),"Use hours x rate OR an amount","")))))))</f>
        <v/>
      </c>
    </row>
    <row r="1492" customFormat="false" ht="15" hidden="false" customHeight="false" outlineLevel="0" collapsed="false">
      <c r="A1492" s="24"/>
      <c r="B1492" s="23"/>
      <c r="C1492" s="23"/>
      <c r="D1492" s="23"/>
      <c r="E1492" s="23"/>
      <c r="F1492" s="25"/>
      <c r="G1492" s="26" t="str">
        <f aca="false">IF(AND(E1492="",H1492=""),"",N(E1492)*N(F1492)+N(H1492))</f>
        <v/>
      </c>
      <c r="H1492" s="25"/>
      <c r="I1492" s="23"/>
      <c r="J1492" s="28" t="str">
        <f aca="false">IF(AND(A1492="",B1492="",C1492="",E1492="",H1492=""),"",IF(B1492="","Pick a job",IF(ISNA(MATCH(B1492,Jobs!$A$2:$A$301,0)),"Job # not on Jobs tab",IF(C1492="","Pick a category",IF(AND(E1492&lt;&gt;"",F1492=""),"Add a rate",IF(AND(E1492="",H1492=""),"Add hours or an amount",IF(AND(E1492&lt;&gt;"",H1492&lt;&gt;""),"Use hours x rate OR an amount","")))))))</f>
        <v/>
      </c>
    </row>
    <row r="1493" customFormat="false" ht="15" hidden="false" customHeight="false" outlineLevel="0" collapsed="false">
      <c r="A1493" s="24"/>
      <c r="B1493" s="23"/>
      <c r="C1493" s="23"/>
      <c r="D1493" s="23"/>
      <c r="E1493" s="23"/>
      <c r="F1493" s="25"/>
      <c r="G1493" s="26" t="str">
        <f aca="false">IF(AND(E1493="",H1493=""),"",N(E1493)*N(F1493)+N(H1493))</f>
        <v/>
      </c>
      <c r="H1493" s="25"/>
      <c r="I1493" s="23"/>
      <c r="J1493" s="28" t="str">
        <f aca="false">IF(AND(A1493="",B1493="",C1493="",E1493="",H1493=""),"",IF(B1493="","Pick a job",IF(ISNA(MATCH(B1493,Jobs!$A$2:$A$301,0)),"Job # not on Jobs tab",IF(C1493="","Pick a category",IF(AND(E1493&lt;&gt;"",F1493=""),"Add a rate",IF(AND(E1493="",H1493=""),"Add hours or an amount",IF(AND(E1493&lt;&gt;"",H1493&lt;&gt;""),"Use hours x rate OR an amount","")))))))</f>
        <v/>
      </c>
    </row>
    <row r="1494" customFormat="false" ht="15" hidden="false" customHeight="false" outlineLevel="0" collapsed="false">
      <c r="A1494" s="24"/>
      <c r="B1494" s="23"/>
      <c r="C1494" s="23"/>
      <c r="D1494" s="23"/>
      <c r="E1494" s="23"/>
      <c r="F1494" s="25"/>
      <c r="G1494" s="26" t="str">
        <f aca="false">IF(AND(E1494="",H1494=""),"",N(E1494)*N(F1494)+N(H1494))</f>
        <v/>
      </c>
      <c r="H1494" s="25"/>
      <c r="I1494" s="23"/>
      <c r="J1494" s="28" t="str">
        <f aca="false">IF(AND(A1494="",B1494="",C1494="",E1494="",H1494=""),"",IF(B1494="","Pick a job",IF(ISNA(MATCH(B1494,Jobs!$A$2:$A$301,0)),"Job # not on Jobs tab",IF(C1494="","Pick a category",IF(AND(E1494&lt;&gt;"",F1494=""),"Add a rate",IF(AND(E1494="",H1494=""),"Add hours or an amount",IF(AND(E1494&lt;&gt;"",H1494&lt;&gt;""),"Use hours x rate OR an amount","")))))))</f>
        <v/>
      </c>
    </row>
    <row r="1495" customFormat="false" ht="15" hidden="false" customHeight="false" outlineLevel="0" collapsed="false">
      <c r="A1495" s="24"/>
      <c r="B1495" s="23"/>
      <c r="C1495" s="23"/>
      <c r="D1495" s="23"/>
      <c r="E1495" s="23"/>
      <c r="F1495" s="25"/>
      <c r="G1495" s="26" t="str">
        <f aca="false">IF(AND(E1495="",H1495=""),"",N(E1495)*N(F1495)+N(H1495))</f>
        <v/>
      </c>
      <c r="H1495" s="25"/>
      <c r="I1495" s="23"/>
      <c r="J1495" s="28" t="str">
        <f aca="false">IF(AND(A1495="",B1495="",C1495="",E1495="",H1495=""),"",IF(B1495="","Pick a job",IF(ISNA(MATCH(B1495,Jobs!$A$2:$A$301,0)),"Job # not on Jobs tab",IF(C1495="","Pick a category",IF(AND(E1495&lt;&gt;"",F1495=""),"Add a rate",IF(AND(E1495="",H1495=""),"Add hours or an amount",IF(AND(E1495&lt;&gt;"",H1495&lt;&gt;""),"Use hours x rate OR an amount","")))))))</f>
        <v/>
      </c>
    </row>
    <row r="1496" customFormat="false" ht="15" hidden="false" customHeight="false" outlineLevel="0" collapsed="false">
      <c r="A1496" s="24"/>
      <c r="B1496" s="23"/>
      <c r="C1496" s="23"/>
      <c r="D1496" s="23"/>
      <c r="E1496" s="23"/>
      <c r="F1496" s="25"/>
      <c r="G1496" s="26" t="str">
        <f aca="false">IF(AND(E1496="",H1496=""),"",N(E1496)*N(F1496)+N(H1496))</f>
        <v/>
      </c>
      <c r="H1496" s="25"/>
      <c r="I1496" s="23"/>
      <c r="J1496" s="28" t="str">
        <f aca="false">IF(AND(A1496="",B1496="",C1496="",E1496="",H1496=""),"",IF(B1496="","Pick a job",IF(ISNA(MATCH(B1496,Jobs!$A$2:$A$301,0)),"Job # not on Jobs tab",IF(C1496="","Pick a category",IF(AND(E1496&lt;&gt;"",F1496=""),"Add a rate",IF(AND(E1496="",H1496=""),"Add hours or an amount",IF(AND(E1496&lt;&gt;"",H1496&lt;&gt;""),"Use hours x rate OR an amount","")))))))</f>
        <v/>
      </c>
    </row>
    <row r="1497" customFormat="false" ht="15" hidden="false" customHeight="false" outlineLevel="0" collapsed="false">
      <c r="A1497" s="24"/>
      <c r="B1497" s="23"/>
      <c r="C1497" s="23"/>
      <c r="D1497" s="23"/>
      <c r="E1497" s="23"/>
      <c r="F1497" s="25"/>
      <c r="G1497" s="26" t="str">
        <f aca="false">IF(AND(E1497="",H1497=""),"",N(E1497)*N(F1497)+N(H1497))</f>
        <v/>
      </c>
      <c r="H1497" s="25"/>
      <c r="I1497" s="23"/>
      <c r="J1497" s="28" t="str">
        <f aca="false">IF(AND(A1497="",B1497="",C1497="",E1497="",H1497=""),"",IF(B1497="","Pick a job",IF(ISNA(MATCH(B1497,Jobs!$A$2:$A$301,0)),"Job # not on Jobs tab",IF(C1497="","Pick a category",IF(AND(E1497&lt;&gt;"",F1497=""),"Add a rate",IF(AND(E1497="",H1497=""),"Add hours or an amount",IF(AND(E1497&lt;&gt;"",H1497&lt;&gt;""),"Use hours x rate OR an amount","")))))))</f>
        <v/>
      </c>
    </row>
    <row r="1498" customFormat="false" ht="15" hidden="false" customHeight="false" outlineLevel="0" collapsed="false">
      <c r="A1498" s="24"/>
      <c r="B1498" s="23"/>
      <c r="C1498" s="23"/>
      <c r="D1498" s="23"/>
      <c r="E1498" s="23"/>
      <c r="F1498" s="25"/>
      <c r="G1498" s="26" t="str">
        <f aca="false">IF(AND(E1498="",H1498=""),"",N(E1498)*N(F1498)+N(H1498))</f>
        <v/>
      </c>
      <c r="H1498" s="25"/>
      <c r="I1498" s="23"/>
      <c r="J1498" s="28" t="str">
        <f aca="false">IF(AND(A1498="",B1498="",C1498="",E1498="",H1498=""),"",IF(B1498="","Pick a job",IF(ISNA(MATCH(B1498,Jobs!$A$2:$A$301,0)),"Job # not on Jobs tab",IF(C1498="","Pick a category",IF(AND(E1498&lt;&gt;"",F1498=""),"Add a rate",IF(AND(E1498="",H1498=""),"Add hours or an amount",IF(AND(E1498&lt;&gt;"",H1498&lt;&gt;""),"Use hours x rate OR an amount","")))))))</f>
        <v/>
      </c>
    </row>
    <row r="1499" customFormat="false" ht="15" hidden="false" customHeight="false" outlineLevel="0" collapsed="false">
      <c r="A1499" s="24"/>
      <c r="B1499" s="23"/>
      <c r="C1499" s="23"/>
      <c r="D1499" s="23"/>
      <c r="E1499" s="23"/>
      <c r="F1499" s="25"/>
      <c r="G1499" s="26" t="str">
        <f aca="false">IF(AND(E1499="",H1499=""),"",N(E1499)*N(F1499)+N(H1499))</f>
        <v/>
      </c>
      <c r="H1499" s="25"/>
      <c r="I1499" s="23"/>
      <c r="J1499" s="28" t="str">
        <f aca="false">IF(AND(A1499="",B1499="",C1499="",E1499="",H1499=""),"",IF(B1499="","Pick a job",IF(ISNA(MATCH(B1499,Jobs!$A$2:$A$301,0)),"Job # not on Jobs tab",IF(C1499="","Pick a category",IF(AND(E1499&lt;&gt;"",F1499=""),"Add a rate",IF(AND(E1499="",H1499=""),"Add hours or an amount",IF(AND(E1499&lt;&gt;"",H1499&lt;&gt;""),"Use hours x rate OR an amount","")))))))</f>
        <v/>
      </c>
    </row>
    <row r="1500" customFormat="false" ht="15" hidden="false" customHeight="false" outlineLevel="0" collapsed="false">
      <c r="A1500" s="24"/>
      <c r="B1500" s="23"/>
      <c r="C1500" s="23"/>
      <c r="D1500" s="23"/>
      <c r="E1500" s="23"/>
      <c r="F1500" s="25"/>
      <c r="G1500" s="26" t="str">
        <f aca="false">IF(AND(E1500="",H1500=""),"",N(E1500)*N(F1500)+N(H1500))</f>
        <v/>
      </c>
      <c r="H1500" s="25"/>
      <c r="I1500" s="23"/>
      <c r="J1500" s="28" t="str">
        <f aca="false">IF(AND(A1500="",B1500="",C1500="",E1500="",H1500=""),"",IF(B1500="","Pick a job",IF(ISNA(MATCH(B1500,Jobs!$A$2:$A$301,0)),"Job # not on Jobs tab",IF(C1500="","Pick a category",IF(AND(E1500&lt;&gt;"",F1500=""),"Add a rate",IF(AND(E1500="",H1500=""),"Add hours or an amount",IF(AND(E1500&lt;&gt;"",H1500&lt;&gt;""),"Use hours x rate OR an amount","")))))))</f>
        <v/>
      </c>
    </row>
    <row r="1501" customFormat="false" ht="15" hidden="false" customHeight="false" outlineLevel="0" collapsed="false">
      <c r="A1501" s="24"/>
      <c r="B1501" s="23"/>
      <c r="C1501" s="23"/>
      <c r="D1501" s="23"/>
      <c r="E1501" s="23"/>
      <c r="F1501" s="25"/>
      <c r="G1501" s="26" t="str">
        <f aca="false">IF(AND(E1501="",H1501=""),"",N(E1501)*N(F1501)+N(H1501))</f>
        <v/>
      </c>
      <c r="H1501" s="25"/>
      <c r="I1501" s="23"/>
      <c r="J1501" s="28" t="str">
        <f aca="false">IF(AND(A1501="",B1501="",C1501="",E1501="",H1501=""),"",IF(B1501="","Pick a job",IF(ISNA(MATCH(B1501,Jobs!$A$2:$A$301,0)),"Job # not on Jobs tab",IF(C1501="","Pick a category",IF(AND(E1501&lt;&gt;"",F1501=""),"Add a rate",IF(AND(E1501="",H1501=""),"Add hours or an amount",IF(AND(E1501&lt;&gt;"",H1501&lt;&gt;""),"Use hours x rate OR an amount","")))))))</f>
        <v/>
      </c>
    </row>
    <row r="1502" customFormat="false" ht="15" hidden="false" customHeight="false" outlineLevel="0" collapsed="false">
      <c r="A1502" s="24"/>
      <c r="B1502" s="23"/>
      <c r="C1502" s="23"/>
      <c r="D1502" s="23"/>
      <c r="E1502" s="23"/>
      <c r="F1502" s="25"/>
      <c r="G1502" s="26" t="str">
        <f aca="false">IF(AND(E1502="",H1502=""),"",N(E1502)*N(F1502)+N(H1502))</f>
        <v/>
      </c>
      <c r="H1502" s="25"/>
      <c r="I1502" s="23"/>
      <c r="J1502" s="28" t="str">
        <f aca="false">IF(AND(A1502="",B1502="",C1502="",E1502="",H1502=""),"",IF(B1502="","Pick a job",IF(ISNA(MATCH(B1502,Jobs!$A$2:$A$301,0)),"Job # not on Jobs tab",IF(C1502="","Pick a category",IF(AND(E1502&lt;&gt;"",F1502=""),"Add a rate",IF(AND(E1502="",H1502=""),"Add hours or an amount",IF(AND(E1502&lt;&gt;"",H1502&lt;&gt;""),"Use hours x rate OR an amount","")))))))</f>
        <v/>
      </c>
    </row>
    <row r="1503" customFormat="false" ht="15" hidden="false" customHeight="false" outlineLevel="0" collapsed="false">
      <c r="A1503" s="24"/>
      <c r="B1503" s="23"/>
      <c r="C1503" s="23"/>
      <c r="D1503" s="23"/>
      <c r="E1503" s="23"/>
      <c r="F1503" s="25"/>
      <c r="G1503" s="26" t="str">
        <f aca="false">IF(AND(E1503="",H1503=""),"",N(E1503)*N(F1503)+N(H1503))</f>
        <v/>
      </c>
      <c r="H1503" s="25"/>
      <c r="I1503" s="23"/>
      <c r="J1503" s="28" t="str">
        <f aca="false">IF(AND(A1503="",B1503="",C1503="",E1503="",H1503=""),"",IF(B1503="","Pick a job",IF(ISNA(MATCH(B1503,Jobs!$A$2:$A$301,0)),"Job # not on Jobs tab",IF(C1503="","Pick a category",IF(AND(E1503&lt;&gt;"",F1503=""),"Add a rate",IF(AND(E1503="",H1503=""),"Add hours or an amount",IF(AND(E1503&lt;&gt;"",H1503&lt;&gt;""),"Use hours x rate OR an amount","")))))))</f>
        <v/>
      </c>
    </row>
    <row r="1504" customFormat="false" ht="15" hidden="false" customHeight="false" outlineLevel="0" collapsed="false">
      <c r="A1504" s="24"/>
      <c r="B1504" s="23"/>
      <c r="C1504" s="23"/>
      <c r="D1504" s="23"/>
      <c r="E1504" s="23"/>
      <c r="F1504" s="25"/>
      <c r="G1504" s="26" t="str">
        <f aca="false">IF(AND(E1504="",H1504=""),"",N(E1504)*N(F1504)+N(H1504))</f>
        <v/>
      </c>
      <c r="H1504" s="25"/>
      <c r="I1504" s="23"/>
      <c r="J1504" s="28" t="str">
        <f aca="false">IF(AND(A1504="",B1504="",C1504="",E1504="",H1504=""),"",IF(B1504="","Pick a job",IF(ISNA(MATCH(B1504,Jobs!$A$2:$A$301,0)),"Job # not on Jobs tab",IF(C1504="","Pick a category",IF(AND(E1504&lt;&gt;"",F1504=""),"Add a rate",IF(AND(E1504="",H1504=""),"Add hours or an amount",IF(AND(E1504&lt;&gt;"",H1504&lt;&gt;""),"Use hours x rate OR an amount","")))))))</f>
        <v/>
      </c>
    </row>
    <row r="1505" customFormat="false" ht="15" hidden="false" customHeight="false" outlineLevel="0" collapsed="false">
      <c r="A1505" s="24"/>
      <c r="B1505" s="23"/>
      <c r="C1505" s="23"/>
      <c r="D1505" s="23"/>
      <c r="E1505" s="23"/>
      <c r="F1505" s="25"/>
      <c r="G1505" s="26" t="str">
        <f aca="false">IF(AND(E1505="",H1505=""),"",N(E1505)*N(F1505)+N(H1505))</f>
        <v/>
      </c>
      <c r="H1505" s="25"/>
      <c r="I1505" s="23"/>
      <c r="J1505" s="28" t="str">
        <f aca="false">IF(AND(A1505="",B1505="",C1505="",E1505="",H1505=""),"",IF(B1505="","Pick a job",IF(ISNA(MATCH(B1505,Jobs!$A$2:$A$301,0)),"Job # not on Jobs tab",IF(C1505="","Pick a category",IF(AND(E1505&lt;&gt;"",F1505=""),"Add a rate",IF(AND(E1505="",H1505=""),"Add hours or an amount",IF(AND(E1505&lt;&gt;"",H1505&lt;&gt;""),"Use hours x rate OR an amount","")))))))</f>
        <v/>
      </c>
    </row>
    <row r="1506" customFormat="false" ht="15" hidden="false" customHeight="false" outlineLevel="0" collapsed="false">
      <c r="A1506" s="24"/>
      <c r="B1506" s="23"/>
      <c r="C1506" s="23"/>
      <c r="D1506" s="23"/>
      <c r="E1506" s="23"/>
      <c r="F1506" s="25"/>
      <c r="G1506" s="26" t="str">
        <f aca="false">IF(AND(E1506="",H1506=""),"",N(E1506)*N(F1506)+N(H1506))</f>
        <v/>
      </c>
      <c r="H1506" s="25"/>
      <c r="I1506" s="23"/>
      <c r="J1506" s="28" t="str">
        <f aca="false">IF(AND(A1506="",B1506="",C1506="",E1506="",H1506=""),"",IF(B1506="","Pick a job",IF(ISNA(MATCH(B1506,Jobs!$A$2:$A$301,0)),"Job # not on Jobs tab",IF(C1506="","Pick a category",IF(AND(E1506&lt;&gt;"",F1506=""),"Add a rate",IF(AND(E1506="",H1506=""),"Add hours or an amount",IF(AND(E1506&lt;&gt;"",H1506&lt;&gt;""),"Use hours x rate OR an amount","")))))))</f>
        <v/>
      </c>
    </row>
    <row r="1507" customFormat="false" ht="15" hidden="false" customHeight="false" outlineLevel="0" collapsed="false">
      <c r="A1507" s="24"/>
      <c r="B1507" s="23"/>
      <c r="C1507" s="23"/>
      <c r="D1507" s="23"/>
      <c r="E1507" s="23"/>
      <c r="F1507" s="25"/>
      <c r="G1507" s="26" t="str">
        <f aca="false">IF(AND(E1507="",H1507=""),"",N(E1507)*N(F1507)+N(H1507))</f>
        <v/>
      </c>
      <c r="H1507" s="25"/>
      <c r="I1507" s="23"/>
      <c r="J1507" s="28" t="str">
        <f aca="false">IF(AND(A1507="",B1507="",C1507="",E1507="",H1507=""),"",IF(B1507="","Pick a job",IF(ISNA(MATCH(B1507,Jobs!$A$2:$A$301,0)),"Job # not on Jobs tab",IF(C1507="","Pick a category",IF(AND(E1507&lt;&gt;"",F1507=""),"Add a rate",IF(AND(E1507="",H1507=""),"Add hours or an amount",IF(AND(E1507&lt;&gt;"",H1507&lt;&gt;""),"Use hours x rate OR an amount","")))))))</f>
        <v/>
      </c>
    </row>
    <row r="1508" customFormat="false" ht="15" hidden="false" customHeight="false" outlineLevel="0" collapsed="false">
      <c r="A1508" s="24"/>
      <c r="B1508" s="23"/>
      <c r="C1508" s="23"/>
      <c r="D1508" s="23"/>
      <c r="E1508" s="23"/>
      <c r="F1508" s="25"/>
      <c r="G1508" s="26" t="str">
        <f aca="false">IF(AND(E1508="",H1508=""),"",N(E1508)*N(F1508)+N(H1508))</f>
        <v/>
      </c>
      <c r="H1508" s="25"/>
      <c r="I1508" s="23"/>
      <c r="J1508" s="28" t="str">
        <f aca="false">IF(AND(A1508="",B1508="",C1508="",E1508="",H1508=""),"",IF(B1508="","Pick a job",IF(ISNA(MATCH(B1508,Jobs!$A$2:$A$301,0)),"Job # not on Jobs tab",IF(C1508="","Pick a category",IF(AND(E1508&lt;&gt;"",F1508=""),"Add a rate",IF(AND(E1508="",H1508=""),"Add hours or an amount",IF(AND(E1508&lt;&gt;"",H1508&lt;&gt;""),"Use hours x rate OR an amount","")))))))</f>
        <v/>
      </c>
    </row>
    <row r="1509" customFormat="false" ht="15" hidden="false" customHeight="false" outlineLevel="0" collapsed="false">
      <c r="A1509" s="24"/>
      <c r="B1509" s="23"/>
      <c r="C1509" s="23"/>
      <c r="D1509" s="23"/>
      <c r="E1509" s="23"/>
      <c r="F1509" s="25"/>
      <c r="G1509" s="26" t="str">
        <f aca="false">IF(AND(E1509="",H1509=""),"",N(E1509)*N(F1509)+N(H1509))</f>
        <v/>
      </c>
      <c r="H1509" s="25"/>
      <c r="I1509" s="23"/>
      <c r="J1509" s="28" t="str">
        <f aca="false">IF(AND(A1509="",B1509="",C1509="",E1509="",H1509=""),"",IF(B1509="","Pick a job",IF(ISNA(MATCH(B1509,Jobs!$A$2:$A$301,0)),"Job # not on Jobs tab",IF(C1509="","Pick a category",IF(AND(E1509&lt;&gt;"",F1509=""),"Add a rate",IF(AND(E1509="",H1509=""),"Add hours or an amount",IF(AND(E1509&lt;&gt;"",H1509&lt;&gt;""),"Use hours x rate OR an amount","")))))))</f>
        <v/>
      </c>
    </row>
    <row r="1510" customFormat="false" ht="15" hidden="false" customHeight="false" outlineLevel="0" collapsed="false">
      <c r="A1510" s="24"/>
      <c r="B1510" s="23"/>
      <c r="C1510" s="23"/>
      <c r="D1510" s="23"/>
      <c r="E1510" s="23"/>
      <c r="F1510" s="25"/>
      <c r="G1510" s="26" t="str">
        <f aca="false">IF(AND(E1510="",H1510=""),"",N(E1510)*N(F1510)+N(H1510))</f>
        <v/>
      </c>
      <c r="H1510" s="25"/>
      <c r="I1510" s="23"/>
      <c r="J1510" s="28" t="str">
        <f aca="false">IF(AND(A1510="",B1510="",C1510="",E1510="",H1510=""),"",IF(B1510="","Pick a job",IF(ISNA(MATCH(B1510,Jobs!$A$2:$A$301,0)),"Job # not on Jobs tab",IF(C1510="","Pick a category",IF(AND(E1510&lt;&gt;"",F1510=""),"Add a rate",IF(AND(E1510="",H1510=""),"Add hours or an amount",IF(AND(E1510&lt;&gt;"",H1510&lt;&gt;""),"Use hours x rate OR an amount","")))))))</f>
        <v/>
      </c>
    </row>
    <row r="1511" customFormat="false" ht="15" hidden="false" customHeight="false" outlineLevel="0" collapsed="false">
      <c r="A1511" s="24"/>
      <c r="B1511" s="23"/>
      <c r="C1511" s="23"/>
      <c r="D1511" s="23"/>
      <c r="E1511" s="23"/>
      <c r="F1511" s="25"/>
      <c r="G1511" s="26" t="str">
        <f aca="false">IF(AND(E1511="",H1511=""),"",N(E1511)*N(F1511)+N(H1511))</f>
        <v/>
      </c>
      <c r="H1511" s="25"/>
      <c r="I1511" s="23"/>
      <c r="J1511" s="28" t="str">
        <f aca="false">IF(AND(A1511="",B1511="",C1511="",E1511="",H1511=""),"",IF(B1511="","Pick a job",IF(ISNA(MATCH(B1511,Jobs!$A$2:$A$301,0)),"Job # not on Jobs tab",IF(C1511="","Pick a category",IF(AND(E1511&lt;&gt;"",F1511=""),"Add a rate",IF(AND(E1511="",H1511=""),"Add hours or an amount",IF(AND(E1511&lt;&gt;"",H1511&lt;&gt;""),"Use hours x rate OR an amount","")))))))</f>
        <v/>
      </c>
    </row>
    <row r="1512" customFormat="false" ht="15" hidden="false" customHeight="false" outlineLevel="0" collapsed="false">
      <c r="A1512" s="24"/>
      <c r="B1512" s="23"/>
      <c r="C1512" s="23"/>
      <c r="D1512" s="23"/>
      <c r="E1512" s="23"/>
      <c r="F1512" s="25"/>
      <c r="G1512" s="26" t="str">
        <f aca="false">IF(AND(E1512="",H1512=""),"",N(E1512)*N(F1512)+N(H1512))</f>
        <v/>
      </c>
      <c r="H1512" s="25"/>
      <c r="I1512" s="23"/>
      <c r="J1512" s="28" t="str">
        <f aca="false">IF(AND(A1512="",B1512="",C1512="",E1512="",H1512=""),"",IF(B1512="","Pick a job",IF(ISNA(MATCH(B1512,Jobs!$A$2:$A$301,0)),"Job # not on Jobs tab",IF(C1512="","Pick a category",IF(AND(E1512&lt;&gt;"",F1512=""),"Add a rate",IF(AND(E1512="",H1512=""),"Add hours or an amount",IF(AND(E1512&lt;&gt;"",H1512&lt;&gt;""),"Use hours x rate OR an amount","")))))))</f>
        <v/>
      </c>
    </row>
    <row r="1513" customFormat="false" ht="15" hidden="false" customHeight="false" outlineLevel="0" collapsed="false">
      <c r="A1513" s="24"/>
      <c r="B1513" s="23"/>
      <c r="C1513" s="23"/>
      <c r="D1513" s="23"/>
      <c r="E1513" s="23"/>
      <c r="F1513" s="25"/>
      <c r="G1513" s="26" t="str">
        <f aca="false">IF(AND(E1513="",H1513=""),"",N(E1513)*N(F1513)+N(H1513))</f>
        <v/>
      </c>
      <c r="H1513" s="25"/>
      <c r="I1513" s="23"/>
      <c r="J1513" s="28" t="str">
        <f aca="false">IF(AND(A1513="",B1513="",C1513="",E1513="",H1513=""),"",IF(B1513="","Pick a job",IF(ISNA(MATCH(B1513,Jobs!$A$2:$A$301,0)),"Job # not on Jobs tab",IF(C1513="","Pick a category",IF(AND(E1513&lt;&gt;"",F1513=""),"Add a rate",IF(AND(E1513="",H1513=""),"Add hours or an amount",IF(AND(E1513&lt;&gt;"",H1513&lt;&gt;""),"Use hours x rate OR an amount","")))))))</f>
        <v/>
      </c>
    </row>
    <row r="1514" customFormat="false" ht="15" hidden="false" customHeight="false" outlineLevel="0" collapsed="false">
      <c r="A1514" s="24"/>
      <c r="B1514" s="23"/>
      <c r="C1514" s="23"/>
      <c r="D1514" s="23"/>
      <c r="E1514" s="23"/>
      <c r="F1514" s="25"/>
      <c r="G1514" s="26" t="str">
        <f aca="false">IF(AND(E1514="",H1514=""),"",N(E1514)*N(F1514)+N(H1514))</f>
        <v/>
      </c>
      <c r="H1514" s="25"/>
      <c r="I1514" s="23"/>
      <c r="J1514" s="28" t="str">
        <f aca="false">IF(AND(A1514="",B1514="",C1514="",E1514="",H1514=""),"",IF(B1514="","Pick a job",IF(ISNA(MATCH(B1514,Jobs!$A$2:$A$301,0)),"Job # not on Jobs tab",IF(C1514="","Pick a category",IF(AND(E1514&lt;&gt;"",F1514=""),"Add a rate",IF(AND(E1514="",H1514=""),"Add hours or an amount",IF(AND(E1514&lt;&gt;"",H1514&lt;&gt;""),"Use hours x rate OR an amount","")))))))</f>
        <v/>
      </c>
    </row>
    <row r="1515" customFormat="false" ht="15" hidden="false" customHeight="false" outlineLevel="0" collapsed="false">
      <c r="A1515" s="24"/>
      <c r="B1515" s="23"/>
      <c r="C1515" s="23"/>
      <c r="D1515" s="23"/>
      <c r="E1515" s="23"/>
      <c r="F1515" s="25"/>
      <c r="G1515" s="26" t="str">
        <f aca="false">IF(AND(E1515="",H1515=""),"",N(E1515)*N(F1515)+N(H1515))</f>
        <v/>
      </c>
      <c r="H1515" s="25"/>
      <c r="I1515" s="23"/>
      <c r="J1515" s="28" t="str">
        <f aca="false">IF(AND(A1515="",B1515="",C1515="",E1515="",H1515=""),"",IF(B1515="","Pick a job",IF(ISNA(MATCH(B1515,Jobs!$A$2:$A$301,0)),"Job # not on Jobs tab",IF(C1515="","Pick a category",IF(AND(E1515&lt;&gt;"",F1515=""),"Add a rate",IF(AND(E1515="",H1515=""),"Add hours or an amount",IF(AND(E1515&lt;&gt;"",H1515&lt;&gt;""),"Use hours x rate OR an amount","")))))))</f>
        <v/>
      </c>
    </row>
    <row r="1516" customFormat="false" ht="15" hidden="false" customHeight="false" outlineLevel="0" collapsed="false">
      <c r="A1516" s="24"/>
      <c r="B1516" s="23"/>
      <c r="C1516" s="23"/>
      <c r="D1516" s="23"/>
      <c r="E1516" s="23"/>
      <c r="F1516" s="25"/>
      <c r="G1516" s="26" t="str">
        <f aca="false">IF(AND(E1516="",H1516=""),"",N(E1516)*N(F1516)+N(H1516))</f>
        <v/>
      </c>
      <c r="H1516" s="25"/>
      <c r="I1516" s="23"/>
      <c r="J1516" s="28" t="str">
        <f aca="false">IF(AND(A1516="",B1516="",C1516="",E1516="",H1516=""),"",IF(B1516="","Pick a job",IF(ISNA(MATCH(B1516,Jobs!$A$2:$A$301,0)),"Job # not on Jobs tab",IF(C1516="","Pick a category",IF(AND(E1516&lt;&gt;"",F1516=""),"Add a rate",IF(AND(E1516="",H1516=""),"Add hours or an amount",IF(AND(E1516&lt;&gt;"",H1516&lt;&gt;""),"Use hours x rate OR an amount","")))))))</f>
        <v/>
      </c>
    </row>
    <row r="1517" customFormat="false" ht="15" hidden="false" customHeight="false" outlineLevel="0" collapsed="false">
      <c r="A1517" s="24"/>
      <c r="B1517" s="23"/>
      <c r="C1517" s="23"/>
      <c r="D1517" s="23"/>
      <c r="E1517" s="23"/>
      <c r="F1517" s="25"/>
      <c r="G1517" s="26" t="str">
        <f aca="false">IF(AND(E1517="",H1517=""),"",N(E1517)*N(F1517)+N(H1517))</f>
        <v/>
      </c>
      <c r="H1517" s="25"/>
      <c r="I1517" s="23"/>
      <c r="J1517" s="28" t="str">
        <f aca="false">IF(AND(A1517="",B1517="",C1517="",E1517="",H1517=""),"",IF(B1517="","Pick a job",IF(ISNA(MATCH(B1517,Jobs!$A$2:$A$301,0)),"Job # not on Jobs tab",IF(C1517="","Pick a category",IF(AND(E1517&lt;&gt;"",F1517=""),"Add a rate",IF(AND(E1517="",H1517=""),"Add hours or an amount",IF(AND(E1517&lt;&gt;"",H1517&lt;&gt;""),"Use hours x rate OR an amount","")))))))</f>
        <v/>
      </c>
    </row>
    <row r="1518" customFormat="false" ht="15" hidden="false" customHeight="false" outlineLevel="0" collapsed="false">
      <c r="A1518" s="24"/>
      <c r="B1518" s="23"/>
      <c r="C1518" s="23"/>
      <c r="D1518" s="23"/>
      <c r="E1518" s="23"/>
      <c r="F1518" s="25"/>
      <c r="G1518" s="26" t="str">
        <f aca="false">IF(AND(E1518="",H1518=""),"",N(E1518)*N(F1518)+N(H1518))</f>
        <v/>
      </c>
      <c r="H1518" s="25"/>
      <c r="I1518" s="23"/>
      <c r="J1518" s="28" t="str">
        <f aca="false">IF(AND(A1518="",B1518="",C1518="",E1518="",H1518=""),"",IF(B1518="","Pick a job",IF(ISNA(MATCH(B1518,Jobs!$A$2:$A$301,0)),"Job # not on Jobs tab",IF(C1518="","Pick a category",IF(AND(E1518&lt;&gt;"",F1518=""),"Add a rate",IF(AND(E1518="",H1518=""),"Add hours or an amount",IF(AND(E1518&lt;&gt;"",H1518&lt;&gt;""),"Use hours x rate OR an amount","")))))))</f>
        <v/>
      </c>
    </row>
    <row r="1519" customFormat="false" ht="15" hidden="false" customHeight="false" outlineLevel="0" collapsed="false">
      <c r="A1519" s="24"/>
      <c r="B1519" s="23"/>
      <c r="C1519" s="23"/>
      <c r="D1519" s="23"/>
      <c r="E1519" s="23"/>
      <c r="F1519" s="25"/>
      <c r="G1519" s="26" t="str">
        <f aca="false">IF(AND(E1519="",H1519=""),"",N(E1519)*N(F1519)+N(H1519))</f>
        <v/>
      </c>
      <c r="H1519" s="25"/>
      <c r="I1519" s="23"/>
      <c r="J1519" s="28" t="str">
        <f aca="false">IF(AND(A1519="",B1519="",C1519="",E1519="",H1519=""),"",IF(B1519="","Pick a job",IF(ISNA(MATCH(B1519,Jobs!$A$2:$A$301,0)),"Job # not on Jobs tab",IF(C1519="","Pick a category",IF(AND(E1519&lt;&gt;"",F1519=""),"Add a rate",IF(AND(E1519="",H1519=""),"Add hours or an amount",IF(AND(E1519&lt;&gt;"",H1519&lt;&gt;""),"Use hours x rate OR an amount","")))))))</f>
        <v/>
      </c>
    </row>
    <row r="1520" customFormat="false" ht="15" hidden="false" customHeight="false" outlineLevel="0" collapsed="false">
      <c r="A1520" s="24"/>
      <c r="B1520" s="23"/>
      <c r="C1520" s="23"/>
      <c r="D1520" s="23"/>
      <c r="E1520" s="23"/>
      <c r="F1520" s="25"/>
      <c r="G1520" s="26" t="str">
        <f aca="false">IF(AND(E1520="",H1520=""),"",N(E1520)*N(F1520)+N(H1520))</f>
        <v/>
      </c>
      <c r="H1520" s="25"/>
      <c r="I1520" s="23"/>
      <c r="J1520" s="28" t="str">
        <f aca="false">IF(AND(A1520="",B1520="",C1520="",E1520="",H1520=""),"",IF(B1520="","Pick a job",IF(ISNA(MATCH(B1520,Jobs!$A$2:$A$301,0)),"Job # not on Jobs tab",IF(C1520="","Pick a category",IF(AND(E1520&lt;&gt;"",F1520=""),"Add a rate",IF(AND(E1520="",H1520=""),"Add hours or an amount",IF(AND(E1520&lt;&gt;"",H1520&lt;&gt;""),"Use hours x rate OR an amount","")))))))</f>
        <v/>
      </c>
    </row>
    <row r="1521" customFormat="false" ht="15" hidden="false" customHeight="false" outlineLevel="0" collapsed="false">
      <c r="A1521" s="24"/>
      <c r="B1521" s="23"/>
      <c r="C1521" s="23"/>
      <c r="D1521" s="23"/>
      <c r="E1521" s="23"/>
      <c r="F1521" s="25"/>
      <c r="G1521" s="26" t="str">
        <f aca="false">IF(AND(E1521="",H1521=""),"",N(E1521)*N(F1521)+N(H1521))</f>
        <v/>
      </c>
      <c r="H1521" s="25"/>
      <c r="I1521" s="23"/>
      <c r="J1521" s="28" t="str">
        <f aca="false">IF(AND(A1521="",B1521="",C1521="",E1521="",H1521=""),"",IF(B1521="","Pick a job",IF(ISNA(MATCH(B1521,Jobs!$A$2:$A$301,0)),"Job # not on Jobs tab",IF(C1521="","Pick a category",IF(AND(E1521&lt;&gt;"",F1521=""),"Add a rate",IF(AND(E1521="",H1521=""),"Add hours or an amount",IF(AND(E1521&lt;&gt;"",H1521&lt;&gt;""),"Use hours x rate OR an amount","")))))))</f>
        <v/>
      </c>
    </row>
    <row r="1522" customFormat="false" ht="15" hidden="false" customHeight="false" outlineLevel="0" collapsed="false">
      <c r="A1522" s="24"/>
      <c r="B1522" s="23"/>
      <c r="C1522" s="23"/>
      <c r="D1522" s="23"/>
      <c r="E1522" s="23"/>
      <c r="F1522" s="25"/>
      <c r="G1522" s="26" t="str">
        <f aca="false">IF(AND(E1522="",H1522=""),"",N(E1522)*N(F1522)+N(H1522))</f>
        <v/>
      </c>
      <c r="H1522" s="25"/>
      <c r="I1522" s="23"/>
      <c r="J1522" s="28" t="str">
        <f aca="false">IF(AND(A1522="",B1522="",C1522="",E1522="",H1522=""),"",IF(B1522="","Pick a job",IF(ISNA(MATCH(B1522,Jobs!$A$2:$A$301,0)),"Job # not on Jobs tab",IF(C1522="","Pick a category",IF(AND(E1522&lt;&gt;"",F1522=""),"Add a rate",IF(AND(E1522="",H1522=""),"Add hours or an amount",IF(AND(E1522&lt;&gt;"",H1522&lt;&gt;""),"Use hours x rate OR an amount","")))))))</f>
        <v/>
      </c>
    </row>
    <row r="1523" customFormat="false" ht="15" hidden="false" customHeight="false" outlineLevel="0" collapsed="false">
      <c r="A1523" s="24"/>
      <c r="B1523" s="23"/>
      <c r="C1523" s="23"/>
      <c r="D1523" s="23"/>
      <c r="E1523" s="23"/>
      <c r="F1523" s="25"/>
      <c r="G1523" s="26" t="str">
        <f aca="false">IF(AND(E1523="",H1523=""),"",N(E1523)*N(F1523)+N(H1523))</f>
        <v/>
      </c>
      <c r="H1523" s="25"/>
      <c r="I1523" s="23"/>
      <c r="J1523" s="28" t="str">
        <f aca="false">IF(AND(A1523="",B1523="",C1523="",E1523="",H1523=""),"",IF(B1523="","Pick a job",IF(ISNA(MATCH(B1523,Jobs!$A$2:$A$301,0)),"Job # not on Jobs tab",IF(C1523="","Pick a category",IF(AND(E1523&lt;&gt;"",F1523=""),"Add a rate",IF(AND(E1523="",H1523=""),"Add hours or an amount",IF(AND(E1523&lt;&gt;"",H1523&lt;&gt;""),"Use hours x rate OR an amount","")))))))</f>
        <v/>
      </c>
    </row>
    <row r="1524" customFormat="false" ht="15" hidden="false" customHeight="false" outlineLevel="0" collapsed="false">
      <c r="A1524" s="24"/>
      <c r="B1524" s="23"/>
      <c r="C1524" s="23"/>
      <c r="D1524" s="23"/>
      <c r="E1524" s="23"/>
      <c r="F1524" s="25"/>
      <c r="G1524" s="26" t="str">
        <f aca="false">IF(AND(E1524="",H1524=""),"",N(E1524)*N(F1524)+N(H1524))</f>
        <v/>
      </c>
      <c r="H1524" s="25"/>
      <c r="I1524" s="23"/>
      <c r="J1524" s="28" t="str">
        <f aca="false">IF(AND(A1524="",B1524="",C1524="",E1524="",H1524=""),"",IF(B1524="","Pick a job",IF(ISNA(MATCH(B1524,Jobs!$A$2:$A$301,0)),"Job # not on Jobs tab",IF(C1524="","Pick a category",IF(AND(E1524&lt;&gt;"",F1524=""),"Add a rate",IF(AND(E1524="",H1524=""),"Add hours or an amount",IF(AND(E1524&lt;&gt;"",H1524&lt;&gt;""),"Use hours x rate OR an amount","")))))))</f>
        <v/>
      </c>
    </row>
    <row r="1525" customFormat="false" ht="15" hidden="false" customHeight="false" outlineLevel="0" collapsed="false">
      <c r="A1525" s="24"/>
      <c r="B1525" s="23"/>
      <c r="C1525" s="23"/>
      <c r="D1525" s="23"/>
      <c r="E1525" s="23"/>
      <c r="F1525" s="25"/>
      <c r="G1525" s="26" t="str">
        <f aca="false">IF(AND(E1525="",H1525=""),"",N(E1525)*N(F1525)+N(H1525))</f>
        <v/>
      </c>
      <c r="H1525" s="25"/>
      <c r="I1525" s="23"/>
      <c r="J1525" s="28" t="str">
        <f aca="false">IF(AND(A1525="",B1525="",C1525="",E1525="",H1525=""),"",IF(B1525="","Pick a job",IF(ISNA(MATCH(B1525,Jobs!$A$2:$A$301,0)),"Job # not on Jobs tab",IF(C1525="","Pick a category",IF(AND(E1525&lt;&gt;"",F1525=""),"Add a rate",IF(AND(E1525="",H1525=""),"Add hours or an amount",IF(AND(E1525&lt;&gt;"",H1525&lt;&gt;""),"Use hours x rate OR an amount","")))))))</f>
        <v/>
      </c>
    </row>
    <row r="1526" customFormat="false" ht="15" hidden="false" customHeight="false" outlineLevel="0" collapsed="false">
      <c r="A1526" s="24"/>
      <c r="B1526" s="23"/>
      <c r="C1526" s="23"/>
      <c r="D1526" s="23"/>
      <c r="E1526" s="23"/>
      <c r="F1526" s="25"/>
      <c r="G1526" s="26" t="str">
        <f aca="false">IF(AND(E1526="",H1526=""),"",N(E1526)*N(F1526)+N(H1526))</f>
        <v/>
      </c>
      <c r="H1526" s="25"/>
      <c r="I1526" s="23"/>
      <c r="J1526" s="28" t="str">
        <f aca="false">IF(AND(A1526="",B1526="",C1526="",E1526="",H1526=""),"",IF(B1526="","Pick a job",IF(ISNA(MATCH(B1526,Jobs!$A$2:$A$301,0)),"Job # not on Jobs tab",IF(C1526="","Pick a category",IF(AND(E1526&lt;&gt;"",F1526=""),"Add a rate",IF(AND(E1526="",H1526=""),"Add hours or an amount",IF(AND(E1526&lt;&gt;"",H1526&lt;&gt;""),"Use hours x rate OR an amount","")))))))</f>
        <v/>
      </c>
    </row>
    <row r="1527" customFormat="false" ht="15" hidden="false" customHeight="false" outlineLevel="0" collapsed="false">
      <c r="A1527" s="24"/>
      <c r="B1527" s="23"/>
      <c r="C1527" s="23"/>
      <c r="D1527" s="23"/>
      <c r="E1527" s="23"/>
      <c r="F1527" s="25"/>
      <c r="G1527" s="26" t="str">
        <f aca="false">IF(AND(E1527="",H1527=""),"",N(E1527)*N(F1527)+N(H1527))</f>
        <v/>
      </c>
      <c r="H1527" s="25"/>
      <c r="I1527" s="23"/>
      <c r="J1527" s="28" t="str">
        <f aca="false">IF(AND(A1527="",B1527="",C1527="",E1527="",H1527=""),"",IF(B1527="","Pick a job",IF(ISNA(MATCH(B1527,Jobs!$A$2:$A$301,0)),"Job # not on Jobs tab",IF(C1527="","Pick a category",IF(AND(E1527&lt;&gt;"",F1527=""),"Add a rate",IF(AND(E1527="",H1527=""),"Add hours or an amount",IF(AND(E1527&lt;&gt;"",H1527&lt;&gt;""),"Use hours x rate OR an amount","")))))))</f>
        <v/>
      </c>
    </row>
    <row r="1528" customFormat="false" ht="15" hidden="false" customHeight="false" outlineLevel="0" collapsed="false">
      <c r="A1528" s="24"/>
      <c r="B1528" s="23"/>
      <c r="C1528" s="23"/>
      <c r="D1528" s="23"/>
      <c r="E1528" s="23"/>
      <c r="F1528" s="25"/>
      <c r="G1528" s="26" t="str">
        <f aca="false">IF(AND(E1528="",H1528=""),"",N(E1528)*N(F1528)+N(H1528))</f>
        <v/>
      </c>
      <c r="H1528" s="25"/>
      <c r="I1528" s="23"/>
      <c r="J1528" s="28" t="str">
        <f aca="false">IF(AND(A1528="",B1528="",C1528="",E1528="",H1528=""),"",IF(B1528="","Pick a job",IF(ISNA(MATCH(B1528,Jobs!$A$2:$A$301,0)),"Job # not on Jobs tab",IF(C1528="","Pick a category",IF(AND(E1528&lt;&gt;"",F1528=""),"Add a rate",IF(AND(E1528="",H1528=""),"Add hours or an amount",IF(AND(E1528&lt;&gt;"",H1528&lt;&gt;""),"Use hours x rate OR an amount","")))))))</f>
        <v/>
      </c>
    </row>
    <row r="1529" customFormat="false" ht="15" hidden="false" customHeight="false" outlineLevel="0" collapsed="false">
      <c r="A1529" s="24"/>
      <c r="B1529" s="23"/>
      <c r="C1529" s="23"/>
      <c r="D1529" s="23"/>
      <c r="E1529" s="23"/>
      <c r="F1529" s="25"/>
      <c r="G1529" s="26" t="str">
        <f aca="false">IF(AND(E1529="",H1529=""),"",N(E1529)*N(F1529)+N(H1529))</f>
        <v/>
      </c>
      <c r="H1529" s="25"/>
      <c r="I1529" s="23"/>
      <c r="J1529" s="28" t="str">
        <f aca="false">IF(AND(A1529="",B1529="",C1529="",E1529="",H1529=""),"",IF(B1529="","Pick a job",IF(ISNA(MATCH(B1529,Jobs!$A$2:$A$301,0)),"Job # not on Jobs tab",IF(C1529="","Pick a category",IF(AND(E1529&lt;&gt;"",F1529=""),"Add a rate",IF(AND(E1529="",H1529=""),"Add hours or an amount",IF(AND(E1529&lt;&gt;"",H1529&lt;&gt;""),"Use hours x rate OR an amount","")))))))</f>
        <v/>
      </c>
    </row>
    <row r="1530" customFormat="false" ht="15" hidden="false" customHeight="false" outlineLevel="0" collapsed="false">
      <c r="A1530" s="24"/>
      <c r="B1530" s="23"/>
      <c r="C1530" s="23"/>
      <c r="D1530" s="23"/>
      <c r="E1530" s="23"/>
      <c r="F1530" s="25"/>
      <c r="G1530" s="26" t="str">
        <f aca="false">IF(AND(E1530="",H1530=""),"",N(E1530)*N(F1530)+N(H1530))</f>
        <v/>
      </c>
      <c r="H1530" s="25"/>
      <c r="I1530" s="23"/>
      <c r="J1530" s="28" t="str">
        <f aca="false">IF(AND(A1530="",B1530="",C1530="",E1530="",H1530=""),"",IF(B1530="","Pick a job",IF(ISNA(MATCH(B1530,Jobs!$A$2:$A$301,0)),"Job # not on Jobs tab",IF(C1530="","Pick a category",IF(AND(E1530&lt;&gt;"",F1530=""),"Add a rate",IF(AND(E1530="",H1530=""),"Add hours or an amount",IF(AND(E1530&lt;&gt;"",H1530&lt;&gt;""),"Use hours x rate OR an amount","")))))))</f>
        <v/>
      </c>
    </row>
    <row r="1531" customFormat="false" ht="15" hidden="false" customHeight="false" outlineLevel="0" collapsed="false">
      <c r="A1531" s="24"/>
      <c r="B1531" s="23"/>
      <c r="C1531" s="23"/>
      <c r="D1531" s="23"/>
      <c r="E1531" s="23"/>
      <c r="F1531" s="25"/>
      <c r="G1531" s="26" t="str">
        <f aca="false">IF(AND(E1531="",H1531=""),"",N(E1531)*N(F1531)+N(H1531))</f>
        <v/>
      </c>
      <c r="H1531" s="25"/>
      <c r="I1531" s="23"/>
      <c r="J1531" s="28" t="str">
        <f aca="false">IF(AND(A1531="",B1531="",C1531="",E1531="",H1531=""),"",IF(B1531="","Pick a job",IF(ISNA(MATCH(B1531,Jobs!$A$2:$A$301,0)),"Job # not on Jobs tab",IF(C1531="","Pick a category",IF(AND(E1531&lt;&gt;"",F1531=""),"Add a rate",IF(AND(E1531="",H1531=""),"Add hours or an amount",IF(AND(E1531&lt;&gt;"",H1531&lt;&gt;""),"Use hours x rate OR an amount","")))))))</f>
        <v/>
      </c>
    </row>
    <row r="1532" customFormat="false" ht="15" hidden="false" customHeight="false" outlineLevel="0" collapsed="false">
      <c r="A1532" s="24"/>
      <c r="B1532" s="23"/>
      <c r="C1532" s="23"/>
      <c r="D1532" s="23"/>
      <c r="E1532" s="23"/>
      <c r="F1532" s="25"/>
      <c r="G1532" s="26" t="str">
        <f aca="false">IF(AND(E1532="",H1532=""),"",N(E1532)*N(F1532)+N(H1532))</f>
        <v/>
      </c>
      <c r="H1532" s="25"/>
      <c r="I1532" s="23"/>
      <c r="J1532" s="28" t="str">
        <f aca="false">IF(AND(A1532="",B1532="",C1532="",E1532="",H1532=""),"",IF(B1532="","Pick a job",IF(ISNA(MATCH(B1532,Jobs!$A$2:$A$301,0)),"Job # not on Jobs tab",IF(C1532="","Pick a category",IF(AND(E1532&lt;&gt;"",F1532=""),"Add a rate",IF(AND(E1532="",H1532=""),"Add hours or an amount",IF(AND(E1532&lt;&gt;"",H1532&lt;&gt;""),"Use hours x rate OR an amount","")))))))</f>
        <v/>
      </c>
    </row>
    <row r="1533" customFormat="false" ht="15" hidden="false" customHeight="false" outlineLevel="0" collapsed="false">
      <c r="A1533" s="24"/>
      <c r="B1533" s="23"/>
      <c r="C1533" s="23"/>
      <c r="D1533" s="23"/>
      <c r="E1533" s="23"/>
      <c r="F1533" s="25"/>
      <c r="G1533" s="26" t="str">
        <f aca="false">IF(AND(E1533="",H1533=""),"",N(E1533)*N(F1533)+N(H1533))</f>
        <v/>
      </c>
      <c r="H1533" s="25"/>
      <c r="I1533" s="23"/>
      <c r="J1533" s="28" t="str">
        <f aca="false">IF(AND(A1533="",B1533="",C1533="",E1533="",H1533=""),"",IF(B1533="","Pick a job",IF(ISNA(MATCH(B1533,Jobs!$A$2:$A$301,0)),"Job # not on Jobs tab",IF(C1533="","Pick a category",IF(AND(E1533&lt;&gt;"",F1533=""),"Add a rate",IF(AND(E1533="",H1533=""),"Add hours or an amount",IF(AND(E1533&lt;&gt;"",H1533&lt;&gt;""),"Use hours x rate OR an amount","")))))))</f>
        <v/>
      </c>
    </row>
    <row r="1534" customFormat="false" ht="15" hidden="false" customHeight="false" outlineLevel="0" collapsed="false">
      <c r="A1534" s="24"/>
      <c r="B1534" s="23"/>
      <c r="C1534" s="23"/>
      <c r="D1534" s="23"/>
      <c r="E1534" s="23"/>
      <c r="F1534" s="25"/>
      <c r="G1534" s="26" t="str">
        <f aca="false">IF(AND(E1534="",H1534=""),"",N(E1534)*N(F1534)+N(H1534))</f>
        <v/>
      </c>
      <c r="H1534" s="25"/>
      <c r="I1534" s="23"/>
      <c r="J1534" s="28" t="str">
        <f aca="false">IF(AND(A1534="",B1534="",C1534="",E1534="",H1534=""),"",IF(B1534="","Pick a job",IF(ISNA(MATCH(B1534,Jobs!$A$2:$A$301,0)),"Job # not on Jobs tab",IF(C1534="","Pick a category",IF(AND(E1534&lt;&gt;"",F1534=""),"Add a rate",IF(AND(E1534="",H1534=""),"Add hours or an amount",IF(AND(E1534&lt;&gt;"",H1534&lt;&gt;""),"Use hours x rate OR an amount","")))))))</f>
        <v/>
      </c>
    </row>
    <row r="1535" customFormat="false" ht="15" hidden="false" customHeight="false" outlineLevel="0" collapsed="false">
      <c r="A1535" s="24"/>
      <c r="B1535" s="23"/>
      <c r="C1535" s="23"/>
      <c r="D1535" s="23"/>
      <c r="E1535" s="23"/>
      <c r="F1535" s="25"/>
      <c r="G1535" s="26" t="str">
        <f aca="false">IF(AND(E1535="",H1535=""),"",N(E1535)*N(F1535)+N(H1535))</f>
        <v/>
      </c>
      <c r="H1535" s="25"/>
      <c r="I1535" s="23"/>
      <c r="J1535" s="28" t="str">
        <f aca="false">IF(AND(A1535="",B1535="",C1535="",E1535="",H1535=""),"",IF(B1535="","Pick a job",IF(ISNA(MATCH(B1535,Jobs!$A$2:$A$301,0)),"Job # not on Jobs tab",IF(C1535="","Pick a category",IF(AND(E1535&lt;&gt;"",F1535=""),"Add a rate",IF(AND(E1535="",H1535=""),"Add hours or an amount",IF(AND(E1535&lt;&gt;"",H1535&lt;&gt;""),"Use hours x rate OR an amount","")))))))</f>
        <v/>
      </c>
    </row>
    <row r="1536" customFormat="false" ht="15" hidden="false" customHeight="false" outlineLevel="0" collapsed="false">
      <c r="A1536" s="24"/>
      <c r="B1536" s="23"/>
      <c r="C1536" s="23"/>
      <c r="D1536" s="23"/>
      <c r="E1536" s="23"/>
      <c r="F1536" s="25"/>
      <c r="G1536" s="26" t="str">
        <f aca="false">IF(AND(E1536="",H1536=""),"",N(E1536)*N(F1536)+N(H1536))</f>
        <v/>
      </c>
      <c r="H1536" s="25"/>
      <c r="I1536" s="23"/>
      <c r="J1536" s="28" t="str">
        <f aca="false">IF(AND(A1536="",B1536="",C1536="",E1536="",H1536=""),"",IF(B1536="","Pick a job",IF(ISNA(MATCH(B1536,Jobs!$A$2:$A$301,0)),"Job # not on Jobs tab",IF(C1536="","Pick a category",IF(AND(E1536&lt;&gt;"",F1536=""),"Add a rate",IF(AND(E1536="",H1536=""),"Add hours or an amount",IF(AND(E1536&lt;&gt;"",H1536&lt;&gt;""),"Use hours x rate OR an amount","")))))))</f>
        <v/>
      </c>
    </row>
    <row r="1537" customFormat="false" ht="15" hidden="false" customHeight="false" outlineLevel="0" collapsed="false">
      <c r="A1537" s="24"/>
      <c r="B1537" s="23"/>
      <c r="C1537" s="23"/>
      <c r="D1537" s="23"/>
      <c r="E1537" s="23"/>
      <c r="F1537" s="25"/>
      <c r="G1537" s="26" t="str">
        <f aca="false">IF(AND(E1537="",H1537=""),"",N(E1537)*N(F1537)+N(H1537))</f>
        <v/>
      </c>
      <c r="H1537" s="25"/>
      <c r="I1537" s="23"/>
      <c r="J1537" s="28" t="str">
        <f aca="false">IF(AND(A1537="",B1537="",C1537="",E1537="",H1537=""),"",IF(B1537="","Pick a job",IF(ISNA(MATCH(B1537,Jobs!$A$2:$A$301,0)),"Job # not on Jobs tab",IF(C1537="","Pick a category",IF(AND(E1537&lt;&gt;"",F1537=""),"Add a rate",IF(AND(E1537="",H1537=""),"Add hours or an amount",IF(AND(E1537&lt;&gt;"",H1537&lt;&gt;""),"Use hours x rate OR an amount","")))))))</f>
        <v/>
      </c>
    </row>
    <row r="1538" customFormat="false" ht="15" hidden="false" customHeight="false" outlineLevel="0" collapsed="false">
      <c r="A1538" s="24"/>
      <c r="B1538" s="23"/>
      <c r="C1538" s="23"/>
      <c r="D1538" s="23"/>
      <c r="E1538" s="23"/>
      <c r="F1538" s="25"/>
      <c r="G1538" s="26" t="str">
        <f aca="false">IF(AND(E1538="",H1538=""),"",N(E1538)*N(F1538)+N(H1538))</f>
        <v/>
      </c>
      <c r="H1538" s="25"/>
      <c r="I1538" s="23"/>
      <c r="J1538" s="28" t="str">
        <f aca="false">IF(AND(A1538="",B1538="",C1538="",E1538="",H1538=""),"",IF(B1538="","Pick a job",IF(ISNA(MATCH(B1538,Jobs!$A$2:$A$301,0)),"Job # not on Jobs tab",IF(C1538="","Pick a category",IF(AND(E1538&lt;&gt;"",F1538=""),"Add a rate",IF(AND(E1538="",H1538=""),"Add hours or an amount",IF(AND(E1538&lt;&gt;"",H1538&lt;&gt;""),"Use hours x rate OR an amount","")))))))</f>
        <v/>
      </c>
    </row>
    <row r="1539" customFormat="false" ht="15" hidden="false" customHeight="false" outlineLevel="0" collapsed="false">
      <c r="A1539" s="24"/>
      <c r="B1539" s="23"/>
      <c r="C1539" s="23"/>
      <c r="D1539" s="23"/>
      <c r="E1539" s="23"/>
      <c r="F1539" s="25"/>
      <c r="G1539" s="26" t="str">
        <f aca="false">IF(AND(E1539="",H1539=""),"",N(E1539)*N(F1539)+N(H1539))</f>
        <v/>
      </c>
      <c r="H1539" s="25"/>
      <c r="I1539" s="23"/>
      <c r="J1539" s="28" t="str">
        <f aca="false">IF(AND(A1539="",B1539="",C1539="",E1539="",H1539=""),"",IF(B1539="","Pick a job",IF(ISNA(MATCH(B1539,Jobs!$A$2:$A$301,0)),"Job # not on Jobs tab",IF(C1539="","Pick a category",IF(AND(E1539&lt;&gt;"",F1539=""),"Add a rate",IF(AND(E1539="",H1539=""),"Add hours or an amount",IF(AND(E1539&lt;&gt;"",H1539&lt;&gt;""),"Use hours x rate OR an amount","")))))))</f>
        <v/>
      </c>
    </row>
    <row r="1540" customFormat="false" ht="15" hidden="false" customHeight="false" outlineLevel="0" collapsed="false">
      <c r="A1540" s="24"/>
      <c r="B1540" s="23"/>
      <c r="C1540" s="23"/>
      <c r="D1540" s="23"/>
      <c r="E1540" s="23"/>
      <c r="F1540" s="25"/>
      <c r="G1540" s="26" t="str">
        <f aca="false">IF(AND(E1540="",H1540=""),"",N(E1540)*N(F1540)+N(H1540))</f>
        <v/>
      </c>
      <c r="H1540" s="25"/>
      <c r="I1540" s="23"/>
      <c r="J1540" s="28" t="str">
        <f aca="false">IF(AND(A1540="",B1540="",C1540="",E1540="",H1540=""),"",IF(B1540="","Pick a job",IF(ISNA(MATCH(B1540,Jobs!$A$2:$A$301,0)),"Job # not on Jobs tab",IF(C1540="","Pick a category",IF(AND(E1540&lt;&gt;"",F1540=""),"Add a rate",IF(AND(E1540="",H1540=""),"Add hours or an amount",IF(AND(E1540&lt;&gt;"",H1540&lt;&gt;""),"Use hours x rate OR an amount","")))))))</f>
        <v/>
      </c>
    </row>
    <row r="1541" customFormat="false" ht="15" hidden="false" customHeight="false" outlineLevel="0" collapsed="false">
      <c r="A1541" s="24"/>
      <c r="B1541" s="23"/>
      <c r="C1541" s="23"/>
      <c r="D1541" s="23"/>
      <c r="E1541" s="23"/>
      <c r="F1541" s="25"/>
      <c r="G1541" s="26" t="str">
        <f aca="false">IF(AND(E1541="",H1541=""),"",N(E1541)*N(F1541)+N(H1541))</f>
        <v/>
      </c>
      <c r="H1541" s="25"/>
      <c r="I1541" s="23"/>
      <c r="J1541" s="28" t="str">
        <f aca="false">IF(AND(A1541="",B1541="",C1541="",E1541="",H1541=""),"",IF(B1541="","Pick a job",IF(ISNA(MATCH(B1541,Jobs!$A$2:$A$301,0)),"Job # not on Jobs tab",IF(C1541="","Pick a category",IF(AND(E1541&lt;&gt;"",F1541=""),"Add a rate",IF(AND(E1541="",H1541=""),"Add hours or an amount",IF(AND(E1541&lt;&gt;"",H1541&lt;&gt;""),"Use hours x rate OR an amount","")))))))</f>
        <v/>
      </c>
    </row>
    <row r="1542" customFormat="false" ht="15" hidden="false" customHeight="false" outlineLevel="0" collapsed="false">
      <c r="A1542" s="24"/>
      <c r="B1542" s="23"/>
      <c r="C1542" s="23"/>
      <c r="D1542" s="23"/>
      <c r="E1542" s="23"/>
      <c r="F1542" s="25"/>
      <c r="G1542" s="26" t="str">
        <f aca="false">IF(AND(E1542="",H1542=""),"",N(E1542)*N(F1542)+N(H1542))</f>
        <v/>
      </c>
      <c r="H1542" s="25"/>
      <c r="I1542" s="23"/>
      <c r="J1542" s="28" t="str">
        <f aca="false">IF(AND(A1542="",B1542="",C1542="",E1542="",H1542=""),"",IF(B1542="","Pick a job",IF(ISNA(MATCH(B1542,Jobs!$A$2:$A$301,0)),"Job # not on Jobs tab",IF(C1542="","Pick a category",IF(AND(E1542&lt;&gt;"",F1542=""),"Add a rate",IF(AND(E1542="",H1542=""),"Add hours or an amount",IF(AND(E1542&lt;&gt;"",H1542&lt;&gt;""),"Use hours x rate OR an amount","")))))))</f>
        <v/>
      </c>
    </row>
    <row r="1543" customFormat="false" ht="15" hidden="false" customHeight="false" outlineLevel="0" collapsed="false">
      <c r="A1543" s="24"/>
      <c r="B1543" s="23"/>
      <c r="C1543" s="23"/>
      <c r="D1543" s="23"/>
      <c r="E1543" s="23"/>
      <c r="F1543" s="25"/>
      <c r="G1543" s="26" t="str">
        <f aca="false">IF(AND(E1543="",H1543=""),"",N(E1543)*N(F1543)+N(H1543))</f>
        <v/>
      </c>
      <c r="H1543" s="25"/>
      <c r="I1543" s="23"/>
      <c r="J1543" s="28" t="str">
        <f aca="false">IF(AND(A1543="",B1543="",C1543="",E1543="",H1543=""),"",IF(B1543="","Pick a job",IF(ISNA(MATCH(B1543,Jobs!$A$2:$A$301,0)),"Job # not on Jobs tab",IF(C1543="","Pick a category",IF(AND(E1543&lt;&gt;"",F1543=""),"Add a rate",IF(AND(E1543="",H1543=""),"Add hours or an amount",IF(AND(E1543&lt;&gt;"",H1543&lt;&gt;""),"Use hours x rate OR an amount","")))))))</f>
        <v/>
      </c>
    </row>
    <row r="1544" customFormat="false" ht="15" hidden="false" customHeight="false" outlineLevel="0" collapsed="false">
      <c r="A1544" s="24"/>
      <c r="B1544" s="23"/>
      <c r="C1544" s="23"/>
      <c r="D1544" s="23"/>
      <c r="E1544" s="23"/>
      <c r="F1544" s="25"/>
      <c r="G1544" s="26" t="str">
        <f aca="false">IF(AND(E1544="",H1544=""),"",N(E1544)*N(F1544)+N(H1544))</f>
        <v/>
      </c>
      <c r="H1544" s="25"/>
      <c r="I1544" s="23"/>
      <c r="J1544" s="28" t="str">
        <f aca="false">IF(AND(A1544="",B1544="",C1544="",E1544="",H1544=""),"",IF(B1544="","Pick a job",IF(ISNA(MATCH(B1544,Jobs!$A$2:$A$301,0)),"Job # not on Jobs tab",IF(C1544="","Pick a category",IF(AND(E1544&lt;&gt;"",F1544=""),"Add a rate",IF(AND(E1544="",H1544=""),"Add hours or an amount",IF(AND(E1544&lt;&gt;"",H1544&lt;&gt;""),"Use hours x rate OR an amount","")))))))</f>
        <v/>
      </c>
    </row>
    <row r="1545" customFormat="false" ht="15" hidden="false" customHeight="false" outlineLevel="0" collapsed="false">
      <c r="A1545" s="24"/>
      <c r="B1545" s="23"/>
      <c r="C1545" s="23"/>
      <c r="D1545" s="23"/>
      <c r="E1545" s="23"/>
      <c r="F1545" s="25"/>
      <c r="G1545" s="26" t="str">
        <f aca="false">IF(AND(E1545="",H1545=""),"",N(E1545)*N(F1545)+N(H1545))</f>
        <v/>
      </c>
      <c r="H1545" s="25"/>
      <c r="I1545" s="23"/>
      <c r="J1545" s="28" t="str">
        <f aca="false">IF(AND(A1545="",B1545="",C1545="",E1545="",H1545=""),"",IF(B1545="","Pick a job",IF(ISNA(MATCH(B1545,Jobs!$A$2:$A$301,0)),"Job # not on Jobs tab",IF(C1545="","Pick a category",IF(AND(E1545&lt;&gt;"",F1545=""),"Add a rate",IF(AND(E1545="",H1545=""),"Add hours or an amount",IF(AND(E1545&lt;&gt;"",H1545&lt;&gt;""),"Use hours x rate OR an amount","")))))))</f>
        <v/>
      </c>
    </row>
    <row r="1546" customFormat="false" ht="15" hidden="false" customHeight="false" outlineLevel="0" collapsed="false">
      <c r="A1546" s="24"/>
      <c r="B1546" s="23"/>
      <c r="C1546" s="23"/>
      <c r="D1546" s="23"/>
      <c r="E1546" s="23"/>
      <c r="F1546" s="25"/>
      <c r="G1546" s="26" t="str">
        <f aca="false">IF(AND(E1546="",H1546=""),"",N(E1546)*N(F1546)+N(H1546))</f>
        <v/>
      </c>
      <c r="H1546" s="25"/>
      <c r="I1546" s="23"/>
      <c r="J1546" s="28" t="str">
        <f aca="false">IF(AND(A1546="",B1546="",C1546="",E1546="",H1546=""),"",IF(B1546="","Pick a job",IF(ISNA(MATCH(B1546,Jobs!$A$2:$A$301,0)),"Job # not on Jobs tab",IF(C1546="","Pick a category",IF(AND(E1546&lt;&gt;"",F1546=""),"Add a rate",IF(AND(E1546="",H1546=""),"Add hours or an amount",IF(AND(E1546&lt;&gt;"",H1546&lt;&gt;""),"Use hours x rate OR an amount","")))))))</f>
        <v/>
      </c>
    </row>
    <row r="1547" customFormat="false" ht="15" hidden="false" customHeight="false" outlineLevel="0" collapsed="false">
      <c r="A1547" s="24"/>
      <c r="B1547" s="23"/>
      <c r="C1547" s="23"/>
      <c r="D1547" s="23"/>
      <c r="E1547" s="23"/>
      <c r="F1547" s="25"/>
      <c r="G1547" s="26" t="str">
        <f aca="false">IF(AND(E1547="",H1547=""),"",N(E1547)*N(F1547)+N(H1547))</f>
        <v/>
      </c>
      <c r="H1547" s="25"/>
      <c r="I1547" s="23"/>
      <c r="J1547" s="28" t="str">
        <f aca="false">IF(AND(A1547="",B1547="",C1547="",E1547="",H1547=""),"",IF(B1547="","Pick a job",IF(ISNA(MATCH(B1547,Jobs!$A$2:$A$301,0)),"Job # not on Jobs tab",IF(C1547="","Pick a category",IF(AND(E1547&lt;&gt;"",F1547=""),"Add a rate",IF(AND(E1547="",H1547=""),"Add hours or an amount",IF(AND(E1547&lt;&gt;"",H1547&lt;&gt;""),"Use hours x rate OR an amount","")))))))</f>
        <v/>
      </c>
    </row>
    <row r="1548" customFormat="false" ht="15" hidden="false" customHeight="false" outlineLevel="0" collapsed="false">
      <c r="A1548" s="24"/>
      <c r="B1548" s="23"/>
      <c r="C1548" s="23"/>
      <c r="D1548" s="23"/>
      <c r="E1548" s="23"/>
      <c r="F1548" s="25"/>
      <c r="G1548" s="26" t="str">
        <f aca="false">IF(AND(E1548="",H1548=""),"",N(E1548)*N(F1548)+N(H1548))</f>
        <v/>
      </c>
      <c r="H1548" s="25"/>
      <c r="I1548" s="23"/>
      <c r="J1548" s="28" t="str">
        <f aca="false">IF(AND(A1548="",B1548="",C1548="",E1548="",H1548=""),"",IF(B1548="","Pick a job",IF(ISNA(MATCH(B1548,Jobs!$A$2:$A$301,0)),"Job # not on Jobs tab",IF(C1548="","Pick a category",IF(AND(E1548&lt;&gt;"",F1548=""),"Add a rate",IF(AND(E1548="",H1548=""),"Add hours or an amount",IF(AND(E1548&lt;&gt;"",H1548&lt;&gt;""),"Use hours x rate OR an amount","")))))))</f>
        <v/>
      </c>
    </row>
    <row r="1549" customFormat="false" ht="15" hidden="false" customHeight="false" outlineLevel="0" collapsed="false">
      <c r="A1549" s="24"/>
      <c r="B1549" s="23"/>
      <c r="C1549" s="23"/>
      <c r="D1549" s="23"/>
      <c r="E1549" s="23"/>
      <c r="F1549" s="25"/>
      <c r="G1549" s="26" t="str">
        <f aca="false">IF(AND(E1549="",H1549=""),"",N(E1549)*N(F1549)+N(H1549))</f>
        <v/>
      </c>
      <c r="H1549" s="25"/>
      <c r="I1549" s="23"/>
      <c r="J1549" s="28" t="str">
        <f aca="false">IF(AND(A1549="",B1549="",C1549="",E1549="",H1549=""),"",IF(B1549="","Pick a job",IF(ISNA(MATCH(B1549,Jobs!$A$2:$A$301,0)),"Job # not on Jobs tab",IF(C1549="","Pick a category",IF(AND(E1549&lt;&gt;"",F1549=""),"Add a rate",IF(AND(E1549="",H1549=""),"Add hours or an amount",IF(AND(E1549&lt;&gt;"",H1549&lt;&gt;""),"Use hours x rate OR an amount","")))))))</f>
        <v/>
      </c>
    </row>
    <row r="1550" customFormat="false" ht="15" hidden="false" customHeight="false" outlineLevel="0" collapsed="false">
      <c r="A1550" s="24"/>
      <c r="B1550" s="23"/>
      <c r="C1550" s="23"/>
      <c r="D1550" s="23"/>
      <c r="E1550" s="23"/>
      <c r="F1550" s="25"/>
      <c r="G1550" s="26" t="str">
        <f aca="false">IF(AND(E1550="",H1550=""),"",N(E1550)*N(F1550)+N(H1550))</f>
        <v/>
      </c>
      <c r="H1550" s="25"/>
      <c r="I1550" s="23"/>
      <c r="J1550" s="28" t="str">
        <f aca="false">IF(AND(A1550="",B1550="",C1550="",E1550="",H1550=""),"",IF(B1550="","Pick a job",IF(ISNA(MATCH(B1550,Jobs!$A$2:$A$301,0)),"Job # not on Jobs tab",IF(C1550="","Pick a category",IF(AND(E1550&lt;&gt;"",F1550=""),"Add a rate",IF(AND(E1550="",H1550=""),"Add hours or an amount",IF(AND(E1550&lt;&gt;"",H1550&lt;&gt;""),"Use hours x rate OR an amount","")))))))</f>
        <v/>
      </c>
    </row>
    <row r="1551" customFormat="false" ht="15" hidden="false" customHeight="false" outlineLevel="0" collapsed="false">
      <c r="A1551" s="24"/>
      <c r="B1551" s="23"/>
      <c r="C1551" s="23"/>
      <c r="D1551" s="23"/>
      <c r="E1551" s="23"/>
      <c r="F1551" s="25"/>
      <c r="G1551" s="26" t="str">
        <f aca="false">IF(AND(E1551="",H1551=""),"",N(E1551)*N(F1551)+N(H1551))</f>
        <v/>
      </c>
      <c r="H1551" s="25"/>
      <c r="I1551" s="23"/>
      <c r="J1551" s="28" t="str">
        <f aca="false">IF(AND(A1551="",B1551="",C1551="",E1551="",H1551=""),"",IF(B1551="","Pick a job",IF(ISNA(MATCH(B1551,Jobs!$A$2:$A$301,0)),"Job # not on Jobs tab",IF(C1551="","Pick a category",IF(AND(E1551&lt;&gt;"",F1551=""),"Add a rate",IF(AND(E1551="",H1551=""),"Add hours or an amount",IF(AND(E1551&lt;&gt;"",H1551&lt;&gt;""),"Use hours x rate OR an amount","")))))))</f>
        <v/>
      </c>
    </row>
    <row r="1552" customFormat="false" ht="15" hidden="false" customHeight="false" outlineLevel="0" collapsed="false">
      <c r="A1552" s="24"/>
      <c r="B1552" s="23"/>
      <c r="C1552" s="23"/>
      <c r="D1552" s="23"/>
      <c r="E1552" s="23"/>
      <c r="F1552" s="25"/>
      <c r="G1552" s="26" t="str">
        <f aca="false">IF(AND(E1552="",H1552=""),"",N(E1552)*N(F1552)+N(H1552))</f>
        <v/>
      </c>
      <c r="H1552" s="25"/>
      <c r="I1552" s="23"/>
      <c r="J1552" s="28" t="str">
        <f aca="false">IF(AND(A1552="",B1552="",C1552="",E1552="",H1552=""),"",IF(B1552="","Pick a job",IF(ISNA(MATCH(B1552,Jobs!$A$2:$A$301,0)),"Job # not on Jobs tab",IF(C1552="","Pick a category",IF(AND(E1552&lt;&gt;"",F1552=""),"Add a rate",IF(AND(E1552="",H1552=""),"Add hours or an amount",IF(AND(E1552&lt;&gt;"",H1552&lt;&gt;""),"Use hours x rate OR an amount","")))))))</f>
        <v/>
      </c>
    </row>
    <row r="1553" customFormat="false" ht="15" hidden="false" customHeight="false" outlineLevel="0" collapsed="false">
      <c r="A1553" s="24"/>
      <c r="B1553" s="23"/>
      <c r="C1553" s="23"/>
      <c r="D1553" s="23"/>
      <c r="E1553" s="23"/>
      <c r="F1553" s="25"/>
      <c r="G1553" s="26" t="str">
        <f aca="false">IF(AND(E1553="",H1553=""),"",N(E1553)*N(F1553)+N(H1553))</f>
        <v/>
      </c>
      <c r="H1553" s="25"/>
      <c r="I1553" s="23"/>
      <c r="J1553" s="28" t="str">
        <f aca="false">IF(AND(A1553="",B1553="",C1553="",E1553="",H1553=""),"",IF(B1553="","Pick a job",IF(ISNA(MATCH(B1553,Jobs!$A$2:$A$301,0)),"Job # not on Jobs tab",IF(C1553="","Pick a category",IF(AND(E1553&lt;&gt;"",F1553=""),"Add a rate",IF(AND(E1553="",H1553=""),"Add hours or an amount",IF(AND(E1553&lt;&gt;"",H1553&lt;&gt;""),"Use hours x rate OR an amount","")))))))</f>
        <v/>
      </c>
    </row>
    <row r="1554" customFormat="false" ht="15" hidden="false" customHeight="false" outlineLevel="0" collapsed="false">
      <c r="A1554" s="24"/>
      <c r="B1554" s="23"/>
      <c r="C1554" s="23"/>
      <c r="D1554" s="23"/>
      <c r="E1554" s="23"/>
      <c r="F1554" s="25"/>
      <c r="G1554" s="26" t="str">
        <f aca="false">IF(AND(E1554="",H1554=""),"",N(E1554)*N(F1554)+N(H1554))</f>
        <v/>
      </c>
      <c r="H1554" s="25"/>
      <c r="I1554" s="23"/>
      <c r="J1554" s="28" t="str">
        <f aca="false">IF(AND(A1554="",B1554="",C1554="",E1554="",H1554=""),"",IF(B1554="","Pick a job",IF(ISNA(MATCH(B1554,Jobs!$A$2:$A$301,0)),"Job # not on Jobs tab",IF(C1554="","Pick a category",IF(AND(E1554&lt;&gt;"",F1554=""),"Add a rate",IF(AND(E1554="",H1554=""),"Add hours or an amount",IF(AND(E1554&lt;&gt;"",H1554&lt;&gt;""),"Use hours x rate OR an amount","")))))))</f>
        <v/>
      </c>
    </row>
    <row r="1555" customFormat="false" ht="15" hidden="false" customHeight="false" outlineLevel="0" collapsed="false">
      <c r="A1555" s="24"/>
      <c r="B1555" s="23"/>
      <c r="C1555" s="23"/>
      <c r="D1555" s="23"/>
      <c r="E1555" s="23"/>
      <c r="F1555" s="25"/>
      <c r="G1555" s="26" t="str">
        <f aca="false">IF(AND(E1555="",H1555=""),"",N(E1555)*N(F1555)+N(H1555))</f>
        <v/>
      </c>
      <c r="H1555" s="25"/>
      <c r="I1555" s="23"/>
      <c r="J1555" s="28" t="str">
        <f aca="false">IF(AND(A1555="",B1555="",C1555="",E1555="",H1555=""),"",IF(B1555="","Pick a job",IF(ISNA(MATCH(B1555,Jobs!$A$2:$A$301,0)),"Job # not on Jobs tab",IF(C1555="","Pick a category",IF(AND(E1555&lt;&gt;"",F1555=""),"Add a rate",IF(AND(E1555="",H1555=""),"Add hours or an amount",IF(AND(E1555&lt;&gt;"",H1555&lt;&gt;""),"Use hours x rate OR an amount","")))))))</f>
        <v/>
      </c>
    </row>
    <row r="1556" customFormat="false" ht="15" hidden="false" customHeight="false" outlineLevel="0" collapsed="false">
      <c r="A1556" s="24"/>
      <c r="B1556" s="23"/>
      <c r="C1556" s="23"/>
      <c r="D1556" s="23"/>
      <c r="E1556" s="23"/>
      <c r="F1556" s="25"/>
      <c r="G1556" s="26" t="str">
        <f aca="false">IF(AND(E1556="",H1556=""),"",N(E1556)*N(F1556)+N(H1556))</f>
        <v/>
      </c>
      <c r="H1556" s="25"/>
      <c r="I1556" s="23"/>
      <c r="J1556" s="28" t="str">
        <f aca="false">IF(AND(A1556="",B1556="",C1556="",E1556="",H1556=""),"",IF(B1556="","Pick a job",IF(ISNA(MATCH(B1556,Jobs!$A$2:$A$301,0)),"Job # not on Jobs tab",IF(C1556="","Pick a category",IF(AND(E1556&lt;&gt;"",F1556=""),"Add a rate",IF(AND(E1556="",H1556=""),"Add hours or an amount",IF(AND(E1556&lt;&gt;"",H1556&lt;&gt;""),"Use hours x rate OR an amount","")))))))</f>
        <v/>
      </c>
    </row>
    <row r="1557" customFormat="false" ht="15" hidden="false" customHeight="false" outlineLevel="0" collapsed="false">
      <c r="A1557" s="24"/>
      <c r="B1557" s="23"/>
      <c r="C1557" s="23"/>
      <c r="D1557" s="23"/>
      <c r="E1557" s="23"/>
      <c r="F1557" s="25"/>
      <c r="G1557" s="26" t="str">
        <f aca="false">IF(AND(E1557="",H1557=""),"",N(E1557)*N(F1557)+N(H1557))</f>
        <v/>
      </c>
      <c r="H1557" s="25"/>
      <c r="I1557" s="23"/>
      <c r="J1557" s="28" t="str">
        <f aca="false">IF(AND(A1557="",B1557="",C1557="",E1557="",H1557=""),"",IF(B1557="","Pick a job",IF(ISNA(MATCH(B1557,Jobs!$A$2:$A$301,0)),"Job # not on Jobs tab",IF(C1557="","Pick a category",IF(AND(E1557&lt;&gt;"",F1557=""),"Add a rate",IF(AND(E1557="",H1557=""),"Add hours or an amount",IF(AND(E1557&lt;&gt;"",H1557&lt;&gt;""),"Use hours x rate OR an amount","")))))))</f>
        <v/>
      </c>
    </row>
    <row r="1558" customFormat="false" ht="15" hidden="false" customHeight="false" outlineLevel="0" collapsed="false">
      <c r="A1558" s="24"/>
      <c r="B1558" s="23"/>
      <c r="C1558" s="23"/>
      <c r="D1558" s="23"/>
      <c r="E1558" s="23"/>
      <c r="F1558" s="25"/>
      <c r="G1558" s="26" t="str">
        <f aca="false">IF(AND(E1558="",H1558=""),"",N(E1558)*N(F1558)+N(H1558))</f>
        <v/>
      </c>
      <c r="H1558" s="25"/>
      <c r="I1558" s="23"/>
      <c r="J1558" s="28" t="str">
        <f aca="false">IF(AND(A1558="",B1558="",C1558="",E1558="",H1558=""),"",IF(B1558="","Pick a job",IF(ISNA(MATCH(B1558,Jobs!$A$2:$A$301,0)),"Job # not on Jobs tab",IF(C1558="","Pick a category",IF(AND(E1558&lt;&gt;"",F1558=""),"Add a rate",IF(AND(E1558="",H1558=""),"Add hours or an amount",IF(AND(E1558&lt;&gt;"",H1558&lt;&gt;""),"Use hours x rate OR an amount","")))))))</f>
        <v/>
      </c>
    </row>
    <row r="1559" customFormat="false" ht="15" hidden="false" customHeight="false" outlineLevel="0" collapsed="false">
      <c r="A1559" s="24"/>
      <c r="B1559" s="23"/>
      <c r="C1559" s="23"/>
      <c r="D1559" s="23"/>
      <c r="E1559" s="23"/>
      <c r="F1559" s="25"/>
      <c r="G1559" s="26" t="str">
        <f aca="false">IF(AND(E1559="",H1559=""),"",N(E1559)*N(F1559)+N(H1559))</f>
        <v/>
      </c>
      <c r="H1559" s="25"/>
      <c r="I1559" s="23"/>
      <c r="J1559" s="28" t="str">
        <f aca="false">IF(AND(A1559="",B1559="",C1559="",E1559="",H1559=""),"",IF(B1559="","Pick a job",IF(ISNA(MATCH(B1559,Jobs!$A$2:$A$301,0)),"Job # not on Jobs tab",IF(C1559="","Pick a category",IF(AND(E1559&lt;&gt;"",F1559=""),"Add a rate",IF(AND(E1559="",H1559=""),"Add hours or an amount",IF(AND(E1559&lt;&gt;"",H1559&lt;&gt;""),"Use hours x rate OR an amount","")))))))</f>
        <v/>
      </c>
    </row>
    <row r="1560" customFormat="false" ht="15" hidden="false" customHeight="false" outlineLevel="0" collapsed="false">
      <c r="A1560" s="24"/>
      <c r="B1560" s="23"/>
      <c r="C1560" s="23"/>
      <c r="D1560" s="23"/>
      <c r="E1560" s="23"/>
      <c r="F1560" s="25"/>
      <c r="G1560" s="26" t="str">
        <f aca="false">IF(AND(E1560="",H1560=""),"",N(E1560)*N(F1560)+N(H1560))</f>
        <v/>
      </c>
      <c r="H1560" s="25"/>
      <c r="I1560" s="23"/>
      <c r="J1560" s="28" t="str">
        <f aca="false">IF(AND(A1560="",B1560="",C1560="",E1560="",H1560=""),"",IF(B1560="","Pick a job",IF(ISNA(MATCH(B1560,Jobs!$A$2:$A$301,0)),"Job # not on Jobs tab",IF(C1560="","Pick a category",IF(AND(E1560&lt;&gt;"",F1560=""),"Add a rate",IF(AND(E1560="",H1560=""),"Add hours or an amount",IF(AND(E1560&lt;&gt;"",H1560&lt;&gt;""),"Use hours x rate OR an amount","")))))))</f>
        <v/>
      </c>
    </row>
    <row r="1561" customFormat="false" ht="15" hidden="false" customHeight="false" outlineLevel="0" collapsed="false">
      <c r="A1561" s="24"/>
      <c r="B1561" s="23"/>
      <c r="C1561" s="23"/>
      <c r="D1561" s="23"/>
      <c r="E1561" s="23"/>
      <c r="F1561" s="25"/>
      <c r="G1561" s="26" t="str">
        <f aca="false">IF(AND(E1561="",H1561=""),"",N(E1561)*N(F1561)+N(H1561))</f>
        <v/>
      </c>
      <c r="H1561" s="25"/>
      <c r="I1561" s="23"/>
      <c r="J1561" s="28" t="str">
        <f aca="false">IF(AND(A1561="",B1561="",C1561="",E1561="",H1561=""),"",IF(B1561="","Pick a job",IF(ISNA(MATCH(B1561,Jobs!$A$2:$A$301,0)),"Job # not on Jobs tab",IF(C1561="","Pick a category",IF(AND(E1561&lt;&gt;"",F1561=""),"Add a rate",IF(AND(E1561="",H1561=""),"Add hours or an amount",IF(AND(E1561&lt;&gt;"",H1561&lt;&gt;""),"Use hours x rate OR an amount","")))))))</f>
        <v/>
      </c>
    </row>
    <row r="1562" customFormat="false" ht="15" hidden="false" customHeight="false" outlineLevel="0" collapsed="false">
      <c r="A1562" s="24"/>
      <c r="B1562" s="23"/>
      <c r="C1562" s="23"/>
      <c r="D1562" s="23"/>
      <c r="E1562" s="23"/>
      <c r="F1562" s="25"/>
      <c r="G1562" s="26" t="str">
        <f aca="false">IF(AND(E1562="",H1562=""),"",N(E1562)*N(F1562)+N(H1562))</f>
        <v/>
      </c>
      <c r="H1562" s="25"/>
      <c r="I1562" s="23"/>
      <c r="J1562" s="28" t="str">
        <f aca="false">IF(AND(A1562="",B1562="",C1562="",E1562="",H1562=""),"",IF(B1562="","Pick a job",IF(ISNA(MATCH(B1562,Jobs!$A$2:$A$301,0)),"Job # not on Jobs tab",IF(C1562="","Pick a category",IF(AND(E1562&lt;&gt;"",F1562=""),"Add a rate",IF(AND(E1562="",H1562=""),"Add hours or an amount",IF(AND(E1562&lt;&gt;"",H1562&lt;&gt;""),"Use hours x rate OR an amount","")))))))</f>
        <v/>
      </c>
    </row>
    <row r="1563" customFormat="false" ht="15" hidden="false" customHeight="false" outlineLevel="0" collapsed="false">
      <c r="A1563" s="24"/>
      <c r="B1563" s="23"/>
      <c r="C1563" s="23"/>
      <c r="D1563" s="23"/>
      <c r="E1563" s="23"/>
      <c r="F1563" s="25"/>
      <c r="G1563" s="26" t="str">
        <f aca="false">IF(AND(E1563="",H1563=""),"",N(E1563)*N(F1563)+N(H1563))</f>
        <v/>
      </c>
      <c r="H1563" s="25"/>
      <c r="I1563" s="23"/>
      <c r="J1563" s="28" t="str">
        <f aca="false">IF(AND(A1563="",B1563="",C1563="",E1563="",H1563=""),"",IF(B1563="","Pick a job",IF(ISNA(MATCH(B1563,Jobs!$A$2:$A$301,0)),"Job # not on Jobs tab",IF(C1563="","Pick a category",IF(AND(E1563&lt;&gt;"",F1563=""),"Add a rate",IF(AND(E1563="",H1563=""),"Add hours or an amount",IF(AND(E1563&lt;&gt;"",H1563&lt;&gt;""),"Use hours x rate OR an amount","")))))))</f>
        <v/>
      </c>
    </row>
    <row r="1564" customFormat="false" ht="15" hidden="false" customHeight="false" outlineLevel="0" collapsed="false">
      <c r="A1564" s="24"/>
      <c r="B1564" s="23"/>
      <c r="C1564" s="23"/>
      <c r="D1564" s="23"/>
      <c r="E1564" s="23"/>
      <c r="F1564" s="25"/>
      <c r="G1564" s="26" t="str">
        <f aca="false">IF(AND(E1564="",H1564=""),"",N(E1564)*N(F1564)+N(H1564))</f>
        <v/>
      </c>
      <c r="H1564" s="25"/>
      <c r="I1564" s="23"/>
      <c r="J1564" s="28" t="str">
        <f aca="false">IF(AND(A1564="",B1564="",C1564="",E1564="",H1564=""),"",IF(B1564="","Pick a job",IF(ISNA(MATCH(B1564,Jobs!$A$2:$A$301,0)),"Job # not on Jobs tab",IF(C1564="","Pick a category",IF(AND(E1564&lt;&gt;"",F1564=""),"Add a rate",IF(AND(E1564="",H1564=""),"Add hours or an amount",IF(AND(E1564&lt;&gt;"",H1564&lt;&gt;""),"Use hours x rate OR an amount","")))))))</f>
        <v/>
      </c>
    </row>
    <row r="1565" customFormat="false" ht="15" hidden="false" customHeight="false" outlineLevel="0" collapsed="false">
      <c r="A1565" s="24"/>
      <c r="B1565" s="23"/>
      <c r="C1565" s="23"/>
      <c r="D1565" s="23"/>
      <c r="E1565" s="23"/>
      <c r="F1565" s="25"/>
      <c r="G1565" s="26" t="str">
        <f aca="false">IF(AND(E1565="",H1565=""),"",N(E1565)*N(F1565)+N(H1565))</f>
        <v/>
      </c>
      <c r="H1565" s="25"/>
      <c r="I1565" s="23"/>
      <c r="J1565" s="28" t="str">
        <f aca="false">IF(AND(A1565="",B1565="",C1565="",E1565="",H1565=""),"",IF(B1565="","Pick a job",IF(ISNA(MATCH(B1565,Jobs!$A$2:$A$301,0)),"Job # not on Jobs tab",IF(C1565="","Pick a category",IF(AND(E1565&lt;&gt;"",F1565=""),"Add a rate",IF(AND(E1565="",H1565=""),"Add hours or an amount",IF(AND(E1565&lt;&gt;"",H1565&lt;&gt;""),"Use hours x rate OR an amount","")))))))</f>
        <v/>
      </c>
    </row>
    <row r="1566" customFormat="false" ht="15" hidden="false" customHeight="false" outlineLevel="0" collapsed="false">
      <c r="A1566" s="24"/>
      <c r="B1566" s="23"/>
      <c r="C1566" s="23"/>
      <c r="D1566" s="23"/>
      <c r="E1566" s="23"/>
      <c r="F1566" s="25"/>
      <c r="G1566" s="26" t="str">
        <f aca="false">IF(AND(E1566="",H1566=""),"",N(E1566)*N(F1566)+N(H1566))</f>
        <v/>
      </c>
      <c r="H1566" s="25"/>
      <c r="I1566" s="23"/>
      <c r="J1566" s="28" t="str">
        <f aca="false">IF(AND(A1566="",B1566="",C1566="",E1566="",H1566=""),"",IF(B1566="","Pick a job",IF(ISNA(MATCH(B1566,Jobs!$A$2:$A$301,0)),"Job # not on Jobs tab",IF(C1566="","Pick a category",IF(AND(E1566&lt;&gt;"",F1566=""),"Add a rate",IF(AND(E1566="",H1566=""),"Add hours or an amount",IF(AND(E1566&lt;&gt;"",H1566&lt;&gt;""),"Use hours x rate OR an amount","")))))))</f>
        <v/>
      </c>
    </row>
    <row r="1567" customFormat="false" ht="15" hidden="false" customHeight="false" outlineLevel="0" collapsed="false">
      <c r="A1567" s="24"/>
      <c r="B1567" s="23"/>
      <c r="C1567" s="23"/>
      <c r="D1567" s="23"/>
      <c r="E1567" s="23"/>
      <c r="F1567" s="25"/>
      <c r="G1567" s="26" t="str">
        <f aca="false">IF(AND(E1567="",H1567=""),"",N(E1567)*N(F1567)+N(H1567))</f>
        <v/>
      </c>
      <c r="H1567" s="25"/>
      <c r="I1567" s="23"/>
      <c r="J1567" s="28" t="str">
        <f aca="false">IF(AND(A1567="",B1567="",C1567="",E1567="",H1567=""),"",IF(B1567="","Pick a job",IF(ISNA(MATCH(B1567,Jobs!$A$2:$A$301,0)),"Job # not on Jobs tab",IF(C1567="","Pick a category",IF(AND(E1567&lt;&gt;"",F1567=""),"Add a rate",IF(AND(E1567="",H1567=""),"Add hours or an amount",IF(AND(E1567&lt;&gt;"",H1567&lt;&gt;""),"Use hours x rate OR an amount","")))))))</f>
        <v/>
      </c>
    </row>
    <row r="1568" customFormat="false" ht="15" hidden="false" customHeight="false" outlineLevel="0" collapsed="false">
      <c r="A1568" s="24"/>
      <c r="B1568" s="23"/>
      <c r="C1568" s="23"/>
      <c r="D1568" s="23"/>
      <c r="E1568" s="23"/>
      <c r="F1568" s="25"/>
      <c r="G1568" s="26" t="str">
        <f aca="false">IF(AND(E1568="",H1568=""),"",N(E1568)*N(F1568)+N(H1568))</f>
        <v/>
      </c>
      <c r="H1568" s="25"/>
      <c r="I1568" s="23"/>
      <c r="J1568" s="28" t="str">
        <f aca="false">IF(AND(A1568="",B1568="",C1568="",E1568="",H1568=""),"",IF(B1568="","Pick a job",IF(ISNA(MATCH(B1568,Jobs!$A$2:$A$301,0)),"Job # not on Jobs tab",IF(C1568="","Pick a category",IF(AND(E1568&lt;&gt;"",F1568=""),"Add a rate",IF(AND(E1568="",H1568=""),"Add hours or an amount",IF(AND(E1568&lt;&gt;"",H1568&lt;&gt;""),"Use hours x rate OR an amount","")))))))</f>
        <v/>
      </c>
    </row>
    <row r="1569" customFormat="false" ht="15" hidden="false" customHeight="false" outlineLevel="0" collapsed="false">
      <c r="A1569" s="24"/>
      <c r="B1569" s="23"/>
      <c r="C1569" s="23"/>
      <c r="D1569" s="23"/>
      <c r="E1569" s="23"/>
      <c r="F1569" s="25"/>
      <c r="G1569" s="26" t="str">
        <f aca="false">IF(AND(E1569="",H1569=""),"",N(E1569)*N(F1569)+N(H1569))</f>
        <v/>
      </c>
      <c r="H1569" s="25"/>
      <c r="I1569" s="23"/>
      <c r="J1569" s="28" t="str">
        <f aca="false">IF(AND(A1569="",B1569="",C1569="",E1569="",H1569=""),"",IF(B1569="","Pick a job",IF(ISNA(MATCH(B1569,Jobs!$A$2:$A$301,0)),"Job # not on Jobs tab",IF(C1569="","Pick a category",IF(AND(E1569&lt;&gt;"",F1569=""),"Add a rate",IF(AND(E1569="",H1569=""),"Add hours or an amount",IF(AND(E1569&lt;&gt;"",H1569&lt;&gt;""),"Use hours x rate OR an amount","")))))))</f>
        <v/>
      </c>
    </row>
    <row r="1570" customFormat="false" ht="15" hidden="false" customHeight="false" outlineLevel="0" collapsed="false">
      <c r="A1570" s="24"/>
      <c r="B1570" s="23"/>
      <c r="C1570" s="23"/>
      <c r="D1570" s="23"/>
      <c r="E1570" s="23"/>
      <c r="F1570" s="25"/>
      <c r="G1570" s="26" t="str">
        <f aca="false">IF(AND(E1570="",H1570=""),"",N(E1570)*N(F1570)+N(H1570))</f>
        <v/>
      </c>
      <c r="H1570" s="25"/>
      <c r="I1570" s="23"/>
      <c r="J1570" s="28" t="str">
        <f aca="false">IF(AND(A1570="",B1570="",C1570="",E1570="",H1570=""),"",IF(B1570="","Pick a job",IF(ISNA(MATCH(B1570,Jobs!$A$2:$A$301,0)),"Job # not on Jobs tab",IF(C1570="","Pick a category",IF(AND(E1570&lt;&gt;"",F1570=""),"Add a rate",IF(AND(E1570="",H1570=""),"Add hours or an amount",IF(AND(E1570&lt;&gt;"",H1570&lt;&gt;""),"Use hours x rate OR an amount","")))))))</f>
        <v/>
      </c>
    </row>
    <row r="1571" customFormat="false" ht="15" hidden="false" customHeight="false" outlineLevel="0" collapsed="false">
      <c r="A1571" s="24"/>
      <c r="B1571" s="23"/>
      <c r="C1571" s="23"/>
      <c r="D1571" s="23"/>
      <c r="E1571" s="23"/>
      <c r="F1571" s="25"/>
      <c r="G1571" s="26" t="str">
        <f aca="false">IF(AND(E1571="",H1571=""),"",N(E1571)*N(F1571)+N(H1571))</f>
        <v/>
      </c>
      <c r="H1571" s="25"/>
      <c r="I1571" s="23"/>
      <c r="J1571" s="28" t="str">
        <f aca="false">IF(AND(A1571="",B1571="",C1571="",E1571="",H1571=""),"",IF(B1571="","Pick a job",IF(ISNA(MATCH(B1571,Jobs!$A$2:$A$301,0)),"Job # not on Jobs tab",IF(C1571="","Pick a category",IF(AND(E1571&lt;&gt;"",F1571=""),"Add a rate",IF(AND(E1571="",H1571=""),"Add hours or an amount",IF(AND(E1571&lt;&gt;"",H1571&lt;&gt;""),"Use hours x rate OR an amount","")))))))</f>
        <v/>
      </c>
    </row>
    <row r="1572" customFormat="false" ht="15" hidden="false" customHeight="false" outlineLevel="0" collapsed="false">
      <c r="A1572" s="24"/>
      <c r="B1572" s="23"/>
      <c r="C1572" s="23"/>
      <c r="D1572" s="23"/>
      <c r="E1572" s="23"/>
      <c r="F1572" s="25"/>
      <c r="G1572" s="26" t="str">
        <f aca="false">IF(AND(E1572="",H1572=""),"",N(E1572)*N(F1572)+N(H1572))</f>
        <v/>
      </c>
      <c r="H1572" s="25"/>
      <c r="I1572" s="23"/>
      <c r="J1572" s="28" t="str">
        <f aca="false">IF(AND(A1572="",B1572="",C1572="",E1572="",H1572=""),"",IF(B1572="","Pick a job",IF(ISNA(MATCH(B1572,Jobs!$A$2:$A$301,0)),"Job # not on Jobs tab",IF(C1572="","Pick a category",IF(AND(E1572&lt;&gt;"",F1572=""),"Add a rate",IF(AND(E1572="",H1572=""),"Add hours or an amount",IF(AND(E1572&lt;&gt;"",H1572&lt;&gt;""),"Use hours x rate OR an amount","")))))))</f>
        <v/>
      </c>
    </row>
    <row r="1573" customFormat="false" ht="15" hidden="false" customHeight="false" outlineLevel="0" collapsed="false">
      <c r="A1573" s="24"/>
      <c r="B1573" s="23"/>
      <c r="C1573" s="23"/>
      <c r="D1573" s="23"/>
      <c r="E1573" s="23"/>
      <c r="F1573" s="25"/>
      <c r="G1573" s="26" t="str">
        <f aca="false">IF(AND(E1573="",H1573=""),"",N(E1573)*N(F1573)+N(H1573))</f>
        <v/>
      </c>
      <c r="H1573" s="25"/>
      <c r="I1573" s="23"/>
      <c r="J1573" s="28" t="str">
        <f aca="false">IF(AND(A1573="",B1573="",C1573="",E1573="",H1573=""),"",IF(B1573="","Pick a job",IF(ISNA(MATCH(B1573,Jobs!$A$2:$A$301,0)),"Job # not on Jobs tab",IF(C1573="","Pick a category",IF(AND(E1573&lt;&gt;"",F1573=""),"Add a rate",IF(AND(E1573="",H1573=""),"Add hours or an amount",IF(AND(E1573&lt;&gt;"",H1573&lt;&gt;""),"Use hours x rate OR an amount","")))))))</f>
        <v/>
      </c>
    </row>
    <row r="1574" customFormat="false" ht="15" hidden="false" customHeight="false" outlineLevel="0" collapsed="false">
      <c r="A1574" s="24"/>
      <c r="B1574" s="23"/>
      <c r="C1574" s="23"/>
      <c r="D1574" s="23"/>
      <c r="E1574" s="23"/>
      <c r="F1574" s="25"/>
      <c r="G1574" s="26" t="str">
        <f aca="false">IF(AND(E1574="",H1574=""),"",N(E1574)*N(F1574)+N(H1574))</f>
        <v/>
      </c>
      <c r="H1574" s="25"/>
      <c r="I1574" s="23"/>
      <c r="J1574" s="28" t="str">
        <f aca="false">IF(AND(A1574="",B1574="",C1574="",E1574="",H1574=""),"",IF(B1574="","Pick a job",IF(ISNA(MATCH(B1574,Jobs!$A$2:$A$301,0)),"Job # not on Jobs tab",IF(C1574="","Pick a category",IF(AND(E1574&lt;&gt;"",F1574=""),"Add a rate",IF(AND(E1574="",H1574=""),"Add hours or an amount",IF(AND(E1574&lt;&gt;"",H1574&lt;&gt;""),"Use hours x rate OR an amount","")))))))</f>
        <v/>
      </c>
    </row>
    <row r="1575" customFormat="false" ht="15" hidden="false" customHeight="false" outlineLevel="0" collapsed="false">
      <c r="A1575" s="24"/>
      <c r="B1575" s="23"/>
      <c r="C1575" s="23"/>
      <c r="D1575" s="23"/>
      <c r="E1575" s="23"/>
      <c r="F1575" s="25"/>
      <c r="G1575" s="26" t="str">
        <f aca="false">IF(AND(E1575="",H1575=""),"",N(E1575)*N(F1575)+N(H1575))</f>
        <v/>
      </c>
      <c r="H1575" s="25"/>
      <c r="I1575" s="23"/>
      <c r="J1575" s="28" t="str">
        <f aca="false">IF(AND(A1575="",B1575="",C1575="",E1575="",H1575=""),"",IF(B1575="","Pick a job",IF(ISNA(MATCH(B1575,Jobs!$A$2:$A$301,0)),"Job # not on Jobs tab",IF(C1575="","Pick a category",IF(AND(E1575&lt;&gt;"",F1575=""),"Add a rate",IF(AND(E1575="",H1575=""),"Add hours or an amount",IF(AND(E1575&lt;&gt;"",H1575&lt;&gt;""),"Use hours x rate OR an amount","")))))))</f>
        <v/>
      </c>
    </row>
    <row r="1576" customFormat="false" ht="15" hidden="false" customHeight="false" outlineLevel="0" collapsed="false">
      <c r="A1576" s="24"/>
      <c r="B1576" s="23"/>
      <c r="C1576" s="23"/>
      <c r="D1576" s="23"/>
      <c r="E1576" s="23"/>
      <c r="F1576" s="25"/>
      <c r="G1576" s="26" t="str">
        <f aca="false">IF(AND(E1576="",H1576=""),"",N(E1576)*N(F1576)+N(H1576))</f>
        <v/>
      </c>
      <c r="H1576" s="25"/>
      <c r="I1576" s="23"/>
      <c r="J1576" s="28" t="str">
        <f aca="false">IF(AND(A1576="",B1576="",C1576="",E1576="",H1576=""),"",IF(B1576="","Pick a job",IF(ISNA(MATCH(B1576,Jobs!$A$2:$A$301,0)),"Job # not on Jobs tab",IF(C1576="","Pick a category",IF(AND(E1576&lt;&gt;"",F1576=""),"Add a rate",IF(AND(E1576="",H1576=""),"Add hours or an amount",IF(AND(E1576&lt;&gt;"",H1576&lt;&gt;""),"Use hours x rate OR an amount","")))))))</f>
        <v/>
      </c>
    </row>
    <row r="1577" customFormat="false" ht="15" hidden="false" customHeight="false" outlineLevel="0" collapsed="false">
      <c r="A1577" s="24"/>
      <c r="B1577" s="23"/>
      <c r="C1577" s="23"/>
      <c r="D1577" s="23"/>
      <c r="E1577" s="23"/>
      <c r="F1577" s="25"/>
      <c r="G1577" s="26" t="str">
        <f aca="false">IF(AND(E1577="",H1577=""),"",N(E1577)*N(F1577)+N(H1577))</f>
        <v/>
      </c>
      <c r="H1577" s="25"/>
      <c r="I1577" s="23"/>
      <c r="J1577" s="28" t="str">
        <f aca="false">IF(AND(A1577="",B1577="",C1577="",E1577="",H1577=""),"",IF(B1577="","Pick a job",IF(ISNA(MATCH(B1577,Jobs!$A$2:$A$301,0)),"Job # not on Jobs tab",IF(C1577="","Pick a category",IF(AND(E1577&lt;&gt;"",F1577=""),"Add a rate",IF(AND(E1577="",H1577=""),"Add hours or an amount",IF(AND(E1577&lt;&gt;"",H1577&lt;&gt;""),"Use hours x rate OR an amount","")))))))</f>
        <v/>
      </c>
    </row>
    <row r="1578" customFormat="false" ht="15" hidden="false" customHeight="false" outlineLevel="0" collapsed="false">
      <c r="A1578" s="24"/>
      <c r="B1578" s="23"/>
      <c r="C1578" s="23"/>
      <c r="D1578" s="23"/>
      <c r="E1578" s="23"/>
      <c r="F1578" s="25"/>
      <c r="G1578" s="26" t="str">
        <f aca="false">IF(AND(E1578="",H1578=""),"",N(E1578)*N(F1578)+N(H1578))</f>
        <v/>
      </c>
      <c r="H1578" s="25"/>
      <c r="I1578" s="23"/>
      <c r="J1578" s="28" t="str">
        <f aca="false">IF(AND(A1578="",B1578="",C1578="",E1578="",H1578=""),"",IF(B1578="","Pick a job",IF(ISNA(MATCH(B1578,Jobs!$A$2:$A$301,0)),"Job # not on Jobs tab",IF(C1578="","Pick a category",IF(AND(E1578&lt;&gt;"",F1578=""),"Add a rate",IF(AND(E1578="",H1578=""),"Add hours or an amount",IF(AND(E1578&lt;&gt;"",H1578&lt;&gt;""),"Use hours x rate OR an amount","")))))))</f>
        <v/>
      </c>
    </row>
    <row r="1579" customFormat="false" ht="15" hidden="false" customHeight="false" outlineLevel="0" collapsed="false">
      <c r="A1579" s="24"/>
      <c r="B1579" s="23"/>
      <c r="C1579" s="23"/>
      <c r="D1579" s="23"/>
      <c r="E1579" s="23"/>
      <c r="F1579" s="25"/>
      <c r="G1579" s="26" t="str">
        <f aca="false">IF(AND(E1579="",H1579=""),"",N(E1579)*N(F1579)+N(H1579))</f>
        <v/>
      </c>
      <c r="H1579" s="25"/>
      <c r="I1579" s="23"/>
      <c r="J1579" s="28" t="str">
        <f aca="false">IF(AND(A1579="",B1579="",C1579="",E1579="",H1579=""),"",IF(B1579="","Pick a job",IF(ISNA(MATCH(B1579,Jobs!$A$2:$A$301,0)),"Job # not on Jobs tab",IF(C1579="","Pick a category",IF(AND(E1579&lt;&gt;"",F1579=""),"Add a rate",IF(AND(E1579="",H1579=""),"Add hours or an amount",IF(AND(E1579&lt;&gt;"",H1579&lt;&gt;""),"Use hours x rate OR an amount","")))))))</f>
        <v/>
      </c>
    </row>
    <row r="1580" customFormat="false" ht="15" hidden="false" customHeight="false" outlineLevel="0" collapsed="false">
      <c r="A1580" s="24"/>
      <c r="B1580" s="23"/>
      <c r="C1580" s="23"/>
      <c r="D1580" s="23"/>
      <c r="E1580" s="23"/>
      <c r="F1580" s="25"/>
      <c r="G1580" s="26" t="str">
        <f aca="false">IF(AND(E1580="",H1580=""),"",N(E1580)*N(F1580)+N(H1580))</f>
        <v/>
      </c>
      <c r="H1580" s="25"/>
      <c r="I1580" s="23"/>
      <c r="J1580" s="28" t="str">
        <f aca="false">IF(AND(A1580="",B1580="",C1580="",E1580="",H1580=""),"",IF(B1580="","Pick a job",IF(ISNA(MATCH(B1580,Jobs!$A$2:$A$301,0)),"Job # not on Jobs tab",IF(C1580="","Pick a category",IF(AND(E1580&lt;&gt;"",F1580=""),"Add a rate",IF(AND(E1580="",H1580=""),"Add hours or an amount",IF(AND(E1580&lt;&gt;"",H1580&lt;&gt;""),"Use hours x rate OR an amount","")))))))</f>
        <v/>
      </c>
    </row>
    <row r="1581" customFormat="false" ht="15" hidden="false" customHeight="false" outlineLevel="0" collapsed="false">
      <c r="A1581" s="24"/>
      <c r="B1581" s="23"/>
      <c r="C1581" s="23"/>
      <c r="D1581" s="23"/>
      <c r="E1581" s="23"/>
      <c r="F1581" s="25"/>
      <c r="G1581" s="26" t="str">
        <f aca="false">IF(AND(E1581="",H1581=""),"",N(E1581)*N(F1581)+N(H1581))</f>
        <v/>
      </c>
      <c r="H1581" s="25"/>
      <c r="I1581" s="23"/>
      <c r="J1581" s="28" t="str">
        <f aca="false">IF(AND(A1581="",B1581="",C1581="",E1581="",H1581=""),"",IF(B1581="","Pick a job",IF(ISNA(MATCH(B1581,Jobs!$A$2:$A$301,0)),"Job # not on Jobs tab",IF(C1581="","Pick a category",IF(AND(E1581&lt;&gt;"",F1581=""),"Add a rate",IF(AND(E1581="",H1581=""),"Add hours or an amount",IF(AND(E1581&lt;&gt;"",H1581&lt;&gt;""),"Use hours x rate OR an amount","")))))))</f>
        <v/>
      </c>
    </row>
    <row r="1582" customFormat="false" ht="15" hidden="false" customHeight="false" outlineLevel="0" collapsed="false">
      <c r="A1582" s="24"/>
      <c r="B1582" s="23"/>
      <c r="C1582" s="23"/>
      <c r="D1582" s="23"/>
      <c r="E1582" s="23"/>
      <c r="F1582" s="25"/>
      <c r="G1582" s="26" t="str">
        <f aca="false">IF(AND(E1582="",H1582=""),"",N(E1582)*N(F1582)+N(H1582))</f>
        <v/>
      </c>
      <c r="H1582" s="25"/>
      <c r="I1582" s="23"/>
      <c r="J1582" s="28" t="str">
        <f aca="false">IF(AND(A1582="",B1582="",C1582="",E1582="",H1582=""),"",IF(B1582="","Pick a job",IF(ISNA(MATCH(B1582,Jobs!$A$2:$A$301,0)),"Job # not on Jobs tab",IF(C1582="","Pick a category",IF(AND(E1582&lt;&gt;"",F1582=""),"Add a rate",IF(AND(E1582="",H1582=""),"Add hours or an amount",IF(AND(E1582&lt;&gt;"",H1582&lt;&gt;""),"Use hours x rate OR an amount","")))))))</f>
        <v/>
      </c>
    </row>
    <row r="1583" customFormat="false" ht="15" hidden="false" customHeight="false" outlineLevel="0" collapsed="false">
      <c r="A1583" s="24"/>
      <c r="B1583" s="23"/>
      <c r="C1583" s="23"/>
      <c r="D1583" s="23"/>
      <c r="E1583" s="23"/>
      <c r="F1583" s="25"/>
      <c r="G1583" s="26" t="str">
        <f aca="false">IF(AND(E1583="",H1583=""),"",N(E1583)*N(F1583)+N(H1583))</f>
        <v/>
      </c>
      <c r="H1583" s="25"/>
      <c r="I1583" s="23"/>
      <c r="J1583" s="28" t="str">
        <f aca="false">IF(AND(A1583="",B1583="",C1583="",E1583="",H1583=""),"",IF(B1583="","Pick a job",IF(ISNA(MATCH(B1583,Jobs!$A$2:$A$301,0)),"Job # not on Jobs tab",IF(C1583="","Pick a category",IF(AND(E1583&lt;&gt;"",F1583=""),"Add a rate",IF(AND(E1583="",H1583=""),"Add hours or an amount",IF(AND(E1583&lt;&gt;"",H1583&lt;&gt;""),"Use hours x rate OR an amount","")))))))</f>
        <v/>
      </c>
    </row>
    <row r="1584" customFormat="false" ht="15" hidden="false" customHeight="false" outlineLevel="0" collapsed="false">
      <c r="A1584" s="24"/>
      <c r="B1584" s="23"/>
      <c r="C1584" s="23"/>
      <c r="D1584" s="23"/>
      <c r="E1584" s="23"/>
      <c r="F1584" s="25"/>
      <c r="G1584" s="26" t="str">
        <f aca="false">IF(AND(E1584="",H1584=""),"",N(E1584)*N(F1584)+N(H1584))</f>
        <v/>
      </c>
      <c r="H1584" s="25"/>
      <c r="I1584" s="23"/>
      <c r="J1584" s="28" t="str">
        <f aca="false">IF(AND(A1584="",B1584="",C1584="",E1584="",H1584=""),"",IF(B1584="","Pick a job",IF(ISNA(MATCH(B1584,Jobs!$A$2:$A$301,0)),"Job # not on Jobs tab",IF(C1584="","Pick a category",IF(AND(E1584&lt;&gt;"",F1584=""),"Add a rate",IF(AND(E1584="",H1584=""),"Add hours or an amount",IF(AND(E1584&lt;&gt;"",H1584&lt;&gt;""),"Use hours x rate OR an amount","")))))))</f>
        <v/>
      </c>
    </row>
    <row r="1585" customFormat="false" ht="15" hidden="false" customHeight="false" outlineLevel="0" collapsed="false">
      <c r="A1585" s="24"/>
      <c r="B1585" s="23"/>
      <c r="C1585" s="23"/>
      <c r="D1585" s="23"/>
      <c r="E1585" s="23"/>
      <c r="F1585" s="25"/>
      <c r="G1585" s="26" t="str">
        <f aca="false">IF(AND(E1585="",H1585=""),"",N(E1585)*N(F1585)+N(H1585))</f>
        <v/>
      </c>
      <c r="H1585" s="25"/>
      <c r="I1585" s="23"/>
      <c r="J1585" s="28" t="str">
        <f aca="false">IF(AND(A1585="",B1585="",C1585="",E1585="",H1585=""),"",IF(B1585="","Pick a job",IF(ISNA(MATCH(B1585,Jobs!$A$2:$A$301,0)),"Job # not on Jobs tab",IF(C1585="","Pick a category",IF(AND(E1585&lt;&gt;"",F1585=""),"Add a rate",IF(AND(E1585="",H1585=""),"Add hours or an amount",IF(AND(E1585&lt;&gt;"",H1585&lt;&gt;""),"Use hours x rate OR an amount","")))))))</f>
        <v/>
      </c>
    </row>
    <row r="1586" customFormat="false" ht="15" hidden="false" customHeight="false" outlineLevel="0" collapsed="false">
      <c r="A1586" s="24"/>
      <c r="B1586" s="23"/>
      <c r="C1586" s="23"/>
      <c r="D1586" s="23"/>
      <c r="E1586" s="23"/>
      <c r="F1586" s="25"/>
      <c r="G1586" s="26" t="str">
        <f aca="false">IF(AND(E1586="",H1586=""),"",N(E1586)*N(F1586)+N(H1586))</f>
        <v/>
      </c>
      <c r="H1586" s="25"/>
      <c r="I1586" s="23"/>
      <c r="J1586" s="28" t="str">
        <f aca="false">IF(AND(A1586="",B1586="",C1586="",E1586="",H1586=""),"",IF(B1586="","Pick a job",IF(ISNA(MATCH(B1586,Jobs!$A$2:$A$301,0)),"Job # not on Jobs tab",IF(C1586="","Pick a category",IF(AND(E1586&lt;&gt;"",F1586=""),"Add a rate",IF(AND(E1586="",H1586=""),"Add hours or an amount",IF(AND(E1586&lt;&gt;"",H1586&lt;&gt;""),"Use hours x rate OR an amount","")))))))</f>
        <v/>
      </c>
    </row>
    <row r="1587" customFormat="false" ht="15" hidden="false" customHeight="false" outlineLevel="0" collapsed="false">
      <c r="A1587" s="24"/>
      <c r="B1587" s="23"/>
      <c r="C1587" s="23"/>
      <c r="D1587" s="23"/>
      <c r="E1587" s="23"/>
      <c r="F1587" s="25"/>
      <c r="G1587" s="26" t="str">
        <f aca="false">IF(AND(E1587="",H1587=""),"",N(E1587)*N(F1587)+N(H1587))</f>
        <v/>
      </c>
      <c r="H1587" s="25"/>
      <c r="I1587" s="23"/>
      <c r="J1587" s="28" t="str">
        <f aca="false">IF(AND(A1587="",B1587="",C1587="",E1587="",H1587=""),"",IF(B1587="","Pick a job",IF(ISNA(MATCH(B1587,Jobs!$A$2:$A$301,0)),"Job # not on Jobs tab",IF(C1587="","Pick a category",IF(AND(E1587&lt;&gt;"",F1587=""),"Add a rate",IF(AND(E1587="",H1587=""),"Add hours or an amount",IF(AND(E1587&lt;&gt;"",H1587&lt;&gt;""),"Use hours x rate OR an amount","")))))))</f>
        <v/>
      </c>
    </row>
    <row r="1588" customFormat="false" ht="15" hidden="false" customHeight="false" outlineLevel="0" collapsed="false">
      <c r="A1588" s="24"/>
      <c r="B1588" s="23"/>
      <c r="C1588" s="23"/>
      <c r="D1588" s="23"/>
      <c r="E1588" s="23"/>
      <c r="F1588" s="25"/>
      <c r="G1588" s="26" t="str">
        <f aca="false">IF(AND(E1588="",H1588=""),"",N(E1588)*N(F1588)+N(H1588))</f>
        <v/>
      </c>
      <c r="H1588" s="25"/>
      <c r="I1588" s="23"/>
      <c r="J1588" s="28" t="str">
        <f aca="false">IF(AND(A1588="",B1588="",C1588="",E1588="",H1588=""),"",IF(B1588="","Pick a job",IF(ISNA(MATCH(B1588,Jobs!$A$2:$A$301,0)),"Job # not on Jobs tab",IF(C1588="","Pick a category",IF(AND(E1588&lt;&gt;"",F1588=""),"Add a rate",IF(AND(E1588="",H1588=""),"Add hours or an amount",IF(AND(E1588&lt;&gt;"",H1588&lt;&gt;""),"Use hours x rate OR an amount","")))))))</f>
        <v/>
      </c>
    </row>
    <row r="1589" customFormat="false" ht="15" hidden="false" customHeight="false" outlineLevel="0" collapsed="false">
      <c r="A1589" s="24"/>
      <c r="B1589" s="23"/>
      <c r="C1589" s="23"/>
      <c r="D1589" s="23"/>
      <c r="E1589" s="23"/>
      <c r="F1589" s="25"/>
      <c r="G1589" s="26" t="str">
        <f aca="false">IF(AND(E1589="",H1589=""),"",N(E1589)*N(F1589)+N(H1589))</f>
        <v/>
      </c>
      <c r="H1589" s="25"/>
      <c r="I1589" s="23"/>
      <c r="J1589" s="28" t="str">
        <f aca="false">IF(AND(A1589="",B1589="",C1589="",E1589="",H1589=""),"",IF(B1589="","Pick a job",IF(ISNA(MATCH(B1589,Jobs!$A$2:$A$301,0)),"Job # not on Jobs tab",IF(C1589="","Pick a category",IF(AND(E1589&lt;&gt;"",F1589=""),"Add a rate",IF(AND(E1589="",H1589=""),"Add hours or an amount",IF(AND(E1589&lt;&gt;"",H1589&lt;&gt;""),"Use hours x rate OR an amount","")))))))</f>
        <v/>
      </c>
    </row>
    <row r="1590" customFormat="false" ht="15" hidden="false" customHeight="false" outlineLevel="0" collapsed="false">
      <c r="A1590" s="24"/>
      <c r="B1590" s="23"/>
      <c r="C1590" s="23"/>
      <c r="D1590" s="23"/>
      <c r="E1590" s="23"/>
      <c r="F1590" s="25"/>
      <c r="G1590" s="26" t="str">
        <f aca="false">IF(AND(E1590="",H1590=""),"",N(E1590)*N(F1590)+N(H1590))</f>
        <v/>
      </c>
      <c r="H1590" s="25"/>
      <c r="I1590" s="23"/>
      <c r="J1590" s="28" t="str">
        <f aca="false">IF(AND(A1590="",B1590="",C1590="",E1590="",H1590=""),"",IF(B1590="","Pick a job",IF(ISNA(MATCH(B1590,Jobs!$A$2:$A$301,0)),"Job # not on Jobs tab",IF(C1590="","Pick a category",IF(AND(E1590&lt;&gt;"",F1590=""),"Add a rate",IF(AND(E1590="",H1590=""),"Add hours or an amount",IF(AND(E1590&lt;&gt;"",H1590&lt;&gt;""),"Use hours x rate OR an amount","")))))))</f>
        <v/>
      </c>
    </row>
    <row r="1591" customFormat="false" ht="15" hidden="false" customHeight="false" outlineLevel="0" collapsed="false">
      <c r="A1591" s="24"/>
      <c r="B1591" s="23"/>
      <c r="C1591" s="23"/>
      <c r="D1591" s="23"/>
      <c r="E1591" s="23"/>
      <c r="F1591" s="25"/>
      <c r="G1591" s="26" t="str">
        <f aca="false">IF(AND(E1591="",H1591=""),"",N(E1591)*N(F1591)+N(H1591))</f>
        <v/>
      </c>
      <c r="H1591" s="25"/>
      <c r="I1591" s="23"/>
      <c r="J1591" s="28" t="str">
        <f aca="false">IF(AND(A1591="",B1591="",C1591="",E1591="",H1591=""),"",IF(B1591="","Pick a job",IF(ISNA(MATCH(B1591,Jobs!$A$2:$A$301,0)),"Job # not on Jobs tab",IF(C1591="","Pick a category",IF(AND(E1591&lt;&gt;"",F1591=""),"Add a rate",IF(AND(E1591="",H1591=""),"Add hours or an amount",IF(AND(E1591&lt;&gt;"",H1591&lt;&gt;""),"Use hours x rate OR an amount","")))))))</f>
        <v/>
      </c>
    </row>
    <row r="1592" customFormat="false" ht="15" hidden="false" customHeight="false" outlineLevel="0" collapsed="false">
      <c r="A1592" s="24"/>
      <c r="B1592" s="23"/>
      <c r="C1592" s="23"/>
      <c r="D1592" s="23"/>
      <c r="E1592" s="23"/>
      <c r="F1592" s="25"/>
      <c r="G1592" s="26" t="str">
        <f aca="false">IF(AND(E1592="",H1592=""),"",N(E1592)*N(F1592)+N(H1592))</f>
        <v/>
      </c>
      <c r="H1592" s="25"/>
      <c r="I1592" s="23"/>
      <c r="J1592" s="28" t="str">
        <f aca="false">IF(AND(A1592="",B1592="",C1592="",E1592="",H1592=""),"",IF(B1592="","Pick a job",IF(ISNA(MATCH(B1592,Jobs!$A$2:$A$301,0)),"Job # not on Jobs tab",IF(C1592="","Pick a category",IF(AND(E1592&lt;&gt;"",F1592=""),"Add a rate",IF(AND(E1592="",H1592=""),"Add hours or an amount",IF(AND(E1592&lt;&gt;"",H1592&lt;&gt;""),"Use hours x rate OR an amount","")))))))</f>
        <v/>
      </c>
    </row>
    <row r="1593" customFormat="false" ht="15" hidden="false" customHeight="false" outlineLevel="0" collapsed="false">
      <c r="A1593" s="24"/>
      <c r="B1593" s="23"/>
      <c r="C1593" s="23"/>
      <c r="D1593" s="23"/>
      <c r="E1593" s="23"/>
      <c r="F1593" s="25"/>
      <c r="G1593" s="26" t="str">
        <f aca="false">IF(AND(E1593="",H1593=""),"",N(E1593)*N(F1593)+N(H1593))</f>
        <v/>
      </c>
      <c r="H1593" s="25"/>
      <c r="I1593" s="23"/>
      <c r="J1593" s="28" t="str">
        <f aca="false">IF(AND(A1593="",B1593="",C1593="",E1593="",H1593=""),"",IF(B1593="","Pick a job",IF(ISNA(MATCH(B1593,Jobs!$A$2:$A$301,0)),"Job # not on Jobs tab",IF(C1593="","Pick a category",IF(AND(E1593&lt;&gt;"",F1593=""),"Add a rate",IF(AND(E1593="",H1593=""),"Add hours or an amount",IF(AND(E1593&lt;&gt;"",H1593&lt;&gt;""),"Use hours x rate OR an amount","")))))))</f>
        <v/>
      </c>
    </row>
    <row r="1594" customFormat="false" ht="15" hidden="false" customHeight="false" outlineLevel="0" collapsed="false">
      <c r="A1594" s="24"/>
      <c r="B1594" s="23"/>
      <c r="C1594" s="23"/>
      <c r="D1594" s="23"/>
      <c r="E1594" s="23"/>
      <c r="F1594" s="25"/>
      <c r="G1594" s="26" t="str">
        <f aca="false">IF(AND(E1594="",H1594=""),"",N(E1594)*N(F1594)+N(H1594))</f>
        <v/>
      </c>
      <c r="H1594" s="25"/>
      <c r="I1594" s="23"/>
      <c r="J1594" s="28" t="str">
        <f aca="false">IF(AND(A1594="",B1594="",C1594="",E1594="",H1594=""),"",IF(B1594="","Pick a job",IF(ISNA(MATCH(B1594,Jobs!$A$2:$A$301,0)),"Job # not on Jobs tab",IF(C1594="","Pick a category",IF(AND(E1594&lt;&gt;"",F1594=""),"Add a rate",IF(AND(E1594="",H1594=""),"Add hours or an amount",IF(AND(E1594&lt;&gt;"",H1594&lt;&gt;""),"Use hours x rate OR an amount","")))))))</f>
        <v/>
      </c>
    </row>
    <row r="1595" customFormat="false" ht="15" hidden="false" customHeight="false" outlineLevel="0" collapsed="false">
      <c r="A1595" s="24"/>
      <c r="B1595" s="23"/>
      <c r="C1595" s="23"/>
      <c r="D1595" s="23"/>
      <c r="E1595" s="23"/>
      <c r="F1595" s="25"/>
      <c r="G1595" s="26" t="str">
        <f aca="false">IF(AND(E1595="",H1595=""),"",N(E1595)*N(F1595)+N(H1595))</f>
        <v/>
      </c>
      <c r="H1595" s="25"/>
      <c r="I1595" s="23"/>
      <c r="J1595" s="28" t="str">
        <f aca="false">IF(AND(A1595="",B1595="",C1595="",E1595="",H1595=""),"",IF(B1595="","Pick a job",IF(ISNA(MATCH(B1595,Jobs!$A$2:$A$301,0)),"Job # not on Jobs tab",IF(C1595="","Pick a category",IF(AND(E1595&lt;&gt;"",F1595=""),"Add a rate",IF(AND(E1595="",H1595=""),"Add hours or an amount",IF(AND(E1595&lt;&gt;"",H1595&lt;&gt;""),"Use hours x rate OR an amount","")))))))</f>
        <v/>
      </c>
    </row>
    <row r="1596" customFormat="false" ht="15" hidden="false" customHeight="false" outlineLevel="0" collapsed="false">
      <c r="A1596" s="24"/>
      <c r="B1596" s="23"/>
      <c r="C1596" s="23"/>
      <c r="D1596" s="23"/>
      <c r="E1596" s="23"/>
      <c r="F1596" s="25"/>
      <c r="G1596" s="26" t="str">
        <f aca="false">IF(AND(E1596="",H1596=""),"",N(E1596)*N(F1596)+N(H1596))</f>
        <v/>
      </c>
      <c r="H1596" s="25"/>
      <c r="I1596" s="23"/>
      <c r="J1596" s="28" t="str">
        <f aca="false">IF(AND(A1596="",B1596="",C1596="",E1596="",H1596=""),"",IF(B1596="","Pick a job",IF(ISNA(MATCH(B1596,Jobs!$A$2:$A$301,0)),"Job # not on Jobs tab",IF(C1596="","Pick a category",IF(AND(E1596&lt;&gt;"",F1596=""),"Add a rate",IF(AND(E1596="",H1596=""),"Add hours or an amount",IF(AND(E1596&lt;&gt;"",H1596&lt;&gt;""),"Use hours x rate OR an amount","")))))))</f>
        <v/>
      </c>
    </row>
    <row r="1597" customFormat="false" ht="15" hidden="false" customHeight="false" outlineLevel="0" collapsed="false">
      <c r="A1597" s="24"/>
      <c r="B1597" s="23"/>
      <c r="C1597" s="23"/>
      <c r="D1597" s="23"/>
      <c r="E1597" s="23"/>
      <c r="F1597" s="25"/>
      <c r="G1597" s="26" t="str">
        <f aca="false">IF(AND(E1597="",H1597=""),"",N(E1597)*N(F1597)+N(H1597))</f>
        <v/>
      </c>
      <c r="H1597" s="25"/>
      <c r="I1597" s="23"/>
      <c r="J1597" s="28" t="str">
        <f aca="false">IF(AND(A1597="",B1597="",C1597="",E1597="",H1597=""),"",IF(B1597="","Pick a job",IF(ISNA(MATCH(B1597,Jobs!$A$2:$A$301,0)),"Job # not on Jobs tab",IF(C1597="","Pick a category",IF(AND(E1597&lt;&gt;"",F1597=""),"Add a rate",IF(AND(E1597="",H1597=""),"Add hours or an amount",IF(AND(E1597&lt;&gt;"",H1597&lt;&gt;""),"Use hours x rate OR an amount","")))))))</f>
        <v/>
      </c>
    </row>
    <row r="1598" customFormat="false" ht="15" hidden="false" customHeight="false" outlineLevel="0" collapsed="false">
      <c r="A1598" s="24"/>
      <c r="B1598" s="23"/>
      <c r="C1598" s="23"/>
      <c r="D1598" s="23"/>
      <c r="E1598" s="23"/>
      <c r="F1598" s="25"/>
      <c r="G1598" s="26" t="str">
        <f aca="false">IF(AND(E1598="",H1598=""),"",N(E1598)*N(F1598)+N(H1598))</f>
        <v/>
      </c>
      <c r="H1598" s="25"/>
      <c r="I1598" s="23"/>
      <c r="J1598" s="28" t="str">
        <f aca="false">IF(AND(A1598="",B1598="",C1598="",E1598="",H1598=""),"",IF(B1598="","Pick a job",IF(ISNA(MATCH(B1598,Jobs!$A$2:$A$301,0)),"Job # not on Jobs tab",IF(C1598="","Pick a category",IF(AND(E1598&lt;&gt;"",F1598=""),"Add a rate",IF(AND(E1598="",H1598=""),"Add hours or an amount",IF(AND(E1598&lt;&gt;"",H1598&lt;&gt;""),"Use hours x rate OR an amount","")))))))</f>
        <v/>
      </c>
    </row>
    <row r="1599" customFormat="false" ht="15" hidden="false" customHeight="false" outlineLevel="0" collapsed="false">
      <c r="A1599" s="24"/>
      <c r="B1599" s="23"/>
      <c r="C1599" s="23"/>
      <c r="D1599" s="23"/>
      <c r="E1599" s="23"/>
      <c r="F1599" s="25"/>
      <c r="G1599" s="26" t="str">
        <f aca="false">IF(AND(E1599="",H1599=""),"",N(E1599)*N(F1599)+N(H1599))</f>
        <v/>
      </c>
      <c r="H1599" s="25"/>
      <c r="I1599" s="23"/>
      <c r="J1599" s="28" t="str">
        <f aca="false">IF(AND(A1599="",B1599="",C1599="",E1599="",H1599=""),"",IF(B1599="","Pick a job",IF(ISNA(MATCH(B1599,Jobs!$A$2:$A$301,0)),"Job # not on Jobs tab",IF(C1599="","Pick a category",IF(AND(E1599&lt;&gt;"",F1599=""),"Add a rate",IF(AND(E1599="",H1599=""),"Add hours or an amount",IF(AND(E1599&lt;&gt;"",H1599&lt;&gt;""),"Use hours x rate OR an amount","")))))))</f>
        <v/>
      </c>
    </row>
    <row r="1600" customFormat="false" ht="15" hidden="false" customHeight="false" outlineLevel="0" collapsed="false">
      <c r="A1600" s="24"/>
      <c r="B1600" s="23"/>
      <c r="C1600" s="23"/>
      <c r="D1600" s="23"/>
      <c r="E1600" s="23"/>
      <c r="F1600" s="25"/>
      <c r="G1600" s="26" t="str">
        <f aca="false">IF(AND(E1600="",H1600=""),"",N(E1600)*N(F1600)+N(H1600))</f>
        <v/>
      </c>
      <c r="H1600" s="25"/>
      <c r="I1600" s="23"/>
      <c r="J1600" s="28" t="str">
        <f aca="false">IF(AND(A1600="",B1600="",C1600="",E1600="",H1600=""),"",IF(B1600="","Pick a job",IF(ISNA(MATCH(B1600,Jobs!$A$2:$A$301,0)),"Job # not on Jobs tab",IF(C1600="","Pick a category",IF(AND(E1600&lt;&gt;"",F1600=""),"Add a rate",IF(AND(E1600="",H1600=""),"Add hours or an amount",IF(AND(E1600&lt;&gt;"",H1600&lt;&gt;""),"Use hours x rate OR an amount","")))))))</f>
        <v/>
      </c>
    </row>
    <row r="1601" customFormat="false" ht="15" hidden="false" customHeight="false" outlineLevel="0" collapsed="false">
      <c r="A1601" s="24"/>
      <c r="B1601" s="23"/>
      <c r="C1601" s="23"/>
      <c r="D1601" s="23"/>
      <c r="E1601" s="23"/>
      <c r="F1601" s="25"/>
      <c r="G1601" s="26" t="str">
        <f aca="false">IF(AND(E1601="",H1601=""),"",N(E1601)*N(F1601)+N(H1601))</f>
        <v/>
      </c>
      <c r="H1601" s="25"/>
      <c r="I1601" s="23"/>
      <c r="J1601" s="28" t="str">
        <f aca="false">IF(AND(A1601="",B1601="",C1601="",E1601="",H1601=""),"",IF(B1601="","Pick a job",IF(ISNA(MATCH(B1601,Jobs!$A$2:$A$301,0)),"Job # not on Jobs tab",IF(C1601="","Pick a category",IF(AND(E1601&lt;&gt;"",F1601=""),"Add a rate",IF(AND(E1601="",H1601=""),"Add hours or an amount",IF(AND(E1601&lt;&gt;"",H1601&lt;&gt;""),"Use hours x rate OR an amount","")))))))</f>
        <v/>
      </c>
    </row>
    <row r="1602" customFormat="false" ht="15" hidden="false" customHeight="false" outlineLevel="0" collapsed="false">
      <c r="A1602" s="24"/>
      <c r="B1602" s="23"/>
      <c r="C1602" s="23"/>
      <c r="D1602" s="23"/>
      <c r="E1602" s="23"/>
      <c r="F1602" s="25"/>
      <c r="G1602" s="26" t="str">
        <f aca="false">IF(AND(E1602="",H1602=""),"",N(E1602)*N(F1602)+N(H1602))</f>
        <v/>
      </c>
      <c r="H1602" s="25"/>
      <c r="I1602" s="23"/>
      <c r="J1602" s="28" t="str">
        <f aca="false">IF(AND(A1602="",B1602="",C1602="",E1602="",H1602=""),"",IF(B1602="","Pick a job",IF(ISNA(MATCH(B1602,Jobs!$A$2:$A$301,0)),"Job # not on Jobs tab",IF(C1602="","Pick a category",IF(AND(E1602&lt;&gt;"",F1602=""),"Add a rate",IF(AND(E1602="",H1602=""),"Add hours or an amount",IF(AND(E1602&lt;&gt;"",H1602&lt;&gt;""),"Use hours x rate OR an amount","")))))))</f>
        <v/>
      </c>
    </row>
    <row r="1603" customFormat="false" ht="15" hidden="false" customHeight="false" outlineLevel="0" collapsed="false">
      <c r="A1603" s="24"/>
      <c r="B1603" s="23"/>
      <c r="C1603" s="23"/>
      <c r="D1603" s="23"/>
      <c r="E1603" s="23"/>
      <c r="F1603" s="25"/>
      <c r="G1603" s="26" t="str">
        <f aca="false">IF(AND(E1603="",H1603=""),"",N(E1603)*N(F1603)+N(H1603))</f>
        <v/>
      </c>
      <c r="H1603" s="25"/>
      <c r="I1603" s="23"/>
      <c r="J1603" s="28" t="str">
        <f aca="false">IF(AND(A1603="",B1603="",C1603="",E1603="",H1603=""),"",IF(B1603="","Pick a job",IF(ISNA(MATCH(B1603,Jobs!$A$2:$A$301,0)),"Job # not on Jobs tab",IF(C1603="","Pick a category",IF(AND(E1603&lt;&gt;"",F1603=""),"Add a rate",IF(AND(E1603="",H1603=""),"Add hours or an amount",IF(AND(E1603&lt;&gt;"",H1603&lt;&gt;""),"Use hours x rate OR an amount","")))))))</f>
        <v/>
      </c>
    </row>
    <row r="1604" customFormat="false" ht="15" hidden="false" customHeight="false" outlineLevel="0" collapsed="false">
      <c r="A1604" s="24"/>
      <c r="B1604" s="23"/>
      <c r="C1604" s="23"/>
      <c r="D1604" s="23"/>
      <c r="E1604" s="23"/>
      <c r="F1604" s="25"/>
      <c r="G1604" s="26" t="str">
        <f aca="false">IF(AND(E1604="",H1604=""),"",N(E1604)*N(F1604)+N(H1604))</f>
        <v/>
      </c>
      <c r="H1604" s="25"/>
      <c r="I1604" s="23"/>
      <c r="J1604" s="28" t="str">
        <f aca="false">IF(AND(A1604="",B1604="",C1604="",E1604="",H1604=""),"",IF(B1604="","Pick a job",IF(ISNA(MATCH(B1604,Jobs!$A$2:$A$301,0)),"Job # not on Jobs tab",IF(C1604="","Pick a category",IF(AND(E1604&lt;&gt;"",F1604=""),"Add a rate",IF(AND(E1604="",H1604=""),"Add hours or an amount",IF(AND(E1604&lt;&gt;"",H1604&lt;&gt;""),"Use hours x rate OR an amount","")))))))</f>
        <v/>
      </c>
    </row>
    <row r="1605" customFormat="false" ht="15" hidden="false" customHeight="false" outlineLevel="0" collapsed="false">
      <c r="A1605" s="24"/>
      <c r="B1605" s="23"/>
      <c r="C1605" s="23"/>
      <c r="D1605" s="23"/>
      <c r="E1605" s="23"/>
      <c r="F1605" s="25"/>
      <c r="G1605" s="26" t="str">
        <f aca="false">IF(AND(E1605="",H1605=""),"",N(E1605)*N(F1605)+N(H1605))</f>
        <v/>
      </c>
      <c r="H1605" s="25"/>
      <c r="I1605" s="23"/>
      <c r="J1605" s="28" t="str">
        <f aca="false">IF(AND(A1605="",B1605="",C1605="",E1605="",H1605=""),"",IF(B1605="","Pick a job",IF(ISNA(MATCH(B1605,Jobs!$A$2:$A$301,0)),"Job # not on Jobs tab",IF(C1605="","Pick a category",IF(AND(E1605&lt;&gt;"",F1605=""),"Add a rate",IF(AND(E1605="",H1605=""),"Add hours or an amount",IF(AND(E1605&lt;&gt;"",H1605&lt;&gt;""),"Use hours x rate OR an amount","")))))))</f>
        <v/>
      </c>
    </row>
    <row r="1606" customFormat="false" ht="15" hidden="false" customHeight="false" outlineLevel="0" collapsed="false">
      <c r="A1606" s="24"/>
      <c r="B1606" s="23"/>
      <c r="C1606" s="23"/>
      <c r="D1606" s="23"/>
      <c r="E1606" s="23"/>
      <c r="F1606" s="25"/>
      <c r="G1606" s="26" t="str">
        <f aca="false">IF(AND(E1606="",H1606=""),"",N(E1606)*N(F1606)+N(H1606))</f>
        <v/>
      </c>
      <c r="H1606" s="25"/>
      <c r="I1606" s="23"/>
      <c r="J1606" s="28" t="str">
        <f aca="false">IF(AND(A1606="",B1606="",C1606="",E1606="",H1606=""),"",IF(B1606="","Pick a job",IF(ISNA(MATCH(B1606,Jobs!$A$2:$A$301,0)),"Job # not on Jobs tab",IF(C1606="","Pick a category",IF(AND(E1606&lt;&gt;"",F1606=""),"Add a rate",IF(AND(E1606="",H1606=""),"Add hours or an amount",IF(AND(E1606&lt;&gt;"",H1606&lt;&gt;""),"Use hours x rate OR an amount","")))))))</f>
        <v/>
      </c>
    </row>
    <row r="1607" customFormat="false" ht="15" hidden="false" customHeight="false" outlineLevel="0" collapsed="false">
      <c r="A1607" s="24"/>
      <c r="B1607" s="23"/>
      <c r="C1607" s="23"/>
      <c r="D1607" s="23"/>
      <c r="E1607" s="23"/>
      <c r="F1607" s="25"/>
      <c r="G1607" s="26" t="str">
        <f aca="false">IF(AND(E1607="",H1607=""),"",N(E1607)*N(F1607)+N(H1607))</f>
        <v/>
      </c>
      <c r="H1607" s="25"/>
      <c r="I1607" s="23"/>
      <c r="J1607" s="28" t="str">
        <f aca="false">IF(AND(A1607="",B1607="",C1607="",E1607="",H1607=""),"",IF(B1607="","Pick a job",IF(ISNA(MATCH(B1607,Jobs!$A$2:$A$301,0)),"Job # not on Jobs tab",IF(C1607="","Pick a category",IF(AND(E1607&lt;&gt;"",F1607=""),"Add a rate",IF(AND(E1607="",H1607=""),"Add hours or an amount",IF(AND(E1607&lt;&gt;"",H1607&lt;&gt;""),"Use hours x rate OR an amount","")))))))</f>
        <v/>
      </c>
    </row>
    <row r="1608" customFormat="false" ht="15" hidden="false" customHeight="false" outlineLevel="0" collapsed="false">
      <c r="A1608" s="24"/>
      <c r="B1608" s="23"/>
      <c r="C1608" s="23"/>
      <c r="D1608" s="23"/>
      <c r="E1608" s="23"/>
      <c r="F1608" s="25"/>
      <c r="G1608" s="26" t="str">
        <f aca="false">IF(AND(E1608="",H1608=""),"",N(E1608)*N(F1608)+N(H1608))</f>
        <v/>
      </c>
      <c r="H1608" s="25"/>
      <c r="I1608" s="23"/>
      <c r="J1608" s="28" t="str">
        <f aca="false">IF(AND(A1608="",B1608="",C1608="",E1608="",H1608=""),"",IF(B1608="","Pick a job",IF(ISNA(MATCH(B1608,Jobs!$A$2:$A$301,0)),"Job # not on Jobs tab",IF(C1608="","Pick a category",IF(AND(E1608&lt;&gt;"",F1608=""),"Add a rate",IF(AND(E1608="",H1608=""),"Add hours or an amount",IF(AND(E1608&lt;&gt;"",H1608&lt;&gt;""),"Use hours x rate OR an amount","")))))))</f>
        <v/>
      </c>
    </row>
    <row r="1609" customFormat="false" ht="15" hidden="false" customHeight="false" outlineLevel="0" collapsed="false">
      <c r="A1609" s="24"/>
      <c r="B1609" s="23"/>
      <c r="C1609" s="23"/>
      <c r="D1609" s="23"/>
      <c r="E1609" s="23"/>
      <c r="F1609" s="25"/>
      <c r="G1609" s="26" t="str">
        <f aca="false">IF(AND(E1609="",H1609=""),"",N(E1609)*N(F1609)+N(H1609))</f>
        <v/>
      </c>
      <c r="H1609" s="25"/>
      <c r="I1609" s="23"/>
      <c r="J1609" s="28" t="str">
        <f aca="false">IF(AND(A1609="",B1609="",C1609="",E1609="",H1609=""),"",IF(B1609="","Pick a job",IF(ISNA(MATCH(B1609,Jobs!$A$2:$A$301,0)),"Job # not on Jobs tab",IF(C1609="","Pick a category",IF(AND(E1609&lt;&gt;"",F1609=""),"Add a rate",IF(AND(E1609="",H1609=""),"Add hours or an amount",IF(AND(E1609&lt;&gt;"",H1609&lt;&gt;""),"Use hours x rate OR an amount","")))))))</f>
        <v/>
      </c>
    </row>
    <row r="1610" customFormat="false" ht="15" hidden="false" customHeight="false" outlineLevel="0" collapsed="false">
      <c r="A1610" s="24"/>
      <c r="B1610" s="23"/>
      <c r="C1610" s="23"/>
      <c r="D1610" s="23"/>
      <c r="E1610" s="23"/>
      <c r="F1610" s="25"/>
      <c r="G1610" s="26" t="str">
        <f aca="false">IF(AND(E1610="",H1610=""),"",N(E1610)*N(F1610)+N(H1610))</f>
        <v/>
      </c>
      <c r="H1610" s="25"/>
      <c r="I1610" s="23"/>
      <c r="J1610" s="28" t="str">
        <f aca="false">IF(AND(A1610="",B1610="",C1610="",E1610="",H1610=""),"",IF(B1610="","Pick a job",IF(ISNA(MATCH(B1610,Jobs!$A$2:$A$301,0)),"Job # not on Jobs tab",IF(C1610="","Pick a category",IF(AND(E1610&lt;&gt;"",F1610=""),"Add a rate",IF(AND(E1610="",H1610=""),"Add hours or an amount",IF(AND(E1610&lt;&gt;"",H1610&lt;&gt;""),"Use hours x rate OR an amount","")))))))</f>
        <v/>
      </c>
    </row>
    <row r="1611" customFormat="false" ht="15" hidden="false" customHeight="false" outlineLevel="0" collapsed="false">
      <c r="A1611" s="24"/>
      <c r="B1611" s="23"/>
      <c r="C1611" s="23"/>
      <c r="D1611" s="23"/>
      <c r="E1611" s="23"/>
      <c r="F1611" s="25"/>
      <c r="G1611" s="26" t="str">
        <f aca="false">IF(AND(E1611="",H1611=""),"",N(E1611)*N(F1611)+N(H1611))</f>
        <v/>
      </c>
      <c r="H1611" s="25"/>
      <c r="I1611" s="23"/>
      <c r="J1611" s="28" t="str">
        <f aca="false">IF(AND(A1611="",B1611="",C1611="",E1611="",H1611=""),"",IF(B1611="","Pick a job",IF(ISNA(MATCH(B1611,Jobs!$A$2:$A$301,0)),"Job # not on Jobs tab",IF(C1611="","Pick a category",IF(AND(E1611&lt;&gt;"",F1611=""),"Add a rate",IF(AND(E1611="",H1611=""),"Add hours or an amount",IF(AND(E1611&lt;&gt;"",H1611&lt;&gt;""),"Use hours x rate OR an amount","")))))))</f>
        <v/>
      </c>
    </row>
    <row r="1612" customFormat="false" ht="15" hidden="false" customHeight="false" outlineLevel="0" collapsed="false">
      <c r="A1612" s="24"/>
      <c r="B1612" s="23"/>
      <c r="C1612" s="23"/>
      <c r="D1612" s="23"/>
      <c r="E1612" s="23"/>
      <c r="F1612" s="25"/>
      <c r="G1612" s="26" t="str">
        <f aca="false">IF(AND(E1612="",H1612=""),"",N(E1612)*N(F1612)+N(H1612))</f>
        <v/>
      </c>
      <c r="H1612" s="25"/>
      <c r="I1612" s="23"/>
      <c r="J1612" s="28" t="str">
        <f aca="false">IF(AND(A1612="",B1612="",C1612="",E1612="",H1612=""),"",IF(B1612="","Pick a job",IF(ISNA(MATCH(B1612,Jobs!$A$2:$A$301,0)),"Job # not on Jobs tab",IF(C1612="","Pick a category",IF(AND(E1612&lt;&gt;"",F1612=""),"Add a rate",IF(AND(E1612="",H1612=""),"Add hours or an amount",IF(AND(E1612&lt;&gt;"",H1612&lt;&gt;""),"Use hours x rate OR an amount","")))))))</f>
        <v/>
      </c>
    </row>
    <row r="1613" customFormat="false" ht="15" hidden="false" customHeight="false" outlineLevel="0" collapsed="false">
      <c r="A1613" s="24"/>
      <c r="B1613" s="23"/>
      <c r="C1613" s="23"/>
      <c r="D1613" s="23"/>
      <c r="E1613" s="23"/>
      <c r="F1613" s="25"/>
      <c r="G1613" s="26" t="str">
        <f aca="false">IF(AND(E1613="",H1613=""),"",N(E1613)*N(F1613)+N(H1613))</f>
        <v/>
      </c>
      <c r="H1613" s="25"/>
      <c r="I1613" s="23"/>
      <c r="J1613" s="28" t="str">
        <f aca="false">IF(AND(A1613="",B1613="",C1613="",E1613="",H1613=""),"",IF(B1613="","Pick a job",IF(ISNA(MATCH(B1613,Jobs!$A$2:$A$301,0)),"Job # not on Jobs tab",IF(C1613="","Pick a category",IF(AND(E1613&lt;&gt;"",F1613=""),"Add a rate",IF(AND(E1613="",H1613=""),"Add hours or an amount",IF(AND(E1613&lt;&gt;"",H1613&lt;&gt;""),"Use hours x rate OR an amount","")))))))</f>
        <v/>
      </c>
    </row>
    <row r="1614" customFormat="false" ht="15" hidden="false" customHeight="false" outlineLevel="0" collapsed="false">
      <c r="A1614" s="24"/>
      <c r="B1614" s="23"/>
      <c r="C1614" s="23"/>
      <c r="D1614" s="23"/>
      <c r="E1614" s="23"/>
      <c r="F1614" s="25"/>
      <c r="G1614" s="26" t="str">
        <f aca="false">IF(AND(E1614="",H1614=""),"",N(E1614)*N(F1614)+N(H1614))</f>
        <v/>
      </c>
      <c r="H1614" s="25"/>
      <c r="I1614" s="23"/>
      <c r="J1614" s="28" t="str">
        <f aca="false">IF(AND(A1614="",B1614="",C1614="",E1614="",H1614=""),"",IF(B1614="","Pick a job",IF(ISNA(MATCH(B1614,Jobs!$A$2:$A$301,0)),"Job # not on Jobs tab",IF(C1614="","Pick a category",IF(AND(E1614&lt;&gt;"",F1614=""),"Add a rate",IF(AND(E1614="",H1614=""),"Add hours or an amount",IF(AND(E1614&lt;&gt;"",H1614&lt;&gt;""),"Use hours x rate OR an amount","")))))))</f>
        <v/>
      </c>
    </row>
    <row r="1615" customFormat="false" ht="15" hidden="false" customHeight="false" outlineLevel="0" collapsed="false">
      <c r="A1615" s="24"/>
      <c r="B1615" s="23"/>
      <c r="C1615" s="23"/>
      <c r="D1615" s="23"/>
      <c r="E1615" s="23"/>
      <c r="F1615" s="25"/>
      <c r="G1615" s="26" t="str">
        <f aca="false">IF(AND(E1615="",H1615=""),"",N(E1615)*N(F1615)+N(H1615))</f>
        <v/>
      </c>
      <c r="H1615" s="25"/>
      <c r="I1615" s="23"/>
      <c r="J1615" s="28" t="str">
        <f aca="false">IF(AND(A1615="",B1615="",C1615="",E1615="",H1615=""),"",IF(B1615="","Pick a job",IF(ISNA(MATCH(B1615,Jobs!$A$2:$A$301,0)),"Job # not on Jobs tab",IF(C1615="","Pick a category",IF(AND(E1615&lt;&gt;"",F1615=""),"Add a rate",IF(AND(E1615="",H1615=""),"Add hours or an amount",IF(AND(E1615&lt;&gt;"",H1615&lt;&gt;""),"Use hours x rate OR an amount","")))))))</f>
        <v/>
      </c>
    </row>
    <row r="1616" customFormat="false" ht="15" hidden="false" customHeight="false" outlineLevel="0" collapsed="false">
      <c r="A1616" s="24"/>
      <c r="B1616" s="23"/>
      <c r="C1616" s="23"/>
      <c r="D1616" s="23"/>
      <c r="E1616" s="23"/>
      <c r="F1616" s="25"/>
      <c r="G1616" s="26" t="str">
        <f aca="false">IF(AND(E1616="",H1616=""),"",N(E1616)*N(F1616)+N(H1616))</f>
        <v/>
      </c>
      <c r="H1616" s="25"/>
      <c r="I1616" s="23"/>
      <c r="J1616" s="28" t="str">
        <f aca="false">IF(AND(A1616="",B1616="",C1616="",E1616="",H1616=""),"",IF(B1616="","Pick a job",IF(ISNA(MATCH(B1616,Jobs!$A$2:$A$301,0)),"Job # not on Jobs tab",IF(C1616="","Pick a category",IF(AND(E1616&lt;&gt;"",F1616=""),"Add a rate",IF(AND(E1616="",H1616=""),"Add hours or an amount",IF(AND(E1616&lt;&gt;"",H1616&lt;&gt;""),"Use hours x rate OR an amount","")))))))</f>
        <v/>
      </c>
    </row>
    <row r="1617" customFormat="false" ht="15" hidden="false" customHeight="false" outlineLevel="0" collapsed="false">
      <c r="A1617" s="24"/>
      <c r="B1617" s="23"/>
      <c r="C1617" s="23"/>
      <c r="D1617" s="23"/>
      <c r="E1617" s="23"/>
      <c r="F1617" s="25"/>
      <c r="G1617" s="26" t="str">
        <f aca="false">IF(AND(E1617="",H1617=""),"",N(E1617)*N(F1617)+N(H1617))</f>
        <v/>
      </c>
      <c r="H1617" s="25"/>
      <c r="I1617" s="23"/>
      <c r="J1617" s="28" t="str">
        <f aca="false">IF(AND(A1617="",B1617="",C1617="",E1617="",H1617=""),"",IF(B1617="","Pick a job",IF(ISNA(MATCH(B1617,Jobs!$A$2:$A$301,0)),"Job # not on Jobs tab",IF(C1617="","Pick a category",IF(AND(E1617&lt;&gt;"",F1617=""),"Add a rate",IF(AND(E1617="",H1617=""),"Add hours or an amount",IF(AND(E1617&lt;&gt;"",H1617&lt;&gt;""),"Use hours x rate OR an amount","")))))))</f>
        <v/>
      </c>
    </row>
    <row r="1618" customFormat="false" ht="15" hidden="false" customHeight="false" outlineLevel="0" collapsed="false">
      <c r="A1618" s="24"/>
      <c r="B1618" s="23"/>
      <c r="C1618" s="23"/>
      <c r="D1618" s="23"/>
      <c r="E1618" s="23"/>
      <c r="F1618" s="25"/>
      <c r="G1618" s="26" t="str">
        <f aca="false">IF(AND(E1618="",H1618=""),"",N(E1618)*N(F1618)+N(H1618))</f>
        <v/>
      </c>
      <c r="H1618" s="25"/>
      <c r="I1618" s="23"/>
      <c r="J1618" s="28" t="str">
        <f aca="false">IF(AND(A1618="",B1618="",C1618="",E1618="",H1618=""),"",IF(B1618="","Pick a job",IF(ISNA(MATCH(B1618,Jobs!$A$2:$A$301,0)),"Job # not on Jobs tab",IF(C1618="","Pick a category",IF(AND(E1618&lt;&gt;"",F1618=""),"Add a rate",IF(AND(E1618="",H1618=""),"Add hours or an amount",IF(AND(E1618&lt;&gt;"",H1618&lt;&gt;""),"Use hours x rate OR an amount","")))))))</f>
        <v/>
      </c>
    </row>
    <row r="1619" customFormat="false" ht="15" hidden="false" customHeight="false" outlineLevel="0" collapsed="false">
      <c r="A1619" s="24"/>
      <c r="B1619" s="23"/>
      <c r="C1619" s="23"/>
      <c r="D1619" s="23"/>
      <c r="E1619" s="23"/>
      <c r="F1619" s="25"/>
      <c r="G1619" s="26" t="str">
        <f aca="false">IF(AND(E1619="",H1619=""),"",N(E1619)*N(F1619)+N(H1619))</f>
        <v/>
      </c>
      <c r="H1619" s="25"/>
      <c r="I1619" s="23"/>
      <c r="J1619" s="28" t="str">
        <f aca="false">IF(AND(A1619="",B1619="",C1619="",E1619="",H1619=""),"",IF(B1619="","Pick a job",IF(ISNA(MATCH(B1619,Jobs!$A$2:$A$301,0)),"Job # not on Jobs tab",IF(C1619="","Pick a category",IF(AND(E1619&lt;&gt;"",F1619=""),"Add a rate",IF(AND(E1619="",H1619=""),"Add hours or an amount",IF(AND(E1619&lt;&gt;"",H1619&lt;&gt;""),"Use hours x rate OR an amount","")))))))</f>
        <v/>
      </c>
    </row>
    <row r="1620" customFormat="false" ht="15" hidden="false" customHeight="false" outlineLevel="0" collapsed="false">
      <c r="A1620" s="24"/>
      <c r="B1620" s="23"/>
      <c r="C1620" s="23"/>
      <c r="D1620" s="23"/>
      <c r="E1620" s="23"/>
      <c r="F1620" s="25"/>
      <c r="G1620" s="26" t="str">
        <f aca="false">IF(AND(E1620="",H1620=""),"",N(E1620)*N(F1620)+N(H1620))</f>
        <v/>
      </c>
      <c r="H1620" s="25"/>
      <c r="I1620" s="23"/>
      <c r="J1620" s="28" t="str">
        <f aca="false">IF(AND(A1620="",B1620="",C1620="",E1620="",H1620=""),"",IF(B1620="","Pick a job",IF(ISNA(MATCH(B1620,Jobs!$A$2:$A$301,0)),"Job # not on Jobs tab",IF(C1620="","Pick a category",IF(AND(E1620&lt;&gt;"",F1620=""),"Add a rate",IF(AND(E1620="",H1620=""),"Add hours or an amount",IF(AND(E1620&lt;&gt;"",H1620&lt;&gt;""),"Use hours x rate OR an amount","")))))))</f>
        <v/>
      </c>
    </row>
    <row r="1621" customFormat="false" ht="15" hidden="false" customHeight="false" outlineLevel="0" collapsed="false">
      <c r="A1621" s="24"/>
      <c r="B1621" s="23"/>
      <c r="C1621" s="23"/>
      <c r="D1621" s="23"/>
      <c r="E1621" s="23"/>
      <c r="F1621" s="25"/>
      <c r="G1621" s="26" t="str">
        <f aca="false">IF(AND(E1621="",H1621=""),"",N(E1621)*N(F1621)+N(H1621))</f>
        <v/>
      </c>
      <c r="H1621" s="25"/>
      <c r="I1621" s="23"/>
      <c r="J1621" s="28" t="str">
        <f aca="false">IF(AND(A1621="",B1621="",C1621="",E1621="",H1621=""),"",IF(B1621="","Pick a job",IF(ISNA(MATCH(B1621,Jobs!$A$2:$A$301,0)),"Job # not on Jobs tab",IF(C1621="","Pick a category",IF(AND(E1621&lt;&gt;"",F1621=""),"Add a rate",IF(AND(E1621="",H1621=""),"Add hours or an amount",IF(AND(E1621&lt;&gt;"",H1621&lt;&gt;""),"Use hours x rate OR an amount","")))))))</f>
        <v/>
      </c>
    </row>
    <row r="1622" customFormat="false" ht="15" hidden="false" customHeight="false" outlineLevel="0" collapsed="false">
      <c r="A1622" s="24"/>
      <c r="B1622" s="23"/>
      <c r="C1622" s="23"/>
      <c r="D1622" s="23"/>
      <c r="E1622" s="23"/>
      <c r="F1622" s="25"/>
      <c r="G1622" s="26" t="str">
        <f aca="false">IF(AND(E1622="",H1622=""),"",N(E1622)*N(F1622)+N(H1622))</f>
        <v/>
      </c>
      <c r="H1622" s="25"/>
      <c r="I1622" s="23"/>
      <c r="J1622" s="28" t="str">
        <f aca="false">IF(AND(A1622="",B1622="",C1622="",E1622="",H1622=""),"",IF(B1622="","Pick a job",IF(ISNA(MATCH(B1622,Jobs!$A$2:$A$301,0)),"Job # not on Jobs tab",IF(C1622="","Pick a category",IF(AND(E1622&lt;&gt;"",F1622=""),"Add a rate",IF(AND(E1622="",H1622=""),"Add hours or an amount",IF(AND(E1622&lt;&gt;"",H1622&lt;&gt;""),"Use hours x rate OR an amount","")))))))</f>
        <v/>
      </c>
    </row>
    <row r="1623" customFormat="false" ht="15" hidden="false" customHeight="false" outlineLevel="0" collapsed="false">
      <c r="A1623" s="24"/>
      <c r="B1623" s="23"/>
      <c r="C1623" s="23"/>
      <c r="D1623" s="23"/>
      <c r="E1623" s="23"/>
      <c r="F1623" s="25"/>
      <c r="G1623" s="26" t="str">
        <f aca="false">IF(AND(E1623="",H1623=""),"",N(E1623)*N(F1623)+N(H1623))</f>
        <v/>
      </c>
      <c r="H1623" s="25"/>
      <c r="I1623" s="23"/>
      <c r="J1623" s="28" t="str">
        <f aca="false">IF(AND(A1623="",B1623="",C1623="",E1623="",H1623=""),"",IF(B1623="","Pick a job",IF(ISNA(MATCH(B1623,Jobs!$A$2:$A$301,0)),"Job # not on Jobs tab",IF(C1623="","Pick a category",IF(AND(E1623&lt;&gt;"",F1623=""),"Add a rate",IF(AND(E1623="",H1623=""),"Add hours or an amount",IF(AND(E1623&lt;&gt;"",H1623&lt;&gt;""),"Use hours x rate OR an amount","")))))))</f>
        <v/>
      </c>
    </row>
    <row r="1624" customFormat="false" ht="15" hidden="false" customHeight="false" outlineLevel="0" collapsed="false">
      <c r="A1624" s="24"/>
      <c r="B1624" s="23"/>
      <c r="C1624" s="23"/>
      <c r="D1624" s="23"/>
      <c r="E1624" s="23"/>
      <c r="F1624" s="25"/>
      <c r="G1624" s="26" t="str">
        <f aca="false">IF(AND(E1624="",H1624=""),"",N(E1624)*N(F1624)+N(H1624))</f>
        <v/>
      </c>
      <c r="H1624" s="25"/>
      <c r="I1624" s="23"/>
      <c r="J1624" s="28" t="str">
        <f aca="false">IF(AND(A1624="",B1624="",C1624="",E1624="",H1624=""),"",IF(B1624="","Pick a job",IF(ISNA(MATCH(B1624,Jobs!$A$2:$A$301,0)),"Job # not on Jobs tab",IF(C1624="","Pick a category",IF(AND(E1624&lt;&gt;"",F1624=""),"Add a rate",IF(AND(E1624="",H1624=""),"Add hours or an amount",IF(AND(E1624&lt;&gt;"",H1624&lt;&gt;""),"Use hours x rate OR an amount","")))))))</f>
        <v/>
      </c>
    </row>
    <row r="1625" customFormat="false" ht="15" hidden="false" customHeight="false" outlineLevel="0" collapsed="false">
      <c r="A1625" s="24"/>
      <c r="B1625" s="23"/>
      <c r="C1625" s="23"/>
      <c r="D1625" s="23"/>
      <c r="E1625" s="23"/>
      <c r="F1625" s="25"/>
      <c r="G1625" s="26" t="str">
        <f aca="false">IF(AND(E1625="",H1625=""),"",N(E1625)*N(F1625)+N(H1625))</f>
        <v/>
      </c>
      <c r="H1625" s="25"/>
      <c r="I1625" s="23"/>
      <c r="J1625" s="28" t="str">
        <f aca="false">IF(AND(A1625="",B1625="",C1625="",E1625="",H1625=""),"",IF(B1625="","Pick a job",IF(ISNA(MATCH(B1625,Jobs!$A$2:$A$301,0)),"Job # not on Jobs tab",IF(C1625="","Pick a category",IF(AND(E1625&lt;&gt;"",F1625=""),"Add a rate",IF(AND(E1625="",H1625=""),"Add hours or an amount",IF(AND(E1625&lt;&gt;"",H1625&lt;&gt;""),"Use hours x rate OR an amount","")))))))</f>
        <v/>
      </c>
    </row>
    <row r="1626" customFormat="false" ht="15" hidden="false" customHeight="false" outlineLevel="0" collapsed="false">
      <c r="A1626" s="24"/>
      <c r="B1626" s="23"/>
      <c r="C1626" s="23"/>
      <c r="D1626" s="23"/>
      <c r="E1626" s="23"/>
      <c r="F1626" s="25"/>
      <c r="G1626" s="26" t="str">
        <f aca="false">IF(AND(E1626="",H1626=""),"",N(E1626)*N(F1626)+N(H1626))</f>
        <v/>
      </c>
      <c r="H1626" s="25"/>
      <c r="I1626" s="23"/>
      <c r="J1626" s="28" t="str">
        <f aca="false">IF(AND(A1626="",B1626="",C1626="",E1626="",H1626=""),"",IF(B1626="","Pick a job",IF(ISNA(MATCH(B1626,Jobs!$A$2:$A$301,0)),"Job # not on Jobs tab",IF(C1626="","Pick a category",IF(AND(E1626&lt;&gt;"",F1626=""),"Add a rate",IF(AND(E1626="",H1626=""),"Add hours or an amount",IF(AND(E1626&lt;&gt;"",H1626&lt;&gt;""),"Use hours x rate OR an amount","")))))))</f>
        <v/>
      </c>
    </row>
    <row r="1627" customFormat="false" ht="15" hidden="false" customHeight="false" outlineLevel="0" collapsed="false">
      <c r="A1627" s="24"/>
      <c r="B1627" s="23"/>
      <c r="C1627" s="23"/>
      <c r="D1627" s="23"/>
      <c r="E1627" s="23"/>
      <c r="F1627" s="25"/>
      <c r="G1627" s="26" t="str">
        <f aca="false">IF(AND(E1627="",H1627=""),"",N(E1627)*N(F1627)+N(H1627))</f>
        <v/>
      </c>
      <c r="H1627" s="25"/>
      <c r="I1627" s="23"/>
      <c r="J1627" s="28" t="str">
        <f aca="false">IF(AND(A1627="",B1627="",C1627="",E1627="",H1627=""),"",IF(B1627="","Pick a job",IF(ISNA(MATCH(B1627,Jobs!$A$2:$A$301,0)),"Job # not on Jobs tab",IF(C1627="","Pick a category",IF(AND(E1627&lt;&gt;"",F1627=""),"Add a rate",IF(AND(E1627="",H1627=""),"Add hours or an amount",IF(AND(E1627&lt;&gt;"",H1627&lt;&gt;""),"Use hours x rate OR an amount","")))))))</f>
        <v/>
      </c>
    </row>
    <row r="1628" customFormat="false" ht="15" hidden="false" customHeight="false" outlineLevel="0" collapsed="false">
      <c r="A1628" s="24"/>
      <c r="B1628" s="23"/>
      <c r="C1628" s="23"/>
      <c r="D1628" s="23"/>
      <c r="E1628" s="23"/>
      <c r="F1628" s="25"/>
      <c r="G1628" s="26" t="str">
        <f aca="false">IF(AND(E1628="",H1628=""),"",N(E1628)*N(F1628)+N(H1628))</f>
        <v/>
      </c>
      <c r="H1628" s="25"/>
      <c r="I1628" s="23"/>
      <c r="J1628" s="28" t="str">
        <f aca="false">IF(AND(A1628="",B1628="",C1628="",E1628="",H1628=""),"",IF(B1628="","Pick a job",IF(ISNA(MATCH(B1628,Jobs!$A$2:$A$301,0)),"Job # not on Jobs tab",IF(C1628="","Pick a category",IF(AND(E1628&lt;&gt;"",F1628=""),"Add a rate",IF(AND(E1628="",H1628=""),"Add hours or an amount",IF(AND(E1628&lt;&gt;"",H1628&lt;&gt;""),"Use hours x rate OR an amount","")))))))</f>
        <v/>
      </c>
    </row>
    <row r="1629" customFormat="false" ht="15" hidden="false" customHeight="false" outlineLevel="0" collapsed="false">
      <c r="A1629" s="24"/>
      <c r="B1629" s="23"/>
      <c r="C1629" s="23"/>
      <c r="D1629" s="23"/>
      <c r="E1629" s="23"/>
      <c r="F1629" s="25"/>
      <c r="G1629" s="26" t="str">
        <f aca="false">IF(AND(E1629="",H1629=""),"",N(E1629)*N(F1629)+N(H1629))</f>
        <v/>
      </c>
      <c r="H1629" s="25"/>
      <c r="I1629" s="23"/>
      <c r="J1629" s="28" t="str">
        <f aca="false">IF(AND(A1629="",B1629="",C1629="",E1629="",H1629=""),"",IF(B1629="","Pick a job",IF(ISNA(MATCH(B1629,Jobs!$A$2:$A$301,0)),"Job # not on Jobs tab",IF(C1629="","Pick a category",IF(AND(E1629&lt;&gt;"",F1629=""),"Add a rate",IF(AND(E1629="",H1629=""),"Add hours or an amount",IF(AND(E1629&lt;&gt;"",H1629&lt;&gt;""),"Use hours x rate OR an amount","")))))))</f>
        <v/>
      </c>
    </row>
    <row r="1630" customFormat="false" ht="15" hidden="false" customHeight="false" outlineLevel="0" collapsed="false">
      <c r="A1630" s="24"/>
      <c r="B1630" s="23"/>
      <c r="C1630" s="23"/>
      <c r="D1630" s="23"/>
      <c r="E1630" s="23"/>
      <c r="F1630" s="25"/>
      <c r="G1630" s="26" t="str">
        <f aca="false">IF(AND(E1630="",H1630=""),"",N(E1630)*N(F1630)+N(H1630))</f>
        <v/>
      </c>
      <c r="H1630" s="25"/>
      <c r="I1630" s="23"/>
      <c r="J1630" s="28" t="str">
        <f aca="false">IF(AND(A1630="",B1630="",C1630="",E1630="",H1630=""),"",IF(B1630="","Pick a job",IF(ISNA(MATCH(B1630,Jobs!$A$2:$A$301,0)),"Job # not on Jobs tab",IF(C1630="","Pick a category",IF(AND(E1630&lt;&gt;"",F1630=""),"Add a rate",IF(AND(E1630="",H1630=""),"Add hours or an amount",IF(AND(E1630&lt;&gt;"",H1630&lt;&gt;""),"Use hours x rate OR an amount","")))))))</f>
        <v/>
      </c>
    </row>
    <row r="1631" customFormat="false" ht="15" hidden="false" customHeight="false" outlineLevel="0" collapsed="false">
      <c r="A1631" s="24"/>
      <c r="B1631" s="23"/>
      <c r="C1631" s="23"/>
      <c r="D1631" s="23"/>
      <c r="E1631" s="23"/>
      <c r="F1631" s="25"/>
      <c r="G1631" s="26" t="str">
        <f aca="false">IF(AND(E1631="",H1631=""),"",N(E1631)*N(F1631)+N(H1631))</f>
        <v/>
      </c>
      <c r="H1631" s="25"/>
      <c r="I1631" s="23"/>
      <c r="J1631" s="28" t="str">
        <f aca="false">IF(AND(A1631="",B1631="",C1631="",E1631="",H1631=""),"",IF(B1631="","Pick a job",IF(ISNA(MATCH(B1631,Jobs!$A$2:$A$301,0)),"Job # not on Jobs tab",IF(C1631="","Pick a category",IF(AND(E1631&lt;&gt;"",F1631=""),"Add a rate",IF(AND(E1631="",H1631=""),"Add hours or an amount",IF(AND(E1631&lt;&gt;"",H1631&lt;&gt;""),"Use hours x rate OR an amount","")))))))</f>
        <v/>
      </c>
    </row>
    <row r="1632" customFormat="false" ht="15" hidden="false" customHeight="false" outlineLevel="0" collapsed="false">
      <c r="A1632" s="24"/>
      <c r="B1632" s="23"/>
      <c r="C1632" s="23"/>
      <c r="D1632" s="23"/>
      <c r="E1632" s="23"/>
      <c r="F1632" s="25"/>
      <c r="G1632" s="26" t="str">
        <f aca="false">IF(AND(E1632="",H1632=""),"",N(E1632)*N(F1632)+N(H1632))</f>
        <v/>
      </c>
      <c r="H1632" s="25"/>
      <c r="I1632" s="23"/>
      <c r="J1632" s="28" t="str">
        <f aca="false">IF(AND(A1632="",B1632="",C1632="",E1632="",H1632=""),"",IF(B1632="","Pick a job",IF(ISNA(MATCH(B1632,Jobs!$A$2:$A$301,0)),"Job # not on Jobs tab",IF(C1632="","Pick a category",IF(AND(E1632&lt;&gt;"",F1632=""),"Add a rate",IF(AND(E1632="",H1632=""),"Add hours or an amount",IF(AND(E1632&lt;&gt;"",H1632&lt;&gt;""),"Use hours x rate OR an amount","")))))))</f>
        <v/>
      </c>
    </row>
    <row r="1633" customFormat="false" ht="15" hidden="false" customHeight="false" outlineLevel="0" collapsed="false">
      <c r="A1633" s="24"/>
      <c r="B1633" s="23"/>
      <c r="C1633" s="23"/>
      <c r="D1633" s="23"/>
      <c r="E1633" s="23"/>
      <c r="F1633" s="25"/>
      <c r="G1633" s="26" t="str">
        <f aca="false">IF(AND(E1633="",H1633=""),"",N(E1633)*N(F1633)+N(H1633))</f>
        <v/>
      </c>
      <c r="H1633" s="25"/>
      <c r="I1633" s="23"/>
      <c r="J1633" s="28" t="str">
        <f aca="false">IF(AND(A1633="",B1633="",C1633="",E1633="",H1633=""),"",IF(B1633="","Pick a job",IF(ISNA(MATCH(B1633,Jobs!$A$2:$A$301,0)),"Job # not on Jobs tab",IF(C1633="","Pick a category",IF(AND(E1633&lt;&gt;"",F1633=""),"Add a rate",IF(AND(E1633="",H1633=""),"Add hours or an amount",IF(AND(E1633&lt;&gt;"",H1633&lt;&gt;""),"Use hours x rate OR an amount","")))))))</f>
        <v/>
      </c>
    </row>
    <row r="1634" customFormat="false" ht="15" hidden="false" customHeight="false" outlineLevel="0" collapsed="false">
      <c r="A1634" s="24"/>
      <c r="B1634" s="23"/>
      <c r="C1634" s="23"/>
      <c r="D1634" s="23"/>
      <c r="E1634" s="23"/>
      <c r="F1634" s="25"/>
      <c r="G1634" s="26" t="str">
        <f aca="false">IF(AND(E1634="",H1634=""),"",N(E1634)*N(F1634)+N(H1634))</f>
        <v/>
      </c>
      <c r="H1634" s="25"/>
      <c r="I1634" s="23"/>
      <c r="J1634" s="28" t="str">
        <f aca="false">IF(AND(A1634="",B1634="",C1634="",E1634="",H1634=""),"",IF(B1634="","Pick a job",IF(ISNA(MATCH(B1634,Jobs!$A$2:$A$301,0)),"Job # not on Jobs tab",IF(C1634="","Pick a category",IF(AND(E1634&lt;&gt;"",F1634=""),"Add a rate",IF(AND(E1634="",H1634=""),"Add hours or an amount",IF(AND(E1634&lt;&gt;"",H1634&lt;&gt;""),"Use hours x rate OR an amount","")))))))</f>
        <v/>
      </c>
    </row>
    <row r="1635" customFormat="false" ht="15" hidden="false" customHeight="false" outlineLevel="0" collapsed="false">
      <c r="A1635" s="24"/>
      <c r="B1635" s="23"/>
      <c r="C1635" s="23"/>
      <c r="D1635" s="23"/>
      <c r="E1635" s="23"/>
      <c r="F1635" s="25"/>
      <c r="G1635" s="26" t="str">
        <f aca="false">IF(AND(E1635="",H1635=""),"",N(E1635)*N(F1635)+N(H1635))</f>
        <v/>
      </c>
      <c r="H1635" s="25"/>
      <c r="I1635" s="23"/>
      <c r="J1635" s="28" t="str">
        <f aca="false">IF(AND(A1635="",B1635="",C1635="",E1635="",H1635=""),"",IF(B1635="","Pick a job",IF(ISNA(MATCH(B1635,Jobs!$A$2:$A$301,0)),"Job # not on Jobs tab",IF(C1635="","Pick a category",IF(AND(E1635&lt;&gt;"",F1635=""),"Add a rate",IF(AND(E1635="",H1635=""),"Add hours or an amount",IF(AND(E1635&lt;&gt;"",H1635&lt;&gt;""),"Use hours x rate OR an amount","")))))))</f>
        <v/>
      </c>
    </row>
    <row r="1636" customFormat="false" ht="15" hidden="false" customHeight="false" outlineLevel="0" collapsed="false">
      <c r="A1636" s="24"/>
      <c r="B1636" s="23"/>
      <c r="C1636" s="23"/>
      <c r="D1636" s="23"/>
      <c r="E1636" s="23"/>
      <c r="F1636" s="25"/>
      <c r="G1636" s="26" t="str">
        <f aca="false">IF(AND(E1636="",H1636=""),"",N(E1636)*N(F1636)+N(H1636))</f>
        <v/>
      </c>
      <c r="H1636" s="25"/>
      <c r="I1636" s="23"/>
      <c r="J1636" s="28" t="str">
        <f aca="false">IF(AND(A1636="",B1636="",C1636="",E1636="",H1636=""),"",IF(B1636="","Pick a job",IF(ISNA(MATCH(B1636,Jobs!$A$2:$A$301,0)),"Job # not on Jobs tab",IF(C1636="","Pick a category",IF(AND(E1636&lt;&gt;"",F1636=""),"Add a rate",IF(AND(E1636="",H1636=""),"Add hours or an amount",IF(AND(E1636&lt;&gt;"",H1636&lt;&gt;""),"Use hours x rate OR an amount","")))))))</f>
        <v/>
      </c>
    </row>
    <row r="1637" customFormat="false" ht="15" hidden="false" customHeight="false" outlineLevel="0" collapsed="false">
      <c r="A1637" s="24"/>
      <c r="B1637" s="23"/>
      <c r="C1637" s="23"/>
      <c r="D1637" s="23"/>
      <c r="E1637" s="23"/>
      <c r="F1637" s="25"/>
      <c r="G1637" s="26" t="str">
        <f aca="false">IF(AND(E1637="",H1637=""),"",N(E1637)*N(F1637)+N(H1637))</f>
        <v/>
      </c>
      <c r="H1637" s="25"/>
      <c r="I1637" s="23"/>
      <c r="J1637" s="28" t="str">
        <f aca="false">IF(AND(A1637="",B1637="",C1637="",E1637="",H1637=""),"",IF(B1637="","Pick a job",IF(ISNA(MATCH(B1637,Jobs!$A$2:$A$301,0)),"Job # not on Jobs tab",IF(C1637="","Pick a category",IF(AND(E1637&lt;&gt;"",F1637=""),"Add a rate",IF(AND(E1637="",H1637=""),"Add hours or an amount",IF(AND(E1637&lt;&gt;"",H1637&lt;&gt;""),"Use hours x rate OR an amount","")))))))</f>
        <v/>
      </c>
    </row>
    <row r="1638" customFormat="false" ht="15" hidden="false" customHeight="false" outlineLevel="0" collapsed="false">
      <c r="A1638" s="24"/>
      <c r="B1638" s="23"/>
      <c r="C1638" s="23"/>
      <c r="D1638" s="23"/>
      <c r="E1638" s="23"/>
      <c r="F1638" s="25"/>
      <c r="G1638" s="26" t="str">
        <f aca="false">IF(AND(E1638="",H1638=""),"",N(E1638)*N(F1638)+N(H1638))</f>
        <v/>
      </c>
      <c r="H1638" s="25"/>
      <c r="I1638" s="23"/>
      <c r="J1638" s="28" t="str">
        <f aca="false">IF(AND(A1638="",B1638="",C1638="",E1638="",H1638=""),"",IF(B1638="","Pick a job",IF(ISNA(MATCH(B1638,Jobs!$A$2:$A$301,0)),"Job # not on Jobs tab",IF(C1638="","Pick a category",IF(AND(E1638&lt;&gt;"",F1638=""),"Add a rate",IF(AND(E1638="",H1638=""),"Add hours or an amount",IF(AND(E1638&lt;&gt;"",H1638&lt;&gt;""),"Use hours x rate OR an amount","")))))))</f>
        <v/>
      </c>
    </row>
    <row r="1639" customFormat="false" ht="15" hidden="false" customHeight="false" outlineLevel="0" collapsed="false">
      <c r="A1639" s="24"/>
      <c r="B1639" s="23"/>
      <c r="C1639" s="23"/>
      <c r="D1639" s="23"/>
      <c r="E1639" s="23"/>
      <c r="F1639" s="25"/>
      <c r="G1639" s="26" t="str">
        <f aca="false">IF(AND(E1639="",H1639=""),"",N(E1639)*N(F1639)+N(H1639))</f>
        <v/>
      </c>
      <c r="H1639" s="25"/>
      <c r="I1639" s="23"/>
      <c r="J1639" s="28" t="str">
        <f aca="false">IF(AND(A1639="",B1639="",C1639="",E1639="",H1639=""),"",IF(B1639="","Pick a job",IF(ISNA(MATCH(B1639,Jobs!$A$2:$A$301,0)),"Job # not on Jobs tab",IF(C1639="","Pick a category",IF(AND(E1639&lt;&gt;"",F1639=""),"Add a rate",IF(AND(E1639="",H1639=""),"Add hours or an amount",IF(AND(E1639&lt;&gt;"",H1639&lt;&gt;""),"Use hours x rate OR an amount","")))))))</f>
        <v/>
      </c>
    </row>
    <row r="1640" customFormat="false" ht="15" hidden="false" customHeight="false" outlineLevel="0" collapsed="false">
      <c r="A1640" s="24"/>
      <c r="B1640" s="23"/>
      <c r="C1640" s="23"/>
      <c r="D1640" s="23"/>
      <c r="E1640" s="23"/>
      <c r="F1640" s="25"/>
      <c r="G1640" s="26" t="str">
        <f aca="false">IF(AND(E1640="",H1640=""),"",N(E1640)*N(F1640)+N(H1640))</f>
        <v/>
      </c>
      <c r="H1640" s="25"/>
      <c r="I1640" s="23"/>
      <c r="J1640" s="28" t="str">
        <f aca="false">IF(AND(A1640="",B1640="",C1640="",E1640="",H1640=""),"",IF(B1640="","Pick a job",IF(ISNA(MATCH(B1640,Jobs!$A$2:$A$301,0)),"Job # not on Jobs tab",IF(C1640="","Pick a category",IF(AND(E1640&lt;&gt;"",F1640=""),"Add a rate",IF(AND(E1640="",H1640=""),"Add hours or an amount",IF(AND(E1640&lt;&gt;"",H1640&lt;&gt;""),"Use hours x rate OR an amount","")))))))</f>
        <v/>
      </c>
    </row>
    <row r="1641" customFormat="false" ht="15" hidden="false" customHeight="false" outlineLevel="0" collapsed="false">
      <c r="A1641" s="24"/>
      <c r="B1641" s="23"/>
      <c r="C1641" s="23"/>
      <c r="D1641" s="23"/>
      <c r="E1641" s="23"/>
      <c r="F1641" s="25"/>
      <c r="G1641" s="26" t="str">
        <f aca="false">IF(AND(E1641="",H1641=""),"",N(E1641)*N(F1641)+N(H1641))</f>
        <v/>
      </c>
      <c r="H1641" s="25"/>
      <c r="I1641" s="23"/>
      <c r="J1641" s="28" t="str">
        <f aca="false">IF(AND(A1641="",B1641="",C1641="",E1641="",H1641=""),"",IF(B1641="","Pick a job",IF(ISNA(MATCH(B1641,Jobs!$A$2:$A$301,0)),"Job # not on Jobs tab",IF(C1641="","Pick a category",IF(AND(E1641&lt;&gt;"",F1641=""),"Add a rate",IF(AND(E1641="",H1641=""),"Add hours or an amount",IF(AND(E1641&lt;&gt;"",H1641&lt;&gt;""),"Use hours x rate OR an amount","")))))))</f>
        <v/>
      </c>
    </row>
    <row r="1642" customFormat="false" ht="15" hidden="false" customHeight="false" outlineLevel="0" collapsed="false">
      <c r="A1642" s="24"/>
      <c r="B1642" s="23"/>
      <c r="C1642" s="23"/>
      <c r="D1642" s="23"/>
      <c r="E1642" s="23"/>
      <c r="F1642" s="25"/>
      <c r="G1642" s="26" t="str">
        <f aca="false">IF(AND(E1642="",H1642=""),"",N(E1642)*N(F1642)+N(H1642))</f>
        <v/>
      </c>
      <c r="H1642" s="25"/>
      <c r="I1642" s="23"/>
      <c r="J1642" s="28" t="str">
        <f aca="false">IF(AND(A1642="",B1642="",C1642="",E1642="",H1642=""),"",IF(B1642="","Pick a job",IF(ISNA(MATCH(B1642,Jobs!$A$2:$A$301,0)),"Job # not on Jobs tab",IF(C1642="","Pick a category",IF(AND(E1642&lt;&gt;"",F1642=""),"Add a rate",IF(AND(E1642="",H1642=""),"Add hours or an amount",IF(AND(E1642&lt;&gt;"",H1642&lt;&gt;""),"Use hours x rate OR an amount","")))))))</f>
        <v/>
      </c>
    </row>
    <row r="1643" customFormat="false" ht="15" hidden="false" customHeight="false" outlineLevel="0" collapsed="false">
      <c r="A1643" s="24"/>
      <c r="B1643" s="23"/>
      <c r="C1643" s="23"/>
      <c r="D1643" s="23"/>
      <c r="E1643" s="23"/>
      <c r="F1643" s="25"/>
      <c r="G1643" s="26" t="str">
        <f aca="false">IF(AND(E1643="",H1643=""),"",N(E1643)*N(F1643)+N(H1643))</f>
        <v/>
      </c>
      <c r="H1643" s="25"/>
      <c r="I1643" s="23"/>
      <c r="J1643" s="28" t="str">
        <f aca="false">IF(AND(A1643="",B1643="",C1643="",E1643="",H1643=""),"",IF(B1643="","Pick a job",IF(ISNA(MATCH(B1643,Jobs!$A$2:$A$301,0)),"Job # not on Jobs tab",IF(C1643="","Pick a category",IF(AND(E1643&lt;&gt;"",F1643=""),"Add a rate",IF(AND(E1643="",H1643=""),"Add hours or an amount",IF(AND(E1643&lt;&gt;"",H1643&lt;&gt;""),"Use hours x rate OR an amount","")))))))</f>
        <v/>
      </c>
    </row>
    <row r="1644" customFormat="false" ht="15" hidden="false" customHeight="false" outlineLevel="0" collapsed="false">
      <c r="A1644" s="24"/>
      <c r="B1644" s="23"/>
      <c r="C1644" s="23"/>
      <c r="D1644" s="23"/>
      <c r="E1644" s="23"/>
      <c r="F1644" s="25"/>
      <c r="G1644" s="26" t="str">
        <f aca="false">IF(AND(E1644="",H1644=""),"",N(E1644)*N(F1644)+N(H1644))</f>
        <v/>
      </c>
      <c r="H1644" s="25"/>
      <c r="I1644" s="23"/>
      <c r="J1644" s="28" t="str">
        <f aca="false">IF(AND(A1644="",B1644="",C1644="",E1644="",H1644=""),"",IF(B1644="","Pick a job",IF(ISNA(MATCH(B1644,Jobs!$A$2:$A$301,0)),"Job # not on Jobs tab",IF(C1644="","Pick a category",IF(AND(E1644&lt;&gt;"",F1644=""),"Add a rate",IF(AND(E1644="",H1644=""),"Add hours or an amount",IF(AND(E1644&lt;&gt;"",H1644&lt;&gt;""),"Use hours x rate OR an amount","")))))))</f>
        <v/>
      </c>
    </row>
    <row r="1645" customFormat="false" ht="15" hidden="false" customHeight="false" outlineLevel="0" collapsed="false">
      <c r="A1645" s="24"/>
      <c r="B1645" s="23"/>
      <c r="C1645" s="23"/>
      <c r="D1645" s="23"/>
      <c r="E1645" s="23"/>
      <c r="F1645" s="25"/>
      <c r="G1645" s="26" t="str">
        <f aca="false">IF(AND(E1645="",H1645=""),"",N(E1645)*N(F1645)+N(H1645))</f>
        <v/>
      </c>
      <c r="H1645" s="25"/>
      <c r="I1645" s="23"/>
      <c r="J1645" s="28" t="str">
        <f aca="false">IF(AND(A1645="",B1645="",C1645="",E1645="",H1645=""),"",IF(B1645="","Pick a job",IF(ISNA(MATCH(B1645,Jobs!$A$2:$A$301,0)),"Job # not on Jobs tab",IF(C1645="","Pick a category",IF(AND(E1645&lt;&gt;"",F1645=""),"Add a rate",IF(AND(E1645="",H1645=""),"Add hours or an amount",IF(AND(E1645&lt;&gt;"",H1645&lt;&gt;""),"Use hours x rate OR an amount","")))))))</f>
        <v/>
      </c>
    </row>
    <row r="1646" customFormat="false" ht="15" hidden="false" customHeight="false" outlineLevel="0" collapsed="false">
      <c r="A1646" s="24"/>
      <c r="B1646" s="23"/>
      <c r="C1646" s="23"/>
      <c r="D1646" s="23"/>
      <c r="E1646" s="23"/>
      <c r="F1646" s="25"/>
      <c r="G1646" s="26" t="str">
        <f aca="false">IF(AND(E1646="",H1646=""),"",N(E1646)*N(F1646)+N(H1646))</f>
        <v/>
      </c>
      <c r="H1646" s="25"/>
      <c r="I1646" s="23"/>
      <c r="J1646" s="28" t="str">
        <f aca="false">IF(AND(A1646="",B1646="",C1646="",E1646="",H1646=""),"",IF(B1646="","Pick a job",IF(ISNA(MATCH(B1646,Jobs!$A$2:$A$301,0)),"Job # not on Jobs tab",IF(C1646="","Pick a category",IF(AND(E1646&lt;&gt;"",F1646=""),"Add a rate",IF(AND(E1646="",H1646=""),"Add hours or an amount",IF(AND(E1646&lt;&gt;"",H1646&lt;&gt;""),"Use hours x rate OR an amount","")))))))</f>
        <v/>
      </c>
    </row>
    <row r="1647" customFormat="false" ht="15" hidden="false" customHeight="false" outlineLevel="0" collapsed="false">
      <c r="A1647" s="24"/>
      <c r="B1647" s="23"/>
      <c r="C1647" s="23"/>
      <c r="D1647" s="23"/>
      <c r="E1647" s="23"/>
      <c r="F1647" s="25"/>
      <c r="G1647" s="26" t="str">
        <f aca="false">IF(AND(E1647="",H1647=""),"",N(E1647)*N(F1647)+N(H1647))</f>
        <v/>
      </c>
      <c r="H1647" s="25"/>
      <c r="I1647" s="23"/>
      <c r="J1647" s="28" t="str">
        <f aca="false">IF(AND(A1647="",B1647="",C1647="",E1647="",H1647=""),"",IF(B1647="","Pick a job",IF(ISNA(MATCH(B1647,Jobs!$A$2:$A$301,0)),"Job # not on Jobs tab",IF(C1647="","Pick a category",IF(AND(E1647&lt;&gt;"",F1647=""),"Add a rate",IF(AND(E1647="",H1647=""),"Add hours or an amount",IF(AND(E1647&lt;&gt;"",H1647&lt;&gt;""),"Use hours x rate OR an amount","")))))))</f>
        <v/>
      </c>
    </row>
    <row r="1648" customFormat="false" ht="15" hidden="false" customHeight="false" outlineLevel="0" collapsed="false">
      <c r="A1648" s="24"/>
      <c r="B1648" s="23"/>
      <c r="C1648" s="23"/>
      <c r="D1648" s="23"/>
      <c r="E1648" s="23"/>
      <c r="F1648" s="25"/>
      <c r="G1648" s="26" t="str">
        <f aca="false">IF(AND(E1648="",H1648=""),"",N(E1648)*N(F1648)+N(H1648))</f>
        <v/>
      </c>
      <c r="H1648" s="25"/>
      <c r="I1648" s="23"/>
      <c r="J1648" s="28" t="str">
        <f aca="false">IF(AND(A1648="",B1648="",C1648="",E1648="",H1648=""),"",IF(B1648="","Pick a job",IF(ISNA(MATCH(B1648,Jobs!$A$2:$A$301,0)),"Job # not on Jobs tab",IF(C1648="","Pick a category",IF(AND(E1648&lt;&gt;"",F1648=""),"Add a rate",IF(AND(E1648="",H1648=""),"Add hours or an amount",IF(AND(E1648&lt;&gt;"",H1648&lt;&gt;""),"Use hours x rate OR an amount","")))))))</f>
        <v/>
      </c>
    </row>
    <row r="1649" customFormat="false" ht="15" hidden="false" customHeight="false" outlineLevel="0" collapsed="false">
      <c r="A1649" s="24"/>
      <c r="B1649" s="23"/>
      <c r="C1649" s="23"/>
      <c r="D1649" s="23"/>
      <c r="E1649" s="23"/>
      <c r="F1649" s="25"/>
      <c r="G1649" s="26" t="str">
        <f aca="false">IF(AND(E1649="",H1649=""),"",N(E1649)*N(F1649)+N(H1649))</f>
        <v/>
      </c>
      <c r="H1649" s="25"/>
      <c r="I1649" s="23"/>
      <c r="J1649" s="28" t="str">
        <f aca="false">IF(AND(A1649="",B1649="",C1649="",E1649="",H1649=""),"",IF(B1649="","Pick a job",IF(ISNA(MATCH(B1649,Jobs!$A$2:$A$301,0)),"Job # not on Jobs tab",IF(C1649="","Pick a category",IF(AND(E1649&lt;&gt;"",F1649=""),"Add a rate",IF(AND(E1649="",H1649=""),"Add hours or an amount",IF(AND(E1649&lt;&gt;"",H1649&lt;&gt;""),"Use hours x rate OR an amount","")))))))</f>
        <v/>
      </c>
    </row>
    <row r="1650" customFormat="false" ht="15" hidden="false" customHeight="false" outlineLevel="0" collapsed="false">
      <c r="A1650" s="24"/>
      <c r="B1650" s="23"/>
      <c r="C1650" s="23"/>
      <c r="D1650" s="23"/>
      <c r="E1650" s="23"/>
      <c r="F1650" s="25"/>
      <c r="G1650" s="26" t="str">
        <f aca="false">IF(AND(E1650="",H1650=""),"",N(E1650)*N(F1650)+N(H1650))</f>
        <v/>
      </c>
      <c r="H1650" s="25"/>
      <c r="I1650" s="23"/>
      <c r="J1650" s="28" t="str">
        <f aca="false">IF(AND(A1650="",B1650="",C1650="",E1650="",H1650=""),"",IF(B1650="","Pick a job",IF(ISNA(MATCH(B1650,Jobs!$A$2:$A$301,0)),"Job # not on Jobs tab",IF(C1650="","Pick a category",IF(AND(E1650&lt;&gt;"",F1650=""),"Add a rate",IF(AND(E1650="",H1650=""),"Add hours or an amount",IF(AND(E1650&lt;&gt;"",H1650&lt;&gt;""),"Use hours x rate OR an amount","")))))))</f>
        <v/>
      </c>
    </row>
    <row r="1651" customFormat="false" ht="15" hidden="false" customHeight="false" outlineLevel="0" collapsed="false">
      <c r="A1651" s="24"/>
      <c r="B1651" s="23"/>
      <c r="C1651" s="23"/>
      <c r="D1651" s="23"/>
      <c r="E1651" s="23"/>
      <c r="F1651" s="25"/>
      <c r="G1651" s="26" t="str">
        <f aca="false">IF(AND(E1651="",H1651=""),"",N(E1651)*N(F1651)+N(H1651))</f>
        <v/>
      </c>
      <c r="H1651" s="25"/>
      <c r="I1651" s="23"/>
      <c r="J1651" s="28" t="str">
        <f aca="false">IF(AND(A1651="",B1651="",C1651="",E1651="",H1651=""),"",IF(B1651="","Pick a job",IF(ISNA(MATCH(B1651,Jobs!$A$2:$A$301,0)),"Job # not on Jobs tab",IF(C1651="","Pick a category",IF(AND(E1651&lt;&gt;"",F1651=""),"Add a rate",IF(AND(E1651="",H1651=""),"Add hours or an amount",IF(AND(E1651&lt;&gt;"",H1651&lt;&gt;""),"Use hours x rate OR an amount","")))))))</f>
        <v/>
      </c>
    </row>
    <row r="1652" customFormat="false" ht="15" hidden="false" customHeight="false" outlineLevel="0" collapsed="false">
      <c r="A1652" s="24"/>
      <c r="B1652" s="23"/>
      <c r="C1652" s="23"/>
      <c r="D1652" s="23"/>
      <c r="E1652" s="23"/>
      <c r="F1652" s="25"/>
      <c r="G1652" s="26" t="str">
        <f aca="false">IF(AND(E1652="",H1652=""),"",N(E1652)*N(F1652)+N(H1652))</f>
        <v/>
      </c>
      <c r="H1652" s="25"/>
      <c r="I1652" s="23"/>
      <c r="J1652" s="28" t="str">
        <f aca="false">IF(AND(A1652="",B1652="",C1652="",E1652="",H1652=""),"",IF(B1652="","Pick a job",IF(ISNA(MATCH(B1652,Jobs!$A$2:$A$301,0)),"Job # not on Jobs tab",IF(C1652="","Pick a category",IF(AND(E1652&lt;&gt;"",F1652=""),"Add a rate",IF(AND(E1652="",H1652=""),"Add hours or an amount",IF(AND(E1652&lt;&gt;"",H1652&lt;&gt;""),"Use hours x rate OR an amount","")))))))</f>
        <v/>
      </c>
    </row>
    <row r="1653" customFormat="false" ht="15" hidden="false" customHeight="false" outlineLevel="0" collapsed="false">
      <c r="A1653" s="24"/>
      <c r="B1653" s="23"/>
      <c r="C1653" s="23"/>
      <c r="D1653" s="23"/>
      <c r="E1653" s="23"/>
      <c r="F1653" s="25"/>
      <c r="G1653" s="26" t="str">
        <f aca="false">IF(AND(E1653="",H1653=""),"",N(E1653)*N(F1653)+N(H1653))</f>
        <v/>
      </c>
      <c r="H1653" s="25"/>
      <c r="I1653" s="23"/>
      <c r="J1653" s="28" t="str">
        <f aca="false">IF(AND(A1653="",B1653="",C1653="",E1653="",H1653=""),"",IF(B1653="","Pick a job",IF(ISNA(MATCH(B1653,Jobs!$A$2:$A$301,0)),"Job # not on Jobs tab",IF(C1653="","Pick a category",IF(AND(E1653&lt;&gt;"",F1653=""),"Add a rate",IF(AND(E1653="",H1653=""),"Add hours or an amount",IF(AND(E1653&lt;&gt;"",H1653&lt;&gt;""),"Use hours x rate OR an amount","")))))))</f>
        <v/>
      </c>
    </row>
    <row r="1654" customFormat="false" ht="15" hidden="false" customHeight="false" outlineLevel="0" collapsed="false">
      <c r="A1654" s="24"/>
      <c r="B1654" s="23"/>
      <c r="C1654" s="23"/>
      <c r="D1654" s="23"/>
      <c r="E1654" s="23"/>
      <c r="F1654" s="25"/>
      <c r="G1654" s="26" t="str">
        <f aca="false">IF(AND(E1654="",H1654=""),"",N(E1654)*N(F1654)+N(H1654))</f>
        <v/>
      </c>
      <c r="H1654" s="25"/>
      <c r="I1654" s="23"/>
      <c r="J1654" s="28" t="str">
        <f aca="false">IF(AND(A1654="",B1654="",C1654="",E1654="",H1654=""),"",IF(B1654="","Pick a job",IF(ISNA(MATCH(B1654,Jobs!$A$2:$A$301,0)),"Job # not on Jobs tab",IF(C1654="","Pick a category",IF(AND(E1654&lt;&gt;"",F1654=""),"Add a rate",IF(AND(E1654="",H1654=""),"Add hours or an amount",IF(AND(E1654&lt;&gt;"",H1654&lt;&gt;""),"Use hours x rate OR an amount","")))))))</f>
        <v/>
      </c>
    </row>
    <row r="1655" customFormat="false" ht="15" hidden="false" customHeight="false" outlineLevel="0" collapsed="false">
      <c r="A1655" s="24"/>
      <c r="B1655" s="23"/>
      <c r="C1655" s="23"/>
      <c r="D1655" s="23"/>
      <c r="E1655" s="23"/>
      <c r="F1655" s="25"/>
      <c r="G1655" s="26" t="str">
        <f aca="false">IF(AND(E1655="",H1655=""),"",N(E1655)*N(F1655)+N(H1655))</f>
        <v/>
      </c>
      <c r="H1655" s="25"/>
      <c r="I1655" s="23"/>
      <c r="J1655" s="28" t="str">
        <f aca="false">IF(AND(A1655="",B1655="",C1655="",E1655="",H1655=""),"",IF(B1655="","Pick a job",IF(ISNA(MATCH(B1655,Jobs!$A$2:$A$301,0)),"Job # not on Jobs tab",IF(C1655="","Pick a category",IF(AND(E1655&lt;&gt;"",F1655=""),"Add a rate",IF(AND(E1655="",H1655=""),"Add hours or an amount",IF(AND(E1655&lt;&gt;"",H1655&lt;&gt;""),"Use hours x rate OR an amount","")))))))</f>
        <v/>
      </c>
    </row>
    <row r="1656" customFormat="false" ht="15" hidden="false" customHeight="false" outlineLevel="0" collapsed="false">
      <c r="A1656" s="24"/>
      <c r="B1656" s="23"/>
      <c r="C1656" s="23"/>
      <c r="D1656" s="23"/>
      <c r="E1656" s="23"/>
      <c r="F1656" s="25"/>
      <c r="G1656" s="26" t="str">
        <f aca="false">IF(AND(E1656="",H1656=""),"",N(E1656)*N(F1656)+N(H1656))</f>
        <v/>
      </c>
      <c r="H1656" s="25"/>
      <c r="I1656" s="23"/>
      <c r="J1656" s="28" t="str">
        <f aca="false">IF(AND(A1656="",B1656="",C1656="",E1656="",H1656=""),"",IF(B1656="","Pick a job",IF(ISNA(MATCH(B1656,Jobs!$A$2:$A$301,0)),"Job # not on Jobs tab",IF(C1656="","Pick a category",IF(AND(E1656&lt;&gt;"",F1656=""),"Add a rate",IF(AND(E1656="",H1656=""),"Add hours or an amount",IF(AND(E1656&lt;&gt;"",H1656&lt;&gt;""),"Use hours x rate OR an amount","")))))))</f>
        <v/>
      </c>
    </row>
    <row r="1657" customFormat="false" ht="15" hidden="false" customHeight="false" outlineLevel="0" collapsed="false">
      <c r="A1657" s="24"/>
      <c r="B1657" s="23"/>
      <c r="C1657" s="23"/>
      <c r="D1657" s="23"/>
      <c r="E1657" s="23"/>
      <c r="F1657" s="25"/>
      <c r="G1657" s="26" t="str">
        <f aca="false">IF(AND(E1657="",H1657=""),"",N(E1657)*N(F1657)+N(H1657))</f>
        <v/>
      </c>
      <c r="H1657" s="25"/>
      <c r="I1657" s="23"/>
      <c r="J1657" s="28" t="str">
        <f aca="false">IF(AND(A1657="",B1657="",C1657="",E1657="",H1657=""),"",IF(B1657="","Pick a job",IF(ISNA(MATCH(B1657,Jobs!$A$2:$A$301,0)),"Job # not on Jobs tab",IF(C1657="","Pick a category",IF(AND(E1657&lt;&gt;"",F1657=""),"Add a rate",IF(AND(E1657="",H1657=""),"Add hours or an amount",IF(AND(E1657&lt;&gt;"",H1657&lt;&gt;""),"Use hours x rate OR an amount","")))))))</f>
        <v/>
      </c>
    </row>
    <row r="1658" customFormat="false" ht="15" hidden="false" customHeight="false" outlineLevel="0" collapsed="false">
      <c r="A1658" s="24"/>
      <c r="B1658" s="23"/>
      <c r="C1658" s="23"/>
      <c r="D1658" s="23"/>
      <c r="E1658" s="23"/>
      <c r="F1658" s="25"/>
      <c r="G1658" s="26" t="str">
        <f aca="false">IF(AND(E1658="",H1658=""),"",N(E1658)*N(F1658)+N(H1658))</f>
        <v/>
      </c>
      <c r="H1658" s="25"/>
      <c r="I1658" s="23"/>
      <c r="J1658" s="28" t="str">
        <f aca="false">IF(AND(A1658="",B1658="",C1658="",E1658="",H1658=""),"",IF(B1658="","Pick a job",IF(ISNA(MATCH(B1658,Jobs!$A$2:$A$301,0)),"Job # not on Jobs tab",IF(C1658="","Pick a category",IF(AND(E1658&lt;&gt;"",F1658=""),"Add a rate",IF(AND(E1658="",H1658=""),"Add hours or an amount",IF(AND(E1658&lt;&gt;"",H1658&lt;&gt;""),"Use hours x rate OR an amount","")))))))</f>
        <v/>
      </c>
    </row>
    <row r="1659" customFormat="false" ht="15" hidden="false" customHeight="false" outlineLevel="0" collapsed="false">
      <c r="A1659" s="24"/>
      <c r="B1659" s="23"/>
      <c r="C1659" s="23"/>
      <c r="D1659" s="23"/>
      <c r="E1659" s="23"/>
      <c r="F1659" s="25"/>
      <c r="G1659" s="26" t="str">
        <f aca="false">IF(AND(E1659="",H1659=""),"",N(E1659)*N(F1659)+N(H1659))</f>
        <v/>
      </c>
      <c r="H1659" s="25"/>
      <c r="I1659" s="23"/>
      <c r="J1659" s="28" t="str">
        <f aca="false">IF(AND(A1659="",B1659="",C1659="",E1659="",H1659=""),"",IF(B1659="","Pick a job",IF(ISNA(MATCH(B1659,Jobs!$A$2:$A$301,0)),"Job # not on Jobs tab",IF(C1659="","Pick a category",IF(AND(E1659&lt;&gt;"",F1659=""),"Add a rate",IF(AND(E1659="",H1659=""),"Add hours or an amount",IF(AND(E1659&lt;&gt;"",H1659&lt;&gt;""),"Use hours x rate OR an amount","")))))))</f>
        <v/>
      </c>
    </row>
    <row r="1660" customFormat="false" ht="15" hidden="false" customHeight="false" outlineLevel="0" collapsed="false">
      <c r="A1660" s="24"/>
      <c r="B1660" s="23"/>
      <c r="C1660" s="23"/>
      <c r="D1660" s="23"/>
      <c r="E1660" s="23"/>
      <c r="F1660" s="25"/>
      <c r="G1660" s="26" t="str">
        <f aca="false">IF(AND(E1660="",H1660=""),"",N(E1660)*N(F1660)+N(H1660))</f>
        <v/>
      </c>
      <c r="H1660" s="25"/>
      <c r="I1660" s="23"/>
      <c r="J1660" s="28" t="str">
        <f aca="false">IF(AND(A1660="",B1660="",C1660="",E1660="",H1660=""),"",IF(B1660="","Pick a job",IF(ISNA(MATCH(B1660,Jobs!$A$2:$A$301,0)),"Job # not on Jobs tab",IF(C1660="","Pick a category",IF(AND(E1660&lt;&gt;"",F1660=""),"Add a rate",IF(AND(E1660="",H1660=""),"Add hours or an amount",IF(AND(E1660&lt;&gt;"",H1660&lt;&gt;""),"Use hours x rate OR an amount","")))))))</f>
        <v/>
      </c>
    </row>
    <row r="1661" customFormat="false" ht="15" hidden="false" customHeight="false" outlineLevel="0" collapsed="false">
      <c r="A1661" s="24"/>
      <c r="B1661" s="23"/>
      <c r="C1661" s="23"/>
      <c r="D1661" s="23"/>
      <c r="E1661" s="23"/>
      <c r="F1661" s="25"/>
      <c r="G1661" s="26" t="str">
        <f aca="false">IF(AND(E1661="",H1661=""),"",N(E1661)*N(F1661)+N(H1661))</f>
        <v/>
      </c>
      <c r="H1661" s="25"/>
      <c r="I1661" s="23"/>
      <c r="J1661" s="28" t="str">
        <f aca="false">IF(AND(A1661="",B1661="",C1661="",E1661="",H1661=""),"",IF(B1661="","Pick a job",IF(ISNA(MATCH(B1661,Jobs!$A$2:$A$301,0)),"Job # not on Jobs tab",IF(C1661="","Pick a category",IF(AND(E1661&lt;&gt;"",F1661=""),"Add a rate",IF(AND(E1661="",H1661=""),"Add hours or an amount",IF(AND(E1661&lt;&gt;"",H1661&lt;&gt;""),"Use hours x rate OR an amount","")))))))</f>
        <v/>
      </c>
    </row>
    <row r="1662" customFormat="false" ht="15" hidden="false" customHeight="false" outlineLevel="0" collapsed="false">
      <c r="A1662" s="24"/>
      <c r="B1662" s="23"/>
      <c r="C1662" s="23"/>
      <c r="D1662" s="23"/>
      <c r="E1662" s="23"/>
      <c r="F1662" s="25"/>
      <c r="G1662" s="26" t="str">
        <f aca="false">IF(AND(E1662="",H1662=""),"",N(E1662)*N(F1662)+N(H1662))</f>
        <v/>
      </c>
      <c r="H1662" s="25"/>
      <c r="I1662" s="23"/>
      <c r="J1662" s="28" t="str">
        <f aca="false">IF(AND(A1662="",B1662="",C1662="",E1662="",H1662=""),"",IF(B1662="","Pick a job",IF(ISNA(MATCH(B1662,Jobs!$A$2:$A$301,0)),"Job # not on Jobs tab",IF(C1662="","Pick a category",IF(AND(E1662&lt;&gt;"",F1662=""),"Add a rate",IF(AND(E1662="",H1662=""),"Add hours or an amount",IF(AND(E1662&lt;&gt;"",H1662&lt;&gt;""),"Use hours x rate OR an amount","")))))))</f>
        <v/>
      </c>
    </row>
    <row r="1663" customFormat="false" ht="15" hidden="false" customHeight="false" outlineLevel="0" collapsed="false">
      <c r="A1663" s="24"/>
      <c r="B1663" s="23"/>
      <c r="C1663" s="23"/>
      <c r="D1663" s="23"/>
      <c r="E1663" s="23"/>
      <c r="F1663" s="25"/>
      <c r="G1663" s="26" t="str">
        <f aca="false">IF(AND(E1663="",H1663=""),"",N(E1663)*N(F1663)+N(H1663))</f>
        <v/>
      </c>
      <c r="H1663" s="25"/>
      <c r="I1663" s="23"/>
      <c r="J1663" s="28" t="str">
        <f aca="false">IF(AND(A1663="",B1663="",C1663="",E1663="",H1663=""),"",IF(B1663="","Pick a job",IF(ISNA(MATCH(B1663,Jobs!$A$2:$A$301,0)),"Job # not on Jobs tab",IF(C1663="","Pick a category",IF(AND(E1663&lt;&gt;"",F1663=""),"Add a rate",IF(AND(E1663="",H1663=""),"Add hours or an amount",IF(AND(E1663&lt;&gt;"",H1663&lt;&gt;""),"Use hours x rate OR an amount","")))))))</f>
        <v/>
      </c>
    </row>
    <row r="1664" customFormat="false" ht="15" hidden="false" customHeight="false" outlineLevel="0" collapsed="false">
      <c r="A1664" s="24"/>
      <c r="B1664" s="23"/>
      <c r="C1664" s="23"/>
      <c r="D1664" s="23"/>
      <c r="E1664" s="23"/>
      <c r="F1664" s="25"/>
      <c r="G1664" s="26" t="str">
        <f aca="false">IF(AND(E1664="",H1664=""),"",N(E1664)*N(F1664)+N(H1664))</f>
        <v/>
      </c>
      <c r="H1664" s="25"/>
      <c r="I1664" s="23"/>
      <c r="J1664" s="28" t="str">
        <f aca="false">IF(AND(A1664="",B1664="",C1664="",E1664="",H1664=""),"",IF(B1664="","Pick a job",IF(ISNA(MATCH(B1664,Jobs!$A$2:$A$301,0)),"Job # not on Jobs tab",IF(C1664="","Pick a category",IF(AND(E1664&lt;&gt;"",F1664=""),"Add a rate",IF(AND(E1664="",H1664=""),"Add hours or an amount",IF(AND(E1664&lt;&gt;"",H1664&lt;&gt;""),"Use hours x rate OR an amount","")))))))</f>
        <v/>
      </c>
    </row>
    <row r="1665" customFormat="false" ht="15" hidden="false" customHeight="false" outlineLevel="0" collapsed="false">
      <c r="A1665" s="24"/>
      <c r="B1665" s="23"/>
      <c r="C1665" s="23"/>
      <c r="D1665" s="23"/>
      <c r="E1665" s="23"/>
      <c r="F1665" s="25"/>
      <c r="G1665" s="26" t="str">
        <f aca="false">IF(AND(E1665="",H1665=""),"",N(E1665)*N(F1665)+N(H1665))</f>
        <v/>
      </c>
      <c r="H1665" s="25"/>
      <c r="I1665" s="23"/>
      <c r="J1665" s="28" t="str">
        <f aca="false">IF(AND(A1665="",B1665="",C1665="",E1665="",H1665=""),"",IF(B1665="","Pick a job",IF(ISNA(MATCH(B1665,Jobs!$A$2:$A$301,0)),"Job # not on Jobs tab",IF(C1665="","Pick a category",IF(AND(E1665&lt;&gt;"",F1665=""),"Add a rate",IF(AND(E1665="",H1665=""),"Add hours or an amount",IF(AND(E1665&lt;&gt;"",H1665&lt;&gt;""),"Use hours x rate OR an amount","")))))))</f>
        <v/>
      </c>
    </row>
    <row r="1666" customFormat="false" ht="15" hidden="false" customHeight="false" outlineLevel="0" collapsed="false">
      <c r="A1666" s="24"/>
      <c r="B1666" s="23"/>
      <c r="C1666" s="23"/>
      <c r="D1666" s="23"/>
      <c r="E1666" s="23"/>
      <c r="F1666" s="25"/>
      <c r="G1666" s="26" t="str">
        <f aca="false">IF(AND(E1666="",H1666=""),"",N(E1666)*N(F1666)+N(H1666))</f>
        <v/>
      </c>
      <c r="H1666" s="25"/>
      <c r="I1666" s="23"/>
      <c r="J1666" s="28" t="str">
        <f aca="false">IF(AND(A1666="",B1666="",C1666="",E1666="",H1666=""),"",IF(B1666="","Pick a job",IF(ISNA(MATCH(B1666,Jobs!$A$2:$A$301,0)),"Job # not on Jobs tab",IF(C1666="","Pick a category",IF(AND(E1666&lt;&gt;"",F1666=""),"Add a rate",IF(AND(E1666="",H1666=""),"Add hours or an amount",IF(AND(E1666&lt;&gt;"",H1666&lt;&gt;""),"Use hours x rate OR an amount","")))))))</f>
        <v/>
      </c>
    </row>
    <row r="1667" customFormat="false" ht="15" hidden="false" customHeight="false" outlineLevel="0" collapsed="false">
      <c r="A1667" s="24"/>
      <c r="B1667" s="23"/>
      <c r="C1667" s="23"/>
      <c r="D1667" s="23"/>
      <c r="E1667" s="23"/>
      <c r="F1667" s="25"/>
      <c r="G1667" s="26" t="str">
        <f aca="false">IF(AND(E1667="",H1667=""),"",N(E1667)*N(F1667)+N(H1667))</f>
        <v/>
      </c>
      <c r="H1667" s="25"/>
      <c r="I1667" s="23"/>
      <c r="J1667" s="28" t="str">
        <f aca="false">IF(AND(A1667="",B1667="",C1667="",E1667="",H1667=""),"",IF(B1667="","Pick a job",IF(ISNA(MATCH(B1667,Jobs!$A$2:$A$301,0)),"Job # not on Jobs tab",IF(C1667="","Pick a category",IF(AND(E1667&lt;&gt;"",F1667=""),"Add a rate",IF(AND(E1667="",H1667=""),"Add hours or an amount",IF(AND(E1667&lt;&gt;"",H1667&lt;&gt;""),"Use hours x rate OR an amount","")))))))</f>
        <v/>
      </c>
    </row>
    <row r="1668" customFormat="false" ht="15" hidden="false" customHeight="false" outlineLevel="0" collapsed="false">
      <c r="A1668" s="24"/>
      <c r="B1668" s="23"/>
      <c r="C1668" s="23"/>
      <c r="D1668" s="23"/>
      <c r="E1668" s="23"/>
      <c r="F1668" s="25"/>
      <c r="G1668" s="26" t="str">
        <f aca="false">IF(AND(E1668="",H1668=""),"",N(E1668)*N(F1668)+N(H1668))</f>
        <v/>
      </c>
      <c r="H1668" s="25"/>
      <c r="I1668" s="23"/>
      <c r="J1668" s="28" t="str">
        <f aca="false">IF(AND(A1668="",B1668="",C1668="",E1668="",H1668=""),"",IF(B1668="","Pick a job",IF(ISNA(MATCH(B1668,Jobs!$A$2:$A$301,0)),"Job # not on Jobs tab",IF(C1668="","Pick a category",IF(AND(E1668&lt;&gt;"",F1668=""),"Add a rate",IF(AND(E1668="",H1668=""),"Add hours or an amount",IF(AND(E1668&lt;&gt;"",H1668&lt;&gt;""),"Use hours x rate OR an amount","")))))))</f>
        <v/>
      </c>
    </row>
    <row r="1669" customFormat="false" ht="15" hidden="false" customHeight="false" outlineLevel="0" collapsed="false">
      <c r="A1669" s="24"/>
      <c r="B1669" s="23"/>
      <c r="C1669" s="23"/>
      <c r="D1669" s="23"/>
      <c r="E1669" s="23"/>
      <c r="F1669" s="25"/>
      <c r="G1669" s="26" t="str">
        <f aca="false">IF(AND(E1669="",H1669=""),"",N(E1669)*N(F1669)+N(H1669))</f>
        <v/>
      </c>
      <c r="H1669" s="25"/>
      <c r="I1669" s="23"/>
      <c r="J1669" s="28" t="str">
        <f aca="false">IF(AND(A1669="",B1669="",C1669="",E1669="",H1669=""),"",IF(B1669="","Pick a job",IF(ISNA(MATCH(B1669,Jobs!$A$2:$A$301,0)),"Job # not on Jobs tab",IF(C1669="","Pick a category",IF(AND(E1669&lt;&gt;"",F1669=""),"Add a rate",IF(AND(E1669="",H1669=""),"Add hours or an amount",IF(AND(E1669&lt;&gt;"",H1669&lt;&gt;""),"Use hours x rate OR an amount","")))))))</f>
        <v/>
      </c>
    </row>
    <row r="1670" customFormat="false" ht="15" hidden="false" customHeight="false" outlineLevel="0" collapsed="false">
      <c r="A1670" s="24"/>
      <c r="B1670" s="23"/>
      <c r="C1670" s="23"/>
      <c r="D1670" s="23"/>
      <c r="E1670" s="23"/>
      <c r="F1670" s="25"/>
      <c r="G1670" s="26" t="str">
        <f aca="false">IF(AND(E1670="",H1670=""),"",N(E1670)*N(F1670)+N(H1670))</f>
        <v/>
      </c>
      <c r="H1670" s="25"/>
      <c r="I1670" s="23"/>
      <c r="J1670" s="28" t="str">
        <f aca="false">IF(AND(A1670="",B1670="",C1670="",E1670="",H1670=""),"",IF(B1670="","Pick a job",IF(ISNA(MATCH(B1670,Jobs!$A$2:$A$301,0)),"Job # not on Jobs tab",IF(C1670="","Pick a category",IF(AND(E1670&lt;&gt;"",F1670=""),"Add a rate",IF(AND(E1670="",H1670=""),"Add hours or an amount",IF(AND(E1670&lt;&gt;"",H1670&lt;&gt;""),"Use hours x rate OR an amount","")))))))</f>
        <v/>
      </c>
    </row>
    <row r="1671" customFormat="false" ht="15" hidden="false" customHeight="false" outlineLevel="0" collapsed="false">
      <c r="A1671" s="24"/>
      <c r="B1671" s="23"/>
      <c r="C1671" s="23"/>
      <c r="D1671" s="23"/>
      <c r="E1671" s="23"/>
      <c r="F1671" s="25"/>
      <c r="G1671" s="26" t="str">
        <f aca="false">IF(AND(E1671="",H1671=""),"",N(E1671)*N(F1671)+N(H1671))</f>
        <v/>
      </c>
      <c r="H1671" s="25"/>
      <c r="I1671" s="23"/>
      <c r="J1671" s="28" t="str">
        <f aca="false">IF(AND(A1671="",B1671="",C1671="",E1671="",H1671=""),"",IF(B1671="","Pick a job",IF(ISNA(MATCH(B1671,Jobs!$A$2:$A$301,0)),"Job # not on Jobs tab",IF(C1671="","Pick a category",IF(AND(E1671&lt;&gt;"",F1671=""),"Add a rate",IF(AND(E1671="",H1671=""),"Add hours or an amount",IF(AND(E1671&lt;&gt;"",H1671&lt;&gt;""),"Use hours x rate OR an amount","")))))))</f>
        <v/>
      </c>
    </row>
    <row r="1672" customFormat="false" ht="15" hidden="false" customHeight="false" outlineLevel="0" collapsed="false">
      <c r="A1672" s="24"/>
      <c r="B1672" s="23"/>
      <c r="C1672" s="23"/>
      <c r="D1672" s="23"/>
      <c r="E1672" s="23"/>
      <c r="F1672" s="25"/>
      <c r="G1672" s="26" t="str">
        <f aca="false">IF(AND(E1672="",H1672=""),"",N(E1672)*N(F1672)+N(H1672))</f>
        <v/>
      </c>
      <c r="H1672" s="25"/>
      <c r="I1672" s="23"/>
      <c r="J1672" s="28" t="str">
        <f aca="false">IF(AND(A1672="",B1672="",C1672="",E1672="",H1672=""),"",IF(B1672="","Pick a job",IF(ISNA(MATCH(B1672,Jobs!$A$2:$A$301,0)),"Job # not on Jobs tab",IF(C1672="","Pick a category",IF(AND(E1672&lt;&gt;"",F1672=""),"Add a rate",IF(AND(E1672="",H1672=""),"Add hours or an amount",IF(AND(E1672&lt;&gt;"",H1672&lt;&gt;""),"Use hours x rate OR an amount","")))))))</f>
        <v/>
      </c>
    </row>
    <row r="1673" customFormat="false" ht="15" hidden="false" customHeight="false" outlineLevel="0" collapsed="false">
      <c r="A1673" s="24"/>
      <c r="B1673" s="23"/>
      <c r="C1673" s="23"/>
      <c r="D1673" s="23"/>
      <c r="E1673" s="23"/>
      <c r="F1673" s="25"/>
      <c r="G1673" s="26" t="str">
        <f aca="false">IF(AND(E1673="",H1673=""),"",N(E1673)*N(F1673)+N(H1673))</f>
        <v/>
      </c>
      <c r="H1673" s="25"/>
      <c r="I1673" s="23"/>
      <c r="J1673" s="28" t="str">
        <f aca="false">IF(AND(A1673="",B1673="",C1673="",E1673="",H1673=""),"",IF(B1673="","Pick a job",IF(ISNA(MATCH(B1673,Jobs!$A$2:$A$301,0)),"Job # not on Jobs tab",IF(C1673="","Pick a category",IF(AND(E1673&lt;&gt;"",F1673=""),"Add a rate",IF(AND(E1673="",H1673=""),"Add hours or an amount",IF(AND(E1673&lt;&gt;"",H1673&lt;&gt;""),"Use hours x rate OR an amount","")))))))</f>
        <v/>
      </c>
    </row>
    <row r="1674" customFormat="false" ht="15" hidden="false" customHeight="false" outlineLevel="0" collapsed="false">
      <c r="A1674" s="24"/>
      <c r="B1674" s="23"/>
      <c r="C1674" s="23"/>
      <c r="D1674" s="23"/>
      <c r="E1674" s="23"/>
      <c r="F1674" s="25"/>
      <c r="G1674" s="26" t="str">
        <f aca="false">IF(AND(E1674="",H1674=""),"",N(E1674)*N(F1674)+N(H1674))</f>
        <v/>
      </c>
      <c r="H1674" s="25"/>
      <c r="I1674" s="23"/>
      <c r="J1674" s="28" t="str">
        <f aca="false">IF(AND(A1674="",B1674="",C1674="",E1674="",H1674=""),"",IF(B1674="","Pick a job",IF(ISNA(MATCH(B1674,Jobs!$A$2:$A$301,0)),"Job # not on Jobs tab",IF(C1674="","Pick a category",IF(AND(E1674&lt;&gt;"",F1674=""),"Add a rate",IF(AND(E1674="",H1674=""),"Add hours or an amount",IF(AND(E1674&lt;&gt;"",H1674&lt;&gt;""),"Use hours x rate OR an amount","")))))))</f>
        <v/>
      </c>
    </row>
    <row r="1675" customFormat="false" ht="15" hidden="false" customHeight="false" outlineLevel="0" collapsed="false">
      <c r="A1675" s="24"/>
      <c r="B1675" s="23"/>
      <c r="C1675" s="23"/>
      <c r="D1675" s="23"/>
      <c r="E1675" s="23"/>
      <c r="F1675" s="25"/>
      <c r="G1675" s="26" t="str">
        <f aca="false">IF(AND(E1675="",H1675=""),"",N(E1675)*N(F1675)+N(H1675))</f>
        <v/>
      </c>
      <c r="H1675" s="25"/>
      <c r="I1675" s="23"/>
      <c r="J1675" s="28" t="str">
        <f aca="false">IF(AND(A1675="",B1675="",C1675="",E1675="",H1675=""),"",IF(B1675="","Pick a job",IF(ISNA(MATCH(B1675,Jobs!$A$2:$A$301,0)),"Job # not on Jobs tab",IF(C1675="","Pick a category",IF(AND(E1675&lt;&gt;"",F1675=""),"Add a rate",IF(AND(E1675="",H1675=""),"Add hours or an amount",IF(AND(E1675&lt;&gt;"",H1675&lt;&gt;""),"Use hours x rate OR an amount","")))))))</f>
        <v/>
      </c>
    </row>
    <row r="1676" customFormat="false" ht="15" hidden="false" customHeight="false" outlineLevel="0" collapsed="false">
      <c r="A1676" s="24"/>
      <c r="B1676" s="23"/>
      <c r="C1676" s="23"/>
      <c r="D1676" s="23"/>
      <c r="E1676" s="23"/>
      <c r="F1676" s="25"/>
      <c r="G1676" s="26" t="str">
        <f aca="false">IF(AND(E1676="",H1676=""),"",N(E1676)*N(F1676)+N(H1676))</f>
        <v/>
      </c>
      <c r="H1676" s="25"/>
      <c r="I1676" s="23"/>
      <c r="J1676" s="28" t="str">
        <f aca="false">IF(AND(A1676="",B1676="",C1676="",E1676="",H1676=""),"",IF(B1676="","Pick a job",IF(ISNA(MATCH(B1676,Jobs!$A$2:$A$301,0)),"Job # not on Jobs tab",IF(C1676="","Pick a category",IF(AND(E1676&lt;&gt;"",F1676=""),"Add a rate",IF(AND(E1676="",H1676=""),"Add hours or an amount",IF(AND(E1676&lt;&gt;"",H1676&lt;&gt;""),"Use hours x rate OR an amount","")))))))</f>
        <v/>
      </c>
    </row>
    <row r="1677" customFormat="false" ht="15" hidden="false" customHeight="false" outlineLevel="0" collapsed="false">
      <c r="A1677" s="24"/>
      <c r="B1677" s="23"/>
      <c r="C1677" s="23"/>
      <c r="D1677" s="23"/>
      <c r="E1677" s="23"/>
      <c r="F1677" s="25"/>
      <c r="G1677" s="26" t="str">
        <f aca="false">IF(AND(E1677="",H1677=""),"",N(E1677)*N(F1677)+N(H1677))</f>
        <v/>
      </c>
      <c r="H1677" s="25"/>
      <c r="I1677" s="23"/>
      <c r="J1677" s="28" t="str">
        <f aca="false">IF(AND(A1677="",B1677="",C1677="",E1677="",H1677=""),"",IF(B1677="","Pick a job",IF(ISNA(MATCH(B1677,Jobs!$A$2:$A$301,0)),"Job # not on Jobs tab",IF(C1677="","Pick a category",IF(AND(E1677&lt;&gt;"",F1677=""),"Add a rate",IF(AND(E1677="",H1677=""),"Add hours or an amount",IF(AND(E1677&lt;&gt;"",H1677&lt;&gt;""),"Use hours x rate OR an amount","")))))))</f>
        <v/>
      </c>
    </row>
    <row r="1678" customFormat="false" ht="15" hidden="false" customHeight="false" outlineLevel="0" collapsed="false">
      <c r="A1678" s="24"/>
      <c r="B1678" s="23"/>
      <c r="C1678" s="23"/>
      <c r="D1678" s="23"/>
      <c r="E1678" s="23"/>
      <c r="F1678" s="25"/>
      <c r="G1678" s="26" t="str">
        <f aca="false">IF(AND(E1678="",H1678=""),"",N(E1678)*N(F1678)+N(H1678))</f>
        <v/>
      </c>
      <c r="H1678" s="25"/>
      <c r="I1678" s="23"/>
      <c r="J1678" s="28" t="str">
        <f aca="false">IF(AND(A1678="",B1678="",C1678="",E1678="",H1678=""),"",IF(B1678="","Pick a job",IF(ISNA(MATCH(B1678,Jobs!$A$2:$A$301,0)),"Job # not on Jobs tab",IF(C1678="","Pick a category",IF(AND(E1678&lt;&gt;"",F1678=""),"Add a rate",IF(AND(E1678="",H1678=""),"Add hours or an amount",IF(AND(E1678&lt;&gt;"",H1678&lt;&gt;""),"Use hours x rate OR an amount","")))))))</f>
        <v/>
      </c>
    </row>
    <row r="1679" customFormat="false" ht="15" hidden="false" customHeight="false" outlineLevel="0" collapsed="false">
      <c r="A1679" s="24"/>
      <c r="B1679" s="23"/>
      <c r="C1679" s="23"/>
      <c r="D1679" s="23"/>
      <c r="E1679" s="23"/>
      <c r="F1679" s="25"/>
      <c r="G1679" s="26" t="str">
        <f aca="false">IF(AND(E1679="",H1679=""),"",N(E1679)*N(F1679)+N(H1679))</f>
        <v/>
      </c>
      <c r="H1679" s="25"/>
      <c r="I1679" s="23"/>
      <c r="J1679" s="28" t="str">
        <f aca="false">IF(AND(A1679="",B1679="",C1679="",E1679="",H1679=""),"",IF(B1679="","Pick a job",IF(ISNA(MATCH(B1679,Jobs!$A$2:$A$301,0)),"Job # not on Jobs tab",IF(C1679="","Pick a category",IF(AND(E1679&lt;&gt;"",F1679=""),"Add a rate",IF(AND(E1679="",H1679=""),"Add hours or an amount",IF(AND(E1679&lt;&gt;"",H1679&lt;&gt;""),"Use hours x rate OR an amount","")))))))</f>
        <v/>
      </c>
    </row>
    <row r="1680" customFormat="false" ht="15" hidden="false" customHeight="false" outlineLevel="0" collapsed="false">
      <c r="A1680" s="24"/>
      <c r="B1680" s="23"/>
      <c r="C1680" s="23"/>
      <c r="D1680" s="23"/>
      <c r="E1680" s="23"/>
      <c r="F1680" s="25"/>
      <c r="G1680" s="26" t="str">
        <f aca="false">IF(AND(E1680="",H1680=""),"",N(E1680)*N(F1680)+N(H1680))</f>
        <v/>
      </c>
      <c r="H1680" s="25"/>
      <c r="I1680" s="23"/>
      <c r="J1680" s="28" t="str">
        <f aca="false">IF(AND(A1680="",B1680="",C1680="",E1680="",H1680=""),"",IF(B1680="","Pick a job",IF(ISNA(MATCH(B1680,Jobs!$A$2:$A$301,0)),"Job # not on Jobs tab",IF(C1680="","Pick a category",IF(AND(E1680&lt;&gt;"",F1680=""),"Add a rate",IF(AND(E1680="",H1680=""),"Add hours or an amount",IF(AND(E1680&lt;&gt;"",H1680&lt;&gt;""),"Use hours x rate OR an amount","")))))))</f>
        <v/>
      </c>
    </row>
    <row r="1681" customFormat="false" ht="15" hidden="false" customHeight="false" outlineLevel="0" collapsed="false">
      <c r="A1681" s="24"/>
      <c r="B1681" s="23"/>
      <c r="C1681" s="23"/>
      <c r="D1681" s="23"/>
      <c r="E1681" s="23"/>
      <c r="F1681" s="25"/>
      <c r="G1681" s="26" t="str">
        <f aca="false">IF(AND(E1681="",H1681=""),"",N(E1681)*N(F1681)+N(H1681))</f>
        <v/>
      </c>
      <c r="H1681" s="25"/>
      <c r="I1681" s="23"/>
      <c r="J1681" s="28" t="str">
        <f aca="false">IF(AND(A1681="",B1681="",C1681="",E1681="",H1681=""),"",IF(B1681="","Pick a job",IF(ISNA(MATCH(B1681,Jobs!$A$2:$A$301,0)),"Job # not on Jobs tab",IF(C1681="","Pick a category",IF(AND(E1681&lt;&gt;"",F1681=""),"Add a rate",IF(AND(E1681="",H1681=""),"Add hours or an amount",IF(AND(E1681&lt;&gt;"",H1681&lt;&gt;""),"Use hours x rate OR an amount","")))))))</f>
        <v/>
      </c>
    </row>
    <row r="1682" customFormat="false" ht="15" hidden="false" customHeight="false" outlineLevel="0" collapsed="false">
      <c r="A1682" s="24"/>
      <c r="B1682" s="23"/>
      <c r="C1682" s="23"/>
      <c r="D1682" s="23"/>
      <c r="E1682" s="23"/>
      <c r="F1682" s="25"/>
      <c r="G1682" s="26" t="str">
        <f aca="false">IF(AND(E1682="",H1682=""),"",N(E1682)*N(F1682)+N(H1682))</f>
        <v/>
      </c>
      <c r="H1682" s="25"/>
      <c r="I1682" s="23"/>
      <c r="J1682" s="28" t="str">
        <f aca="false">IF(AND(A1682="",B1682="",C1682="",E1682="",H1682=""),"",IF(B1682="","Pick a job",IF(ISNA(MATCH(B1682,Jobs!$A$2:$A$301,0)),"Job # not on Jobs tab",IF(C1682="","Pick a category",IF(AND(E1682&lt;&gt;"",F1682=""),"Add a rate",IF(AND(E1682="",H1682=""),"Add hours or an amount",IF(AND(E1682&lt;&gt;"",H1682&lt;&gt;""),"Use hours x rate OR an amount","")))))))</f>
        <v/>
      </c>
    </row>
    <row r="1683" customFormat="false" ht="15" hidden="false" customHeight="false" outlineLevel="0" collapsed="false">
      <c r="A1683" s="24"/>
      <c r="B1683" s="23"/>
      <c r="C1683" s="23"/>
      <c r="D1683" s="23"/>
      <c r="E1683" s="23"/>
      <c r="F1683" s="25"/>
      <c r="G1683" s="26" t="str">
        <f aca="false">IF(AND(E1683="",H1683=""),"",N(E1683)*N(F1683)+N(H1683))</f>
        <v/>
      </c>
      <c r="H1683" s="25"/>
      <c r="I1683" s="23"/>
      <c r="J1683" s="28" t="str">
        <f aca="false">IF(AND(A1683="",B1683="",C1683="",E1683="",H1683=""),"",IF(B1683="","Pick a job",IF(ISNA(MATCH(B1683,Jobs!$A$2:$A$301,0)),"Job # not on Jobs tab",IF(C1683="","Pick a category",IF(AND(E1683&lt;&gt;"",F1683=""),"Add a rate",IF(AND(E1683="",H1683=""),"Add hours or an amount",IF(AND(E1683&lt;&gt;"",H1683&lt;&gt;""),"Use hours x rate OR an amount","")))))))</f>
        <v/>
      </c>
    </row>
    <row r="1684" customFormat="false" ht="15" hidden="false" customHeight="false" outlineLevel="0" collapsed="false">
      <c r="A1684" s="24"/>
      <c r="B1684" s="23"/>
      <c r="C1684" s="23"/>
      <c r="D1684" s="23"/>
      <c r="E1684" s="23"/>
      <c r="F1684" s="25"/>
      <c r="G1684" s="26" t="str">
        <f aca="false">IF(AND(E1684="",H1684=""),"",N(E1684)*N(F1684)+N(H1684))</f>
        <v/>
      </c>
      <c r="H1684" s="25"/>
      <c r="I1684" s="23"/>
      <c r="J1684" s="28" t="str">
        <f aca="false">IF(AND(A1684="",B1684="",C1684="",E1684="",H1684=""),"",IF(B1684="","Pick a job",IF(ISNA(MATCH(B1684,Jobs!$A$2:$A$301,0)),"Job # not on Jobs tab",IF(C1684="","Pick a category",IF(AND(E1684&lt;&gt;"",F1684=""),"Add a rate",IF(AND(E1684="",H1684=""),"Add hours or an amount",IF(AND(E1684&lt;&gt;"",H1684&lt;&gt;""),"Use hours x rate OR an amount","")))))))</f>
        <v/>
      </c>
    </row>
    <row r="1685" customFormat="false" ht="15" hidden="false" customHeight="false" outlineLevel="0" collapsed="false">
      <c r="A1685" s="24"/>
      <c r="B1685" s="23"/>
      <c r="C1685" s="23"/>
      <c r="D1685" s="23"/>
      <c r="E1685" s="23"/>
      <c r="F1685" s="25"/>
      <c r="G1685" s="26" t="str">
        <f aca="false">IF(AND(E1685="",H1685=""),"",N(E1685)*N(F1685)+N(H1685))</f>
        <v/>
      </c>
      <c r="H1685" s="25"/>
      <c r="I1685" s="23"/>
      <c r="J1685" s="28" t="str">
        <f aca="false">IF(AND(A1685="",B1685="",C1685="",E1685="",H1685=""),"",IF(B1685="","Pick a job",IF(ISNA(MATCH(B1685,Jobs!$A$2:$A$301,0)),"Job # not on Jobs tab",IF(C1685="","Pick a category",IF(AND(E1685&lt;&gt;"",F1685=""),"Add a rate",IF(AND(E1685="",H1685=""),"Add hours or an amount",IF(AND(E1685&lt;&gt;"",H1685&lt;&gt;""),"Use hours x rate OR an amount","")))))))</f>
        <v/>
      </c>
    </row>
    <row r="1686" customFormat="false" ht="15" hidden="false" customHeight="false" outlineLevel="0" collapsed="false">
      <c r="A1686" s="24"/>
      <c r="B1686" s="23"/>
      <c r="C1686" s="23"/>
      <c r="D1686" s="23"/>
      <c r="E1686" s="23"/>
      <c r="F1686" s="25"/>
      <c r="G1686" s="26" t="str">
        <f aca="false">IF(AND(E1686="",H1686=""),"",N(E1686)*N(F1686)+N(H1686))</f>
        <v/>
      </c>
      <c r="H1686" s="25"/>
      <c r="I1686" s="23"/>
      <c r="J1686" s="28" t="str">
        <f aca="false">IF(AND(A1686="",B1686="",C1686="",E1686="",H1686=""),"",IF(B1686="","Pick a job",IF(ISNA(MATCH(B1686,Jobs!$A$2:$A$301,0)),"Job # not on Jobs tab",IF(C1686="","Pick a category",IF(AND(E1686&lt;&gt;"",F1686=""),"Add a rate",IF(AND(E1686="",H1686=""),"Add hours or an amount",IF(AND(E1686&lt;&gt;"",H1686&lt;&gt;""),"Use hours x rate OR an amount","")))))))</f>
        <v/>
      </c>
    </row>
    <row r="1687" customFormat="false" ht="15" hidden="false" customHeight="false" outlineLevel="0" collapsed="false">
      <c r="A1687" s="24"/>
      <c r="B1687" s="23"/>
      <c r="C1687" s="23"/>
      <c r="D1687" s="23"/>
      <c r="E1687" s="23"/>
      <c r="F1687" s="25"/>
      <c r="G1687" s="26" t="str">
        <f aca="false">IF(AND(E1687="",H1687=""),"",N(E1687)*N(F1687)+N(H1687))</f>
        <v/>
      </c>
      <c r="H1687" s="25"/>
      <c r="I1687" s="23"/>
      <c r="J1687" s="28" t="str">
        <f aca="false">IF(AND(A1687="",B1687="",C1687="",E1687="",H1687=""),"",IF(B1687="","Pick a job",IF(ISNA(MATCH(B1687,Jobs!$A$2:$A$301,0)),"Job # not on Jobs tab",IF(C1687="","Pick a category",IF(AND(E1687&lt;&gt;"",F1687=""),"Add a rate",IF(AND(E1687="",H1687=""),"Add hours or an amount",IF(AND(E1687&lt;&gt;"",H1687&lt;&gt;""),"Use hours x rate OR an amount","")))))))</f>
        <v/>
      </c>
    </row>
    <row r="1688" customFormat="false" ht="15" hidden="false" customHeight="false" outlineLevel="0" collapsed="false">
      <c r="A1688" s="24"/>
      <c r="B1688" s="23"/>
      <c r="C1688" s="23"/>
      <c r="D1688" s="23"/>
      <c r="E1688" s="23"/>
      <c r="F1688" s="25"/>
      <c r="G1688" s="26" t="str">
        <f aca="false">IF(AND(E1688="",H1688=""),"",N(E1688)*N(F1688)+N(H1688))</f>
        <v/>
      </c>
      <c r="H1688" s="25"/>
      <c r="I1688" s="23"/>
      <c r="J1688" s="28" t="str">
        <f aca="false">IF(AND(A1688="",B1688="",C1688="",E1688="",H1688=""),"",IF(B1688="","Pick a job",IF(ISNA(MATCH(B1688,Jobs!$A$2:$A$301,0)),"Job # not on Jobs tab",IF(C1688="","Pick a category",IF(AND(E1688&lt;&gt;"",F1688=""),"Add a rate",IF(AND(E1688="",H1688=""),"Add hours or an amount",IF(AND(E1688&lt;&gt;"",H1688&lt;&gt;""),"Use hours x rate OR an amount","")))))))</f>
        <v/>
      </c>
    </row>
    <row r="1689" customFormat="false" ht="15" hidden="false" customHeight="false" outlineLevel="0" collapsed="false">
      <c r="A1689" s="24"/>
      <c r="B1689" s="23"/>
      <c r="C1689" s="23"/>
      <c r="D1689" s="23"/>
      <c r="E1689" s="23"/>
      <c r="F1689" s="25"/>
      <c r="G1689" s="26" t="str">
        <f aca="false">IF(AND(E1689="",H1689=""),"",N(E1689)*N(F1689)+N(H1689))</f>
        <v/>
      </c>
      <c r="H1689" s="25"/>
      <c r="I1689" s="23"/>
      <c r="J1689" s="28" t="str">
        <f aca="false">IF(AND(A1689="",B1689="",C1689="",E1689="",H1689=""),"",IF(B1689="","Pick a job",IF(ISNA(MATCH(B1689,Jobs!$A$2:$A$301,0)),"Job # not on Jobs tab",IF(C1689="","Pick a category",IF(AND(E1689&lt;&gt;"",F1689=""),"Add a rate",IF(AND(E1689="",H1689=""),"Add hours or an amount",IF(AND(E1689&lt;&gt;"",H1689&lt;&gt;""),"Use hours x rate OR an amount","")))))))</f>
        <v/>
      </c>
    </row>
    <row r="1690" customFormat="false" ht="15" hidden="false" customHeight="false" outlineLevel="0" collapsed="false">
      <c r="A1690" s="24"/>
      <c r="B1690" s="23"/>
      <c r="C1690" s="23"/>
      <c r="D1690" s="23"/>
      <c r="E1690" s="23"/>
      <c r="F1690" s="25"/>
      <c r="G1690" s="26" t="str">
        <f aca="false">IF(AND(E1690="",H1690=""),"",N(E1690)*N(F1690)+N(H1690))</f>
        <v/>
      </c>
      <c r="H1690" s="25"/>
      <c r="I1690" s="23"/>
      <c r="J1690" s="28" t="str">
        <f aca="false">IF(AND(A1690="",B1690="",C1690="",E1690="",H1690=""),"",IF(B1690="","Pick a job",IF(ISNA(MATCH(B1690,Jobs!$A$2:$A$301,0)),"Job # not on Jobs tab",IF(C1690="","Pick a category",IF(AND(E1690&lt;&gt;"",F1690=""),"Add a rate",IF(AND(E1690="",H1690=""),"Add hours or an amount",IF(AND(E1690&lt;&gt;"",H1690&lt;&gt;""),"Use hours x rate OR an amount","")))))))</f>
        <v/>
      </c>
    </row>
    <row r="1691" customFormat="false" ht="15" hidden="false" customHeight="false" outlineLevel="0" collapsed="false">
      <c r="A1691" s="24"/>
      <c r="B1691" s="23"/>
      <c r="C1691" s="23"/>
      <c r="D1691" s="23"/>
      <c r="E1691" s="23"/>
      <c r="F1691" s="25"/>
      <c r="G1691" s="26" t="str">
        <f aca="false">IF(AND(E1691="",H1691=""),"",N(E1691)*N(F1691)+N(H1691))</f>
        <v/>
      </c>
      <c r="H1691" s="25"/>
      <c r="I1691" s="23"/>
      <c r="J1691" s="28" t="str">
        <f aca="false">IF(AND(A1691="",B1691="",C1691="",E1691="",H1691=""),"",IF(B1691="","Pick a job",IF(ISNA(MATCH(B1691,Jobs!$A$2:$A$301,0)),"Job # not on Jobs tab",IF(C1691="","Pick a category",IF(AND(E1691&lt;&gt;"",F1691=""),"Add a rate",IF(AND(E1691="",H1691=""),"Add hours or an amount",IF(AND(E1691&lt;&gt;"",H1691&lt;&gt;""),"Use hours x rate OR an amount","")))))))</f>
        <v/>
      </c>
    </row>
    <row r="1692" customFormat="false" ht="15" hidden="false" customHeight="false" outlineLevel="0" collapsed="false">
      <c r="A1692" s="24"/>
      <c r="B1692" s="23"/>
      <c r="C1692" s="23"/>
      <c r="D1692" s="23"/>
      <c r="E1692" s="23"/>
      <c r="F1692" s="25"/>
      <c r="G1692" s="26" t="str">
        <f aca="false">IF(AND(E1692="",H1692=""),"",N(E1692)*N(F1692)+N(H1692))</f>
        <v/>
      </c>
      <c r="H1692" s="25"/>
      <c r="I1692" s="23"/>
      <c r="J1692" s="28" t="str">
        <f aca="false">IF(AND(A1692="",B1692="",C1692="",E1692="",H1692=""),"",IF(B1692="","Pick a job",IF(ISNA(MATCH(B1692,Jobs!$A$2:$A$301,0)),"Job # not on Jobs tab",IF(C1692="","Pick a category",IF(AND(E1692&lt;&gt;"",F1692=""),"Add a rate",IF(AND(E1692="",H1692=""),"Add hours or an amount",IF(AND(E1692&lt;&gt;"",H1692&lt;&gt;""),"Use hours x rate OR an amount","")))))))</f>
        <v/>
      </c>
    </row>
    <row r="1693" customFormat="false" ht="15" hidden="false" customHeight="false" outlineLevel="0" collapsed="false">
      <c r="A1693" s="24"/>
      <c r="B1693" s="23"/>
      <c r="C1693" s="23"/>
      <c r="D1693" s="23"/>
      <c r="E1693" s="23"/>
      <c r="F1693" s="25"/>
      <c r="G1693" s="26" t="str">
        <f aca="false">IF(AND(E1693="",H1693=""),"",N(E1693)*N(F1693)+N(H1693))</f>
        <v/>
      </c>
      <c r="H1693" s="25"/>
      <c r="I1693" s="23"/>
      <c r="J1693" s="28" t="str">
        <f aca="false">IF(AND(A1693="",B1693="",C1693="",E1693="",H1693=""),"",IF(B1693="","Pick a job",IF(ISNA(MATCH(B1693,Jobs!$A$2:$A$301,0)),"Job # not on Jobs tab",IF(C1693="","Pick a category",IF(AND(E1693&lt;&gt;"",F1693=""),"Add a rate",IF(AND(E1693="",H1693=""),"Add hours or an amount",IF(AND(E1693&lt;&gt;"",H1693&lt;&gt;""),"Use hours x rate OR an amount","")))))))</f>
        <v/>
      </c>
    </row>
    <row r="1694" customFormat="false" ht="15" hidden="false" customHeight="false" outlineLevel="0" collapsed="false">
      <c r="A1694" s="24"/>
      <c r="B1694" s="23"/>
      <c r="C1694" s="23"/>
      <c r="D1694" s="23"/>
      <c r="E1694" s="23"/>
      <c r="F1694" s="25"/>
      <c r="G1694" s="26" t="str">
        <f aca="false">IF(AND(E1694="",H1694=""),"",N(E1694)*N(F1694)+N(H1694))</f>
        <v/>
      </c>
      <c r="H1694" s="25"/>
      <c r="I1694" s="23"/>
      <c r="J1694" s="28" t="str">
        <f aca="false">IF(AND(A1694="",B1694="",C1694="",E1694="",H1694=""),"",IF(B1694="","Pick a job",IF(ISNA(MATCH(B1694,Jobs!$A$2:$A$301,0)),"Job # not on Jobs tab",IF(C1694="","Pick a category",IF(AND(E1694&lt;&gt;"",F1694=""),"Add a rate",IF(AND(E1694="",H1694=""),"Add hours or an amount",IF(AND(E1694&lt;&gt;"",H1694&lt;&gt;""),"Use hours x rate OR an amount","")))))))</f>
        <v/>
      </c>
    </row>
    <row r="1695" customFormat="false" ht="15" hidden="false" customHeight="false" outlineLevel="0" collapsed="false">
      <c r="A1695" s="24"/>
      <c r="B1695" s="23"/>
      <c r="C1695" s="23"/>
      <c r="D1695" s="23"/>
      <c r="E1695" s="23"/>
      <c r="F1695" s="25"/>
      <c r="G1695" s="26" t="str">
        <f aca="false">IF(AND(E1695="",H1695=""),"",N(E1695)*N(F1695)+N(H1695))</f>
        <v/>
      </c>
      <c r="H1695" s="25"/>
      <c r="I1695" s="23"/>
      <c r="J1695" s="28" t="str">
        <f aca="false">IF(AND(A1695="",B1695="",C1695="",E1695="",H1695=""),"",IF(B1695="","Pick a job",IF(ISNA(MATCH(B1695,Jobs!$A$2:$A$301,0)),"Job # not on Jobs tab",IF(C1695="","Pick a category",IF(AND(E1695&lt;&gt;"",F1695=""),"Add a rate",IF(AND(E1695="",H1695=""),"Add hours or an amount",IF(AND(E1695&lt;&gt;"",H1695&lt;&gt;""),"Use hours x rate OR an amount","")))))))</f>
        <v/>
      </c>
    </row>
    <row r="1696" customFormat="false" ht="15" hidden="false" customHeight="false" outlineLevel="0" collapsed="false">
      <c r="A1696" s="24"/>
      <c r="B1696" s="23"/>
      <c r="C1696" s="23"/>
      <c r="D1696" s="23"/>
      <c r="E1696" s="23"/>
      <c r="F1696" s="25"/>
      <c r="G1696" s="26" t="str">
        <f aca="false">IF(AND(E1696="",H1696=""),"",N(E1696)*N(F1696)+N(H1696))</f>
        <v/>
      </c>
      <c r="H1696" s="25"/>
      <c r="I1696" s="23"/>
      <c r="J1696" s="28" t="str">
        <f aca="false">IF(AND(A1696="",B1696="",C1696="",E1696="",H1696=""),"",IF(B1696="","Pick a job",IF(ISNA(MATCH(B1696,Jobs!$A$2:$A$301,0)),"Job # not on Jobs tab",IF(C1696="","Pick a category",IF(AND(E1696&lt;&gt;"",F1696=""),"Add a rate",IF(AND(E1696="",H1696=""),"Add hours or an amount",IF(AND(E1696&lt;&gt;"",H1696&lt;&gt;""),"Use hours x rate OR an amount","")))))))</f>
        <v/>
      </c>
    </row>
    <row r="1697" customFormat="false" ht="15" hidden="false" customHeight="false" outlineLevel="0" collapsed="false">
      <c r="A1697" s="24"/>
      <c r="B1697" s="23"/>
      <c r="C1697" s="23"/>
      <c r="D1697" s="23"/>
      <c r="E1697" s="23"/>
      <c r="F1697" s="25"/>
      <c r="G1697" s="26" t="str">
        <f aca="false">IF(AND(E1697="",H1697=""),"",N(E1697)*N(F1697)+N(H1697))</f>
        <v/>
      </c>
      <c r="H1697" s="25"/>
      <c r="I1697" s="23"/>
      <c r="J1697" s="28" t="str">
        <f aca="false">IF(AND(A1697="",B1697="",C1697="",E1697="",H1697=""),"",IF(B1697="","Pick a job",IF(ISNA(MATCH(B1697,Jobs!$A$2:$A$301,0)),"Job # not on Jobs tab",IF(C1697="","Pick a category",IF(AND(E1697&lt;&gt;"",F1697=""),"Add a rate",IF(AND(E1697="",H1697=""),"Add hours or an amount",IF(AND(E1697&lt;&gt;"",H1697&lt;&gt;""),"Use hours x rate OR an amount","")))))))</f>
        <v/>
      </c>
    </row>
    <row r="1698" customFormat="false" ht="15" hidden="false" customHeight="false" outlineLevel="0" collapsed="false">
      <c r="A1698" s="24"/>
      <c r="B1698" s="23"/>
      <c r="C1698" s="23"/>
      <c r="D1698" s="23"/>
      <c r="E1698" s="23"/>
      <c r="F1698" s="25"/>
      <c r="G1698" s="26" t="str">
        <f aca="false">IF(AND(E1698="",H1698=""),"",N(E1698)*N(F1698)+N(H1698))</f>
        <v/>
      </c>
      <c r="H1698" s="25"/>
      <c r="I1698" s="23"/>
      <c r="J1698" s="28" t="str">
        <f aca="false">IF(AND(A1698="",B1698="",C1698="",E1698="",H1698=""),"",IF(B1698="","Pick a job",IF(ISNA(MATCH(B1698,Jobs!$A$2:$A$301,0)),"Job # not on Jobs tab",IF(C1698="","Pick a category",IF(AND(E1698&lt;&gt;"",F1698=""),"Add a rate",IF(AND(E1698="",H1698=""),"Add hours or an amount",IF(AND(E1698&lt;&gt;"",H1698&lt;&gt;""),"Use hours x rate OR an amount","")))))))</f>
        <v/>
      </c>
    </row>
    <row r="1699" customFormat="false" ht="15" hidden="false" customHeight="false" outlineLevel="0" collapsed="false">
      <c r="A1699" s="24"/>
      <c r="B1699" s="23"/>
      <c r="C1699" s="23"/>
      <c r="D1699" s="23"/>
      <c r="E1699" s="23"/>
      <c r="F1699" s="25"/>
      <c r="G1699" s="26" t="str">
        <f aca="false">IF(AND(E1699="",H1699=""),"",N(E1699)*N(F1699)+N(H1699))</f>
        <v/>
      </c>
      <c r="H1699" s="25"/>
      <c r="I1699" s="23"/>
      <c r="J1699" s="28" t="str">
        <f aca="false">IF(AND(A1699="",B1699="",C1699="",E1699="",H1699=""),"",IF(B1699="","Pick a job",IF(ISNA(MATCH(B1699,Jobs!$A$2:$A$301,0)),"Job # not on Jobs tab",IF(C1699="","Pick a category",IF(AND(E1699&lt;&gt;"",F1699=""),"Add a rate",IF(AND(E1699="",H1699=""),"Add hours or an amount",IF(AND(E1699&lt;&gt;"",H1699&lt;&gt;""),"Use hours x rate OR an amount","")))))))</f>
        <v/>
      </c>
    </row>
    <row r="1700" customFormat="false" ht="15" hidden="false" customHeight="false" outlineLevel="0" collapsed="false">
      <c r="A1700" s="24"/>
      <c r="B1700" s="23"/>
      <c r="C1700" s="23"/>
      <c r="D1700" s="23"/>
      <c r="E1700" s="23"/>
      <c r="F1700" s="25"/>
      <c r="G1700" s="26" t="str">
        <f aca="false">IF(AND(E1700="",H1700=""),"",N(E1700)*N(F1700)+N(H1700))</f>
        <v/>
      </c>
      <c r="H1700" s="25"/>
      <c r="I1700" s="23"/>
      <c r="J1700" s="28" t="str">
        <f aca="false">IF(AND(A1700="",B1700="",C1700="",E1700="",H1700=""),"",IF(B1700="","Pick a job",IF(ISNA(MATCH(B1700,Jobs!$A$2:$A$301,0)),"Job # not on Jobs tab",IF(C1700="","Pick a category",IF(AND(E1700&lt;&gt;"",F1700=""),"Add a rate",IF(AND(E1700="",H1700=""),"Add hours or an amount",IF(AND(E1700&lt;&gt;"",H1700&lt;&gt;""),"Use hours x rate OR an amount","")))))))</f>
        <v/>
      </c>
    </row>
    <row r="1701" customFormat="false" ht="15" hidden="false" customHeight="false" outlineLevel="0" collapsed="false">
      <c r="A1701" s="24"/>
      <c r="B1701" s="23"/>
      <c r="C1701" s="23"/>
      <c r="D1701" s="23"/>
      <c r="E1701" s="23"/>
      <c r="F1701" s="25"/>
      <c r="G1701" s="26" t="str">
        <f aca="false">IF(AND(E1701="",H1701=""),"",N(E1701)*N(F1701)+N(H1701))</f>
        <v/>
      </c>
      <c r="H1701" s="25"/>
      <c r="I1701" s="23"/>
      <c r="J1701" s="28" t="str">
        <f aca="false">IF(AND(A1701="",B1701="",C1701="",E1701="",H1701=""),"",IF(B1701="","Pick a job",IF(ISNA(MATCH(B1701,Jobs!$A$2:$A$301,0)),"Job # not on Jobs tab",IF(C1701="","Pick a category",IF(AND(E1701&lt;&gt;"",F1701=""),"Add a rate",IF(AND(E1701="",H1701=""),"Add hours or an amount",IF(AND(E1701&lt;&gt;"",H1701&lt;&gt;""),"Use hours x rate OR an amount","")))))))</f>
        <v/>
      </c>
    </row>
    <row r="1702" customFormat="false" ht="15" hidden="false" customHeight="false" outlineLevel="0" collapsed="false">
      <c r="A1702" s="24"/>
      <c r="B1702" s="23"/>
      <c r="C1702" s="23"/>
      <c r="D1702" s="23"/>
      <c r="E1702" s="23"/>
      <c r="F1702" s="25"/>
      <c r="G1702" s="26" t="str">
        <f aca="false">IF(AND(E1702="",H1702=""),"",N(E1702)*N(F1702)+N(H1702))</f>
        <v/>
      </c>
      <c r="H1702" s="25"/>
      <c r="I1702" s="23"/>
      <c r="J1702" s="28" t="str">
        <f aca="false">IF(AND(A1702="",B1702="",C1702="",E1702="",H1702=""),"",IF(B1702="","Pick a job",IF(ISNA(MATCH(B1702,Jobs!$A$2:$A$301,0)),"Job # not on Jobs tab",IF(C1702="","Pick a category",IF(AND(E1702&lt;&gt;"",F1702=""),"Add a rate",IF(AND(E1702="",H1702=""),"Add hours or an amount",IF(AND(E1702&lt;&gt;"",H1702&lt;&gt;""),"Use hours x rate OR an amount","")))))))</f>
        <v/>
      </c>
    </row>
    <row r="1703" customFormat="false" ht="15" hidden="false" customHeight="false" outlineLevel="0" collapsed="false">
      <c r="A1703" s="24"/>
      <c r="B1703" s="23"/>
      <c r="C1703" s="23"/>
      <c r="D1703" s="23"/>
      <c r="E1703" s="23"/>
      <c r="F1703" s="25"/>
      <c r="G1703" s="26" t="str">
        <f aca="false">IF(AND(E1703="",H1703=""),"",N(E1703)*N(F1703)+N(H1703))</f>
        <v/>
      </c>
      <c r="H1703" s="25"/>
      <c r="I1703" s="23"/>
      <c r="J1703" s="28" t="str">
        <f aca="false">IF(AND(A1703="",B1703="",C1703="",E1703="",H1703=""),"",IF(B1703="","Pick a job",IF(ISNA(MATCH(B1703,Jobs!$A$2:$A$301,0)),"Job # not on Jobs tab",IF(C1703="","Pick a category",IF(AND(E1703&lt;&gt;"",F1703=""),"Add a rate",IF(AND(E1703="",H1703=""),"Add hours or an amount",IF(AND(E1703&lt;&gt;"",H1703&lt;&gt;""),"Use hours x rate OR an amount","")))))))</f>
        <v/>
      </c>
    </row>
    <row r="1704" customFormat="false" ht="15" hidden="false" customHeight="false" outlineLevel="0" collapsed="false">
      <c r="A1704" s="24"/>
      <c r="B1704" s="23"/>
      <c r="C1704" s="23"/>
      <c r="D1704" s="23"/>
      <c r="E1704" s="23"/>
      <c r="F1704" s="25"/>
      <c r="G1704" s="26" t="str">
        <f aca="false">IF(AND(E1704="",H1704=""),"",N(E1704)*N(F1704)+N(H1704))</f>
        <v/>
      </c>
      <c r="H1704" s="25"/>
      <c r="I1704" s="23"/>
      <c r="J1704" s="28" t="str">
        <f aca="false">IF(AND(A1704="",B1704="",C1704="",E1704="",H1704=""),"",IF(B1704="","Pick a job",IF(ISNA(MATCH(B1704,Jobs!$A$2:$A$301,0)),"Job # not on Jobs tab",IF(C1704="","Pick a category",IF(AND(E1704&lt;&gt;"",F1704=""),"Add a rate",IF(AND(E1704="",H1704=""),"Add hours or an amount",IF(AND(E1704&lt;&gt;"",H1704&lt;&gt;""),"Use hours x rate OR an amount","")))))))</f>
        <v/>
      </c>
    </row>
    <row r="1705" customFormat="false" ht="15" hidden="false" customHeight="false" outlineLevel="0" collapsed="false">
      <c r="A1705" s="24"/>
      <c r="B1705" s="23"/>
      <c r="C1705" s="23"/>
      <c r="D1705" s="23"/>
      <c r="E1705" s="23"/>
      <c r="F1705" s="25"/>
      <c r="G1705" s="26" t="str">
        <f aca="false">IF(AND(E1705="",H1705=""),"",N(E1705)*N(F1705)+N(H1705))</f>
        <v/>
      </c>
      <c r="H1705" s="25"/>
      <c r="I1705" s="23"/>
      <c r="J1705" s="28" t="str">
        <f aca="false">IF(AND(A1705="",B1705="",C1705="",E1705="",H1705=""),"",IF(B1705="","Pick a job",IF(ISNA(MATCH(B1705,Jobs!$A$2:$A$301,0)),"Job # not on Jobs tab",IF(C1705="","Pick a category",IF(AND(E1705&lt;&gt;"",F1705=""),"Add a rate",IF(AND(E1705="",H1705=""),"Add hours or an amount",IF(AND(E1705&lt;&gt;"",H1705&lt;&gt;""),"Use hours x rate OR an amount","")))))))</f>
        <v/>
      </c>
    </row>
    <row r="1706" customFormat="false" ht="15" hidden="false" customHeight="false" outlineLevel="0" collapsed="false">
      <c r="A1706" s="24"/>
      <c r="B1706" s="23"/>
      <c r="C1706" s="23"/>
      <c r="D1706" s="23"/>
      <c r="E1706" s="23"/>
      <c r="F1706" s="25"/>
      <c r="G1706" s="26" t="str">
        <f aca="false">IF(AND(E1706="",H1706=""),"",N(E1706)*N(F1706)+N(H1706))</f>
        <v/>
      </c>
      <c r="H1706" s="25"/>
      <c r="I1706" s="23"/>
      <c r="J1706" s="28" t="str">
        <f aca="false">IF(AND(A1706="",B1706="",C1706="",E1706="",H1706=""),"",IF(B1706="","Pick a job",IF(ISNA(MATCH(B1706,Jobs!$A$2:$A$301,0)),"Job # not on Jobs tab",IF(C1706="","Pick a category",IF(AND(E1706&lt;&gt;"",F1706=""),"Add a rate",IF(AND(E1706="",H1706=""),"Add hours or an amount",IF(AND(E1706&lt;&gt;"",H1706&lt;&gt;""),"Use hours x rate OR an amount","")))))))</f>
        <v/>
      </c>
    </row>
    <row r="1707" customFormat="false" ht="15" hidden="false" customHeight="false" outlineLevel="0" collapsed="false">
      <c r="A1707" s="24"/>
      <c r="B1707" s="23"/>
      <c r="C1707" s="23"/>
      <c r="D1707" s="23"/>
      <c r="E1707" s="23"/>
      <c r="F1707" s="25"/>
      <c r="G1707" s="26" t="str">
        <f aca="false">IF(AND(E1707="",H1707=""),"",N(E1707)*N(F1707)+N(H1707))</f>
        <v/>
      </c>
      <c r="H1707" s="25"/>
      <c r="I1707" s="23"/>
      <c r="J1707" s="28" t="str">
        <f aca="false">IF(AND(A1707="",B1707="",C1707="",E1707="",H1707=""),"",IF(B1707="","Pick a job",IF(ISNA(MATCH(B1707,Jobs!$A$2:$A$301,0)),"Job # not on Jobs tab",IF(C1707="","Pick a category",IF(AND(E1707&lt;&gt;"",F1707=""),"Add a rate",IF(AND(E1707="",H1707=""),"Add hours or an amount",IF(AND(E1707&lt;&gt;"",H1707&lt;&gt;""),"Use hours x rate OR an amount","")))))))</f>
        <v/>
      </c>
    </row>
    <row r="1708" customFormat="false" ht="15" hidden="false" customHeight="false" outlineLevel="0" collapsed="false">
      <c r="A1708" s="24"/>
      <c r="B1708" s="23"/>
      <c r="C1708" s="23"/>
      <c r="D1708" s="23"/>
      <c r="E1708" s="23"/>
      <c r="F1708" s="25"/>
      <c r="G1708" s="26" t="str">
        <f aca="false">IF(AND(E1708="",H1708=""),"",N(E1708)*N(F1708)+N(H1708))</f>
        <v/>
      </c>
      <c r="H1708" s="25"/>
      <c r="I1708" s="23"/>
      <c r="J1708" s="28" t="str">
        <f aca="false">IF(AND(A1708="",B1708="",C1708="",E1708="",H1708=""),"",IF(B1708="","Pick a job",IF(ISNA(MATCH(B1708,Jobs!$A$2:$A$301,0)),"Job # not on Jobs tab",IF(C1708="","Pick a category",IF(AND(E1708&lt;&gt;"",F1708=""),"Add a rate",IF(AND(E1708="",H1708=""),"Add hours or an amount",IF(AND(E1708&lt;&gt;"",H1708&lt;&gt;""),"Use hours x rate OR an amount","")))))))</f>
        <v/>
      </c>
    </row>
    <row r="1709" customFormat="false" ht="15" hidden="false" customHeight="false" outlineLevel="0" collapsed="false">
      <c r="A1709" s="24"/>
      <c r="B1709" s="23"/>
      <c r="C1709" s="23"/>
      <c r="D1709" s="23"/>
      <c r="E1709" s="23"/>
      <c r="F1709" s="25"/>
      <c r="G1709" s="26" t="str">
        <f aca="false">IF(AND(E1709="",H1709=""),"",N(E1709)*N(F1709)+N(H1709))</f>
        <v/>
      </c>
      <c r="H1709" s="25"/>
      <c r="I1709" s="23"/>
      <c r="J1709" s="28" t="str">
        <f aca="false">IF(AND(A1709="",B1709="",C1709="",E1709="",H1709=""),"",IF(B1709="","Pick a job",IF(ISNA(MATCH(B1709,Jobs!$A$2:$A$301,0)),"Job # not on Jobs tab",IF(C1709="","Pick a category",IF(AND(E1709&lt;&gt;"",F1709=""),"Add a rate",IF(AND(E1709="",H1709=""),"Add hours or an amount",IF(AND(E1709&lt;&gt;"",H1709&lt;&gt;""),"Use hours x rate OR an amount","")))))))</f>
        <v/>
      </c>
    </row>
    <row r="1710" customFormat="false" ht="15" hidden="false" customHeight="false" outlineLevel="0" collapsed="false">
      <c r="A1710" s="24"/>
      <c r="B1710" s="23"/>
      <c r="C1710" s="23"/>
      <c r="D1710" s="23"/>
      <c r="E1710" s="23"/>
      <c r="F1710" s="25"/>
      <c r="G1710" s="26" t="str">
        <f aca="false">IF(AND(E1710="",H1710=""),"",N(E1710)*N(F1710)+N(H1710))</f>
        <v/>
      </c>
      <c r="H1710" s="25"/>
      <c r="I1710" s="23"/>
      <c r="J1710" s="28" t="str">
        <f aca="false">IF(AND(A1710="",B1710="",C1710="",E1710="",H1710=""),"",IF(B1710="","Pick a job",IF(ISNA(MATCH(B1710,Jobs!$A$2:$A$301,0)),"Job # not on Jobs tab",IF(C1710="","Pick a category",IF(AND(E1710&lt;&gt;"",F1710=""),"Add a rate",IF(AND(E1710="",H1710=""),"Add hours or an amount",IF(AND(E1710&lt;&gt;"",H1710&lt;&gt;""),"Use hours x rate OR an amount","")))))))</f>
        <v/>
      </c>
    </row>
    <row r="1711" customFormat="false" ht="15" hidden="false" customHeight="false" outlineLevel="0" collapsed="false">
      <c r="A1711" s="24"/>
      <c r="B1711" s="23"/>
      <c r="C1711" s="23"/>
      <c r="D1711" s="23"/>
      <c r="E1711" s="23"/>
      <c r="F1711" s="25"/>
      <c r="G1711" s="26" t="str">
        <f aca="false">IF(AND(E1711="",H1711=""),"",N(E1711)*N(F1711)+N(H1711))</f>
        <v/>
      </c>
      <c r="H1711" s="25"/>
      <c r="I1711" s="23"/>
      <c r="J1711" s="28" t="str">
        <f aca="false">IF(AND(A1711="",B1711="",C1711="",E1711="",H1711=""),"",IF(B1711="","Pick a job",IF(ISNA(MATCH(B1711,Jobs!$A$2:$A$301,0)),"Job # not on Jobs tab",IF(C1711="","Pick a category",IF(AND(E1711&lt;&gt;"",F1711=""),"Add a rate",IF(AND(E1711="",H1711=""),"Add hours or an amount",IF(AND(E1711&lt;&gt;"",H1711&lt;&gt;""),"Use hours x rate OR an amount","")))))))</f>
        <v/>
      </c>
    </row>
    <row r="1712" customFormat="false" ht="15" hidden="false" customHeight="false" outlineLevel="0" collapsed="false">
      <c r="A1712" s="24"/>
      <c r="B1712" s="23"/>
      <c r="C1712" s="23"/>
      <c r="D1712" s="23"/>
      <c r="E1712" s="23"/>
      <c r="F1712" s="25"/>
      <c r="G1712" s="26" t="str">
        <f aca="false">IF(AND(E1712="",H1712=""),"",N(E1712)*N(F1712)+N(H1712))</f>
        <v/>
      </c>
      <c r="H1712" s="25"/>
      <c r="I1712" s="23"/>
      <c r="J1712" s="28" t="str">
        <f aca="false">IF(AND(A1712="",B1712="",C1712="",E1712="",H1712=""),"",IF(B1712="","Pick a job",IF(ISNA(MATCH(B1712,Jobs!$A$2:$A$301,0)),"Job # not on Jobs tab",IF(C1712="","Pick a category",IF(AND(E1712&lt;&gt;"",F1712=""),"Add a rate",IF(AND(E1712="",H1712=""),"Add hours or an amount",IF(AND(E1712&lt;&gt;"",H1712&lt;&gt;""),"Use hours x rate OR an amount","")))))))</f>
        <v/>
      </c>
    </row>
    <row r="1713" customFormat="false" ht="15" hidden="false" customHeight="false" outlineLevel="0" collapsed="false">
      <c r="A1713" s="24"/>
      <c r="B1713" s="23"/>
      <c r="C1713" s="23"/>
      <c r="D1713" s="23"/>
      <c r="E1713" s="23"/>
      <c r="F1713" s="25"/>
      <c r="G1713" s="26" t="str">
        <f aca="false">IF(AND(E1713="",H1713=""),"",N(E1713)*N(F1713)+N(H1713))</f>
        <v/>
      </c>
      <c r="H1713" s="25"/>
      <c r="I1713" s="23"/>
      <c r="J1713" s="28" t="str">
        <f aca="false">IF(AND(A1713="",B1713="",C1713="",E1713="",H1713=""),"",IF(B1713="","Pick a job",IF(ISNA(MATCH(B1713,Jobs!$A$2:$A$301,0)),"Job # not on Jobs tab",IF(C1713="","Pick a category",IF(AND(E1713&lt;&gt;"",F1713=""),"Add a rate",IF(AND(E1713="",H1713=""),"Add hours or an amount",IF(AND(E1713&lt;&gt;"",H1713&lt;&gt;""),"Use hours x rate OR an amount","")))))))</f>
        <v/>
      </c>
    </row>
    <row r="1714" customFormat="false" ht="15" hidden="false" customHeight="false" outlineLevel="0" collapsed="false">
      <c r="A1714" s="24"/>
      <c r="B1714" s="23"/>
      <c r="C1714" s="23"/>
      <c r="D1714" s="23"/>
      <c r="E1714" s="23"/>
      <c r="F1714" s="25"/>
      <c r="G1714" s="26" t="str">
        <f aca="false">IF(AND(E1714="",H1714=""),"",N(E1714)*N(F1714)+N(H1714))</f>
        <v/>
      </c>
      <c r="H1714" s="25"/>
      <c r="I1714" s="23"/>
      <c r="J1714" s="28" t="str">
        <f aca="false">IF(AND(A1714="",B1714="",C1714="",E1714="",H1714=""),"",IF(B1714="","Pick a job",IF(ISNA(MATCH(B1714,Jobs!$A$2:$A$301,0)),"Job # not on Jobs tab",IF(C1714="","Pick a category",IF(AND(E1714&lt;&gt;"",F1714=""),"Add a rate",IF(AND(E1714="",H1714=""),"Add hours or an amount",IF(AND(E1714&lt;&gt;"",H1714&lt;&gt;""),"Use hours x rate OR an amount","")))))))</f>
        <v/>
      </c>
    </row>
    <row r="1715" customFormat="false" ht="15" hidden="false" customHeight="false" outlineLevel="0" collapsed="false">
      <c r="A1715" s="24"/>
      <c r="B1715" s="23"/>
      <c r="C1715" s="23"/>
      <c r="D1715" s="23"/>
      <c r="E1715" s="23"/>
      <c r="F1715" s="25"/>
      <c r="G1715" s="26" t="str">
        <f aca="false">IF(AND(E1715="",H1715=""),"",N(E1715)*N(F1715)+N(H1715))</f>
        <v/>
      </c>
      <c r="H1715" s="25"/>
      <c r="I1715" s="23"/>
      <c r="J1715" s="28" t="str">
        <f aca="false">IF(AND(A1715="",B1715="",C1715="",E1715="",H1715=""),"",IF(B1715="","Pick a job",IF(ISNA(MATCH(B1715,Jobs!$A$2:$A$301,0)),"Job # not on Jobs tab",IF(C1715="","Pick a category",IF(AND(E1715&lt;&gt;"",F1715=""),"Add a rate",IF(AND(E1715="",H1715=""),"Add hours or an amount",IF(AND(E1715&lt;&gt;"",H1715&lt;&gt;""),"Use hours x rate OR an amount","")))))))</f>
        <v/>
      </c>
    </row>
    <row r="1716" customFormat="false" ht="15" hidden="false" customHeight="false" outlineLevel="0" collapsed="false">
      <c r="A1716" s="24"/>
      <c r="B1716" s="23"/>
      <c r="C1716" s="23"/>
      <c r="D1716" s="23"/>
      <c r="E1716" s="23"/>
      <c r="F1716" s="25"/>
      <c r="G1716" s="26" t="str">
        <f aca="false">IF(AND(E1716="",H1716=""),"",N(E1716)*N(F1716)+N(H1716))</f>
        <v/>
      </c>
      <c r="H1716" s="25"/>
      <c r="I1716" s="23"/>
      <c r="J1716" s="28" t="str">
        <f aca="false">IF(AND(A1716="",B1716="",C1716="",E1716="",H1716=""),"",IF(B1716="","Pick a job",IF(ISNA(MATCH(B1716,Jobs!$A$2:$A$301,0)),"Job # not on Jobs tab",IF(C1716="","Pick a category",IF(AND(E1716&lt;&gt;"",F1716=""),"Add a rate",IF(AND(E1716="",H1716=""),"Add hours or an amount",IF(AND(E1716&lt;&gt;"",H1716&lt;&gt;""),"Use hours x rate OR an amount","")))))))</f>
        <v/>
      </c>
    </row>
    <row r="1717" customFormat="false" ht="15" hidden="false" customHeight="false" outlineLevel="0" collapsed="false">
      <c r="A1717" s="24"/>
      <c r="B1717" s="23"/>
      <c r="C1717" s="23"/>
      <c r="D1717" s="23"/>
      <c r="E1717" s="23"/>
      <c r="F1717" s="25"/>
      <c r="G1717" s="26" t="str">
        <f aca="false">IF(AND(E1717="",H1717=""),"",N(E1717)*N(F1717)+N(H1717))</f>
        <v/>
      </c>
      <c r="H1717" s="25"/>
      <c r="I1717" s="23"/>
      <c r="J1717" s="28" t="str">
        <f aca="false">IF(AND(A1717="",B1717="",C1717="",E1717="",H1717=""),"",IF(B1717="","Pick a job",IF(ISNA(MATCH(B1717,Jobs!$A$2:$A$301,0)),"Job # not on Jobs tab",IF(C1717="","Pick a category",IF(AND(E1717&lt;&gt;"",F1717=""),"Add a rate",IF(AND(E1717="",H1717=""),"Add hours or an amount",IF(AND(E1717&lt;&gt;"",H1717&lt;&gt;""),"Use hours x rate OR an amount","")))))))</f>
        <v/>
      </c>
    </row>
    <row r="1718" customFormat="false" ht="15" hidden="false" customHeight="false" outlineLevel="0" collapsed="false">
      <c r="A1718" s="24"/>
      <c r="B1718" s="23"/>
      <c r="C1718" s="23"/>
      <c r="D1718" s="23"/>
      <c r="E1718" s="23"/>
      <c r="F1718" s="25"/>
      <c r="G1718" s="26" t="str">
        <f aca="false">IF(AND(E1718="",H1718=""),"",N(E1718)*N(F1718)+N(H1718))</f>
        <v/>
      </c>
      <c r="H1718" s="25"/>
      <c r="I1718" s="23"/>
      <c r="J1718" s="28" t="str">
        <f aca="false">IF(AND(A1718="",B1718="",C1718="",E1718="",H1718=""),"",IF(B1718="","Pick a job",IF(ISNA(MATCH(B1718,Jobs!$A$2:$A$301,0)),"Job # not on Jobs tab",IF(C1718="","Pick a category",IF(AND(E1718&lt;&gt;"",F1718=""),"Add a rate",IF(AND(E1718="",H1718=""),"Add hours or an amount",IF(AND(E1718&lt;&gt;"",H1718&lt;&gt;""),"Use hours x rate OR an amount","")))))))</f>
        <v/>
      </c>
    </row>
    <row r="1719" customFormat="false" ht="15" hidden="false" customHeight="false" outlineLevel="0" collapsed="false">
      <c r="A1719" s="24"/>
      <c r="B1719" s="23"/>
      <c r="C1719" s="23"/>
      <c r="D1719" s="23"/>
      <c r="E1719" s="23"/>
      <c r="F1719" s="25"/>
      <c r="G1719" s="26" t="str">
        <f aca="false">IF(AND(E1719="",H1719=""),"",N(E1719)*N(F1719)+N(H1719))</f>
        <v/>
      </c>
      <c r="H1719" s="25"/>
      <c r="I1719" s="23"/>
      <c r="J1719" s="28" t="str">
        <f aca="false">IF(AND(A1719="",B1719="",C1719="",E1719="",H1719=""),"",IF(B1719="","Pick a job",IF(ISNA(MATCH(B1719,Jobs!$A$2:$A$301,0)),"Job # not on Jobs tab",IF(C1719="","Pick a category",IF(AND(E1719&lt;&gt;"",F1719=""),"Add a rate",IF(AND(E1719="",H1719=""),"Add hours or an amount",IF(AND(E1719&lt;&gt;"",H1719&lt;&gt;""),"Use hours x rate OR an amount","")))))))</f>
        <v/>
      </c>
    </row>
    <row r="1720" customFormat="false" ht="15" hidden="false" customHeight="false" outlineLevel="0" collapsed="false">
      <c r="A1720" s="24"/>
      <c r="B1720" s="23"/>
      <c r="C1720" s="23"/>
      <c r="D1720" s="23"/>
      <c r="E1720" s="23"/>
      <c r="F1720" s="25"/>
      <c r="G1720" s="26" t="str">
        <f aca="false">IF(AND(E1720="",H1720=""),"",N(E1720)*N(F1720)+N(H1720))</f>
        <v/>
      </c>
      <c r="H1720" s="25"/>
      <c r="I1720" s="23"/>
      <c r="J1720" s="28" t="str">
        <f aca="false">IF(AND(A1720="",B1720="",C1720="",E1720="",H1720=""),"",IF(B1720="","Pick a job",IF(ISNA(MATCH(B1720,Jobs!$A$2:$A$301,0)),"Job # not on Jobs tab",IF(C1720="","Pick a category",IF(AND(E1720&lt;&gt;"",F1720=""),"Add a rate",IF(AND(E1720="",H1720=""),"Add hours or an amount",IF(AND(E1720&lt;&gt;"",H1720&lt;&gt;""),"Use hours x rate OR an amount","")))))))</f>
        <v/>
      </c>
    </row>
    <row r="1721" customFormat="false" ht="15" hidden="false" customHeight="false" outlineLevel="0" collapsed="false">
      <c r="A1721" s="24"/>
      <c r="B1721" s="23"/>
      <c r="C1721" s="23"/>
      <c r="D1721" s="23"/>
      <c r="E1721" s="23"/>
      <c r="F1721" s="25"/>
      <c r="G1721" s="26" t="str">
        <f aca="false">IF(AND(E1721="",H1721=""),"",N(E1721)*N(F1721)+N(H1721))</f>
        <v/>
      </c>
      <c r="H1721" s="25"/>
      <c r="I1721" s="23"/>
      <c r="J1721" s="28" t="str">
        <f aca="false">IF(AND(A1721="",B1721="",C1721="",E1721="",H1721=""),"",IF(B1721="","Pick a job",IF(ISNA(MATCH(B1721,Jobs!$A$2:$A$301,0)),"Job # not on Jobs tab",IF(C1721="","Pick a category",IF(AND(E1721&lt;&gt;"",F1721=""),"Add a rate",IF(AND(E1721="",H1721=""),"Add hours or an amount",IF(AND(E1721&lt;&gt;"",H1721&lt;&gt;""),"Use hours x rate OR an amount","")))))))</f>
        <v/>
      </c>
    </row>
    <row r="1722" customFormat="false" ht="15" hidden="false" customHeight="false" outlineLevel="0" collapsed="false">
      <c r="A1722" s="24"/>
      <c r="B1722" s="23"/>
      <c r="C1722" s="23"/>
      <c r="D1722" s="23"/>
      <c r="E1722" s="23"/>
      <c r="F1722" s="25"/>
      <c r="G1722" s="26" t="str">
        <f aca="false">IF(AND(E1722="",H1722=""),"",N(E1722)*N(F1722)+N(H1722))</f>
        <v/>
      </c>
      <c r="H1722" s="25"/>
      <c r="I1722" s="23"/>
      <c r="J1722" s="28" t="str">
        <f aca="false">IF(AND(A1722="",B1722="",C1722="",E1722="",H1722=""),"",IF(B1722="","Pick a job",IF(ISNA(MATCH(B1722,Jobs!$A$2:$A$301,0)),"Job # not on Jobs tab",IF(C1722="","Pick a category",IF(AND(E1722&lt;&gt;"",F1722=""),"Add a rate",IF(AND(E1722="",H1722=""),"Add hours or an amount",IF(AND(E1722&lt;&gt;"",H1722&lt;&gt;""),"Use hours x rate OR an amount","")))))))</f>
        <v/>
      </c>
    </row>
    <row r="1723" customFormat="false" ht="15" hidden="false" customHeight="false" outlineLevel="0" collapsed="false">
      <c r="A1723" s="24"/>
      <c r="B1723" s="23"/>
      <c r="C1723" s="23"/>
      <c r="D1723" s="23"/>
      <c r="E1723" s="23"/>
      <c r="F1723" s="25"/>
      <c r="G1723" s="26" t="str">
        <f aca="false">IF(AND(E1723="",H1723=""),"",N(E1723)*N(F1723)+N(H1723))</f>
        <v/>
      </c>
      <c r="H1723" s="25"/>
      <c r="I1723" s="23"/>
      <c r="J1723" s="28" t="str">
        <f aca="false">IF(AND(A1723="",B1723="",C1723="",E1723="",H1723=""),"",IF(B1723="","Pick a job",IF(ISNA(MATCH(B1723,Jobs!$A$2:$A$301,0)),"Job # not on Jobs tab",IF(C1723="","Pick a category",IF(AND(E1723&lt;&gt;"",F1723=""),"Add a rate",IF(AND(E1723="",H1723=""),"Add hours or an amount",IF(AND(E1723&lt;&gt;"",H1723&lt;&gt;""),"Use hours x rate OR an amount","")))))))</f>
        <v/>
      </c>
    </row>
    <row r="1724" customFormat="false" ht="15" hidden="false" customHeight="false" outlineLevel="0" collapsed="false">
      <c r="A1724" s="24"/>
      <c r="B1724" s="23"/>
      <c r="C1724" s="23"/>
      <c r="D1724" s="23"/>
      <c r="E1724" s="23"/>
      <c r="F1724" s="25"/>
      <c r="G1724" s="26" t="str">
        <f aca="false">IF(AND(E1724="",H1724=""),"",N(E1724)*N(F1724)+N(H1724))</f>
        <v/>
      </c>
      <c r="H1724" s="25"/>
      <c r="I1724" s="23"/>
      <c r="J1724" s="28" t="str">
        <f aca="false">IF(AND(A1724="",B1724="",C1724="",E1724="",H1724=""),"",IF(B1724="","Pick a job",IF(ISNA(MATCH(B1724,Jobs!$A$2:$A$301,0)),"Job # not on Jobs tab",IF(C1724="","Pick a category",IF(AND(E1724&lt;&gt;"",F1724=""),"Add a rate",IF(AND(E1724="",H1724=""),"Add hours or an amount",IF(AND(E1724&lt;&gt;"",H1724&lt;&gt;""),"Use hours x rate OR an amount","")))))))</f>
        <v/>
      </c>
    </row>
    <row r="1725" customFormat="false" ht="15" hidden="false" customHeight="false" outlineLevel="0" collapsed="false">
      <c r="A1725" s="24"/>
      <c r="B1725" s="23"/>
      <c r="C1725" s="23"/>
      <c r="D1725" s="23"/>
      <c r="E1725" s="23"/>
      <c r="F1725" s="25"/>
      <c r="G1725" s="26" t="str">
        <f aca="false">IF(AND(E1725="",H1725=""),"",N(E1725)*N(F1725)+N(H1725))</f>
        <v/>
      </c>
      <c r="H1725" s="25"/>
      <c r="I1725" s="23"/>
      <c r="J1725" s="28" t="str">
        <f aca="false">IF(AND(A1725="",B1725="",C1725="",E1725="",H1725=""),"",IF(B1725="","Pick a job",IF(ISNA(MATCH(B1725,Jobs!$A$2:$A$301,0)),"Job # not on Jobs tab",IF(C1725="","Pick a category",IF(AND(E1725&lt;&gt;"",F1725=""),"Add a rate",IF(AND(E1725="",H1725=""),"Add hours or an amount",IF(AND(E1725&lt;&gt;"",H1725&lt;&gt;""),"Use hours x rate OR an amount","")))))))</f>
        <v/>
      </c>
    </row>
    <row r="1726" customFormat="false" ht="15" hidden="false" customHeight="false" outlineLevel="0" collapsed="false">
      <c r="A1726" s="24"/>
      <c r="B1726" s="23"/>
      <c r="C1726" s="23"/>
      <c r="D1726" s="23"/>
      <c r="E1726" s="23"/>
      <c r="F1726" s="25"/>
      <c r="G1726" s="26" t="str">
        <f aca="false">IF(AND(E1726="",H1726=""),"",N(E1726)*N(F1726)+N(H1726))</f>
        <v/>
      </c>
      <c r="H1726" s="25"/>
      <c r="I1726" s="23"/>
      <c r="J1726" s="28" t="str">
        <f aca="false">IF(AND(A1726="",B1726="",C1726="",E1726="",H1726=""),"",IF(B1726="","Pick a job",IF(ISNA(MATCH(B1726,Jobs!$A$2:$A$301,0)),"Job # not on Jobs tab",IF(C1726="","Pick a category",IF(AND(E1726&lt;&gt;"",F1726=""),"Add a rate",IF(AND(E1726="",H1726=""),"Add hours or an amount",IF(AND(E1726&lt;&gt;"",H1726&lt;&gt;""),"Use hours x rate OR an amount","")))))))</f>
        <v/>
      </c>
    </row>
    <row r="1727" customFormat="false" ht="15" hidden="false" customHeight="false" outlineLevel="0" collapsed="false">
      <c r="A1727" s="24"/>
      <c r="B1727" s="23"/>
      <c r="C1727" s="23"/>
      <c r="D1727" s="23"/>
      <c r="E1727" s="23"/>
      <c r="F1727" s="25"/>
      <c r="G1727" s="26" t="str">
        <f aca="false">IF(AND(E1727="",H1727=""),"",N(E1727)*N(F1727)+N(H1727))</f>
        <v/>
      </c>
      <c r="H1727" s="25"/>
      <c r="I1727" s="23"/>
      <c r="J1727" s="28" t="str">
        <f aca="false">IF(AND(A1727="",B1727="",C1727="",E1727="",H1727=""),"",IF(B1727="","Pick a job",IF(ISNA(MATCH(B1727,Jobs!$A$2:$A$301,0)),"Job # not on Jobs tab",IF(C1727="","Pick a category",IF(AND(E1727&lt;&gt;"",F1727=""),"Add a rate",IF(AND(E1727="",H1727=""),"Add hours or an amount",IF(AND(E1727&lt;&gt;"",H1727&lt;&gt;""),"Use hours x rate OR an amount","")))))))</f>
        <v/>
      </c>
    </row>
    <row r="1728" customFormat="false" ht="15" hidden="false" customHeight="false" outlineLevel="0" collapsed="false">
      <c r="A1728" s="24"/>
      <c r="B1728" s="23"/>
      <c r="C1728" s="23"/>
      <c r="D1728" s="23"/>
      <c r="E1728" s="23"/>
      <c r="F1728" s="25"/>
      <c r="G1728" s="26" t="str">
        <f aca="false">IF(AND(E1728="",H1728=""),"",N(E1728)*N(F1728)+N(H1728))</f>
        <v/>
      </c>
      <c r="H1728" s="25"/>
      <c r="I1728" s="23"/>
      <c r="J1728" s="28" t="str">
        <f aca="false">IF(AND(A1728="",B1728="",C1728="",E1728="",H1728=""),"",IF(B1728="","Pick a job",IF(ISNA(MATCH(B1728,Jobs!$A$2:$A$301,0)),"Job # not on Jobs tab",IF(C1728="","Pick a category",IF(AND(E1728&lt;&gt;"",F1728=""),"Add a rate",IF(AND(E1728="",H1728=""),"Add hours or an amount",IF(AND(E1728&lt;&gt;"",H1728&lt;&gt;""),"Use hours x rate OR an amount","")))))))</f>
        <v/>
      </c>
    </row>
    <row r="1729" customFormat="false" ht="15" hidden="false" customHeight="false" outlineLevel="0" collapsed="false">
      <c r="A1729" s="24"/>
      <c r="B1729" s="23"/>
      <c r="C1729" s="23"/>
      <c r="D1729" s="23"/>
      <c r="E1729" s="23"/>
      <c r="F1729" s="25"/>
      <c r="G1729" s="26" t="str">
        <f aca="false">IF(AND(E1729="",H1729=""),"",N(E1729)*N(F1729)+N(H1729))</f>
        <v/>
      </c>
      <c r="H1729" s="25"/>
      <c r="I1729" s="23"/>
      <c r="J1729" s="28" t="str">
        <f aca="false">IF(AND(A1729="",B1729="",C1729="",E1729="",H1729=""),"",IF(B1729="","Pick a job",IF(ISNA(MATCH(B1729,Jobs!$A$2:$A$301,0)),"Job # not on Jobs tab",IF(C1729="","Pick a category",IF(AND(E1729&lt;&gt;"",F1729=""),"Add a rate",IF(AND(E1729="",H1729=""),"Add hours or an amount",IF(AND(E1729&lt;&gt;"",H1729&lt;&gt;""),"Use hours x rate OR an amount","")))))))</f>
        <v/>
      </c>
    </row>
    <row r="1730" customFormat="false" ht="15" hidden="false" customHeight="false" outlineLevel="0" collapsed="false">
      <c r="A1730" s="24"/>
      <c r="B1730" s="23"/>
      <c r="C1730" s="23"/>
      <c r="D1730" s="23"/>
      <c r="E1730" s="23"/>
      <c r="F1730" s="25"/>
      <c r="G1730" s="26" t="str">
        <f aca="false">IF(AND(E1730="",H1730=""),"",N(E1730)*N(F1730)+N(H1730))</f>
        <v/>
      </c>
      <c r="H1730" s="25"/>
      <c r="I1730" s="23"/>
      <c r="J1730" s="28" t="str">
        <f aca="false">IF(AND(A1730="",B1730="",C1730="",E1730="",H1730=""),"",IF(B1730="","Pick a job",IF(ISNA(MATCH(B1730,Jobs!$A$2:$A$301,0)),"Job # not on Jobs tab",IF(C1730="","Pick a category",IF(AND(E1730&lt;&gt;"",F1730=""),"Add a rate",IF(AND(E1730="",H1730=""),"Add hours or an amount",IF(AND(E1730&lt;&gt;"",H1730&lt;&gt;""),"Use hours x rate OR an amount","")))))))</f>
        <v/>
      </c>
    </row>
    <row r="1731" customFormat="false" ht="15" hidden="false" customHeight="false" outlineLevel="0" collapsed="false">
      <c r="A1731" s="24"/>
      <c r="B1731" s="23"/>
      <c r="C1731" s="23"/>
      <c r="D1731" s="23"/>
      <c r="E1731" s="23"/>
      <c r="F1731" s="25"/>
      <c r="G1731" s="26" t="str">
        <f aca="false">IF(AND(E1731="",H1731=""),"",N(E1731)*N(F1731)+N(H1731))</f>
        <v/>
      </c>
      <c r="H1731" s="25"/>
      <c r="I1731" s="23"/>
      <c r="J1731" s="28" t="str">
        <f aca="false">IF(AND(A1731="",B1731="",C1731="",E1731="",H1731=""),"",IF(B1731="","Pick a job",IF(ISNA(MATCH(B1731,Jobs!$A$2:$A$301,0)),"Job # not on Jobs tab",IF(C1731="","Pick a category",IF(AND(E1731&lt;&gt;"",F1731=""),"Add a rate",IF(AND(E1731="",H1731=""),"Add hours or an amount",IF(AND(E1731&lt;&gt;"",H1731&lt;&gt;""),"Use hours x rate OR an amount","")))))))</f>
        <v/>
      </c>
    </row>
    <row r="1732" customFormat="false" ht="15" hidden="false" customHeight="false" outlineLevel="0" collapsed="false">
      <c r="A1732" s="24"/>
      <c r="B1732" s="23"/>
      <c r="C1732" s="23"/>
      <c r="D1732" s="23"/>
      <c r="E1732" s="23"/>
      <c r="F1732" s="25"/>
      <c r="G1732" s="26" t="str">
        <f aca="false">IF(AND(E1732="",H1732=""),"",N(E1732)*N(F1732)+N(H1732))</f>
        <v/>
      </c>
      <c r="H1732" s="25"/>
      <c r="I1732" s="23"/>
      <c r="J1732" s="28" t="str">
        <f aca="false">IF(AND(A1732="",B1732="",C1732="",E1732="",H1732=""),"",IF(B1732="","Pick a job",IF(ISNA(MATCH(B1732,Jobs!$A$2:$A$301,0)),"Job # not on Jobs tab",IF(C1732="","Pick a category",IF(AND(E1732&lt;&gt;"",F1732=""),"Add a rate",IF(AND(E1732="",H1732=""),"Add hours or an amount",IF(AND(E1732&lt;&gt;"",H1732&lt;&gt;""),"Use hours x rate OR an amount","")))))))</f>
        <v/>
      </c>
    </row>
    <row r="1733" customFormat="false" ht="15" hidden="false" customHeight="false" outlineLevel="0" collapsed="false">
      <c r="A1733" s="24"/>
      <c r="B1733" s="23"/>
      <c r="C1733" s="23"/>
      <c r="D1733" s="23"/>
      <c r="E1733" s="23"/>
      <c r="F1733" s="25"/>
      <c r="G1733" s="26" t="str">
        <f aca="false">IF(AND(E1733="",H1733=""),"",N(E1733)*N(F1733)+N(H1733))</f>
        <v/>
      </c>
      <c r="H1733" s="25"/>
      <c r="I1733" s="23"/>
      <c r="J1733" s="28" t="str">
        <f aca="false">IF(AND(A1733="",B1733="",C1733="",E1733="",H1733=""),"",IF(B1733="","Pick a job",IF(ISNA(MATCH(B1733,Jobs!$A$2:$A$301,0)),"Job # not on Jobs tab",IF(C1733="","Pick a category",IF(AND(E1733&lt;&gt;"",F1733=""),"Add a rate",IF(AND(E1733="",H1733=""),"Add hours or an amount",IF(AND(E1733&lt;&gt;"",H1733&lt;&gt;""),"Use hours x rate OR an amount","")))))))</f>
        <v/>
      </c>
    </row>
    <row r="1734" customFormat="false" ht="15" hidden="false" customHeight="false" outlineLevel="0" collapsed="false">
      <c r="A1734" s="24"/>
      <c r="B1734" s="23"/>
      <c r="C1734" s="23"/>
      <c r="D1734" s="23"/>
      <c r="E1734" s="23"/>
      <c r="F1734" s="25"/>
      <c r="G1734" s="26" t="str">
        <f aca="false">IF(AND(E1734="",H1734=""),"",N(E1734)*N(F1734)+N(H1734))</f>
        <v/>
      </c>
      <c r="H1734" s="25"/>
      <c r="I1734" s="23"/>
      <c r="J1734" s="28" t="str">
        <f aca="false">IF(AND(A1734="",B1734="",C1734="",E1734="",H1734=""),"",IF(B1734="","Pick a job",IF(ISNA(MATCH(B1734,Jobs!$A$2:$A$301,0)),"Job # not on Jobs tab",IF(C1734="","Pick a category",IF(AND(E1734&lt;&gt;"",F1734=""),"Add a rate",IF(AND(E1734="",H1734=""),"Add hours or an amount",IF(AND(E1734&lt;&gt;"",H1734&lt;&gt;""),"Use hours x rate OR an amount","")))))))</f>
        <v/>
      </c>
    </row>
    <row r="1735" customFormat="false" ht="15" hidden="false" customHeight="false" outlineLevel="0" collapsed="false">
      <c r="A1735" s="24"/>
      <c r="B1735" s="23"/>
      <c r="C1735" s="23"/>
      <c r="D1735" s="23"/>
      <c r="E1735" s="23"/>
      <c r="F1735" s="25"/>
      <c r="G1735" s="26" t="str">
        <f aca="false">IF(AND(E1735="",H1735=""),"",N(E1735)*N(F1735)+N(H1735))</f>
        <v/>
      </c>
      <c r="H1735" s="25"/>
      <c r="I1735" s="23"/>
      <c r="J1735" s="28" t="str">
        <f aca="false">IF(AND(A1735="",B1735="",C1735="",E1735="",H1735=""),"",IF(B1735="","Pick a job",IF(ISNA(MATCH(B1735,Jobs!$A$2:$A$301,0)),"Job # not on Jobs tab",IF(C1735="","Pick a category",IF(AND(E1735&lt;&gt;"",F1735=""),"Add a rate",IF(AND(E1735="",H1735=""),"Add hours or an amount",IF(AND(E1735&lt;&gt;"",H1735&lt;&gt;""),"Use hours x rate OR an amount","")))))))</f>
        <v/>
      </c>
    </row>
    <row r="1736" customFormat="false" ht="15" hidden="false" customHeight="false" outlineLevel="0" collapsed="false">
      <c r="A1736" s="24"/>
      <c r="B1736" s="23"/>
      <c r="C1736" s="23"/>
      <c r="D1736" s="23"/>
      <c r="E1736" s="23"/>
      <c r="F1736" s="25"/>
      <c r="G1736" s="26" t="str">
        <f aca="false">IF(AND(E1736="",H1736=""),"",N(E1736)*N(F1736)+N(H1736))</f>
        <v/>
      </c>
      <c r="H1736" s="25"/>
      <c r="I1736" s="23"/>
      <c r="J1736" s="28" t="str">
        <f aca="false">IF(AND(A1736="",B1736="",C1736="",E1736="",H1736=""),"",IF(B1736="","Pick a job",IF(ISNA(MATCH(B1736,Jobs!$A$2:$A$301,0)),"Job # not on Jobs tab",IF(C1736="","Pick a category",IF(AND(E1736&lt;&gt;"",F1736=""),"Add a rate",IF(AND(E1736="",H1736=""),"Add hours or an amount",IF(AND(E1736&lt;&gt;"",H1736&lt;&gt;""),"Use hours x rate OR an amount","")))))))</f>
        <v/>
      </c>
    </row>
    <row r="1737" customFormat="false" ht="15" hidden="false" customHeight="false" outlineLevel="0" collapsed="false">
      <c r="A1737" s="24"/>
      <c r="B1737" s="23"/>
      <c r="C1737" s="23"/>
      <c r="D1737" s="23"/>
      <c r="E1737" s="23"/>
      <c r="F1737" s="25"/>
      <c r="G1737" s="26" t="str">
        <f aca="false">IF(AND(E1737="",H1737=""),"",N(E1737)*N(F1737)+N(H1737))</f>
        <v/>
      </c>
      <c r="H1737" s="25"/>
      <c r="I1737" s="23"/>
      <c r="J1737" s="28" t="str">
        <f aca="false">IF(AND(A1737="",B1737="",C1737="",E1737="",H1737=""),"",IF(B1737="","Pick a job",IF(ISNA(MATCH(B1737,Jobs!$A$2:$A$301,0)),"Job # not on Jobs tab",IF(C1737="","Pick a category",IF(AND(E1737&lt;&gt;"",F1737=""),"Add a rate",IF(AND(E1737="",H1737=""),"Add hours or an amount",IF(AND(E1737&lt;&gt;"",H1737&lt;&gt;""),"Use hours x rate OR an amount","")))))))</f>
        <v/>
      </c>
    </row>
    <row r="1738" customFormat="false" ht="15" hidden="false" customHeight="false" outlineLevel="0" collapsed="false">
      <c r="A1738" s="24"/>
      <c r="B1738" s="23"/>
      <c r="C1738" s="23"/>
      <c r="D1738" s="23"/>
      <c r="E1738" s="23"/>
      <c r="F1738" s="25"/>
      <c r="G1738" s="26" t="str">
        <f aca="false">IF(AND(E1738="",H1738=""),"",N(E1738)*N(F1738)+N(H1738))</f>
        <v/>
      </c>
      <c r="H1738" s="25"/>
      <c r="I1738" s="23"/>
      <c r="J1738" s="28" t="str">
        <f aca="false">IF(AND(A1738="",B1738="",C1738="",E1738="",H1738=""),"",IF(B1738="","Pick a job",IF(ISNA(MATCH(B1738,Jobs!$A$2:$A$301,0)),"Job # not on Jobs tab",IF(C1738="","Pick a category",IF(AND(E1738&lt;&gt;"",F1738=""),"Add a rate",IF(AND(E1738="",H1738=""),"Add hours or an amount",IF(AND(E1738&lt;&gt;"",H1738&lt;&gt;""),"Use hours x rate OR an amount","")))))))</f>
        <v/>
      </c>
    </row>
    <row r="1739" customFormat="false" ht="15" hidden="false" customHeight="false" outlineLevel="0" collapsed="false">
      <c r="A1739" s="24"/>
      <c r="B1739" s="23"/>
      <c r="C1739" s="23"/>
      <c r="D1739" s="23"/>
      <c r="E1739" s="23"/>
      <c r="F1739" s="25"/>
      <c r="G1739" s="26" t="str">
        <f aca="false">IF(AND(E1739="",H1739=""),"",N(E1739)*N(F1739)+N(H1739))</f>
        <v/>
      </c>
      <c r="H1739" s="25"/>
      <c r="I1739" s="23"/>
      <c r="J1739" s="28" t="str">
        <f aca="false">IF(AND(A1739="",B1739="",C1739="",E1739="",H1739=""),"",IF(B1739="","Pick a job",IF(ISNA(MATCH(B1739,Jobs!$A$2:$A$301,0)),"Job # not on Jobs tab",IF(C1739="","Pick a category",IF(AND(E1739&lt;&gt;"",F1739=""),"Add a rate",IF(AND(E1739="",H1739=""),"Add hours or an amount",IF(AND(E1739&lt;&gt;"",H1739&lt;&gt;""),"Use hours x rate OR an amount","")))))))</f>
        <v/>
      </c>
    </row>
    <row r="1740" customFormat="false" ht="15" hidden="false" customHeight="false" outlineLevel="0" collapsed="false">
      <c r="A1740" s="24"/>
      <c r="B1740" s="23"/>
      <c r="C1740" s="23"/>
      <c r="D1740" s="23"/>
      <c r="E1740" s="23"/>
      <c r="F1740" s="25"/>
      <c r="G1740" s="26" t="str">
        <f aca="false">IF(AND(E1740="",H1740=""),"",N(E1740)*N(F1740)+N(H1740))</f>
        <v/>
      </c>
      <c r="H1740" s="25"/>
      <c r="I1740" s="23"/>
      <c r="J1740" s="28" t="str">
        <f aca="false">IF(AND(A1740="",B1740="",C1740="",E1740="",H1740=""),"",IF(B1740="","Pick a job",IF(ISNA(MATCH(B1740,Jobs!$A$2:$A$301,0)),"Job # not on Jobs tab",IF(C1740="","Pick a category",IF(AND(E1740&lt;&gt;"",F1740=""),"Add a rate",IF(AND(E1740="",H1740=""),"Add hours or an amount",IF(AND(E1740&lt;&gt;"",H1740&lt;&gt;""),"Use hours x rate OR an amount","")))))))</f>
        <v/>
      </c>
    </row>
    <row r="1741" customFormat="false" ht="15" hidden="false" customHeight="false" outlineLevel="0" collapsed="false">
      <c r="A1741" s="24"/>
      <c r="B1741" s="23"/>
      <c r="C1741" s="23"/>
      <c r="D1741" s="23"/>
      <c r="E1741" s="23"/>
      <c r="F1741" s="25"/>
      <c r="G1741" s="26" t="str">
        <f aca="false">IF(AND(E1741="",H1741=""),"",N(E1741)*N(F1741)+N(H1741))</f>
        <v/>
      </c>
      <c r="H1741" s="25"/>
      <c r="I1741" s="23"/>
      <c r="J1741" s="28" t="str">
        <f aca="false">IF(AND(A1741="",B1741="",C1741="",E1741="",H1741=""),"",IF(B1741="","Pick a job",IF(ISNA(MATCH(B1741,Jobs!$A$2:$A$301,0)),"Job # not on Jobs tab",IF(C1741="","Pick a category",IF(AND(E1741&lt;&gt;"",F1741=""),"Add a rate",IF(AND(E1741="",H1741=""),"Add hours or an amount",IF(AND(E1741&lt;&gt;"",H1741&lt;&gt;""),"Use hours x rate OR an amount","")))))))</f>
        <v/>
      </c>
    </row>
    <row r="1742" customFormat="false" ht="15" hidden="false" customHeight="false" outlineLevel="0" collapsed="false">
      <c r="A1742" s="24"/>
      <c r="B1742" s="23"/>
      <c r="C1742" s="23"/>
      <c r="D1742" s="23"/>
      <c r="E1742" s="23"/>
      <c r="F1742" s="25"/>
      <c r="G1742" s="26" t="str">
        <f aca="false">IF(AND(E1742="",H1742=""),"",N(E1742)*N(F1742)+N(H1742))</f>
        <v/>
      </c>
      <c r="H1742" s="25"/>
      <c r="I1742" s="23"/>
      <c r="J1742" s="28" t="str">
        <f aca="false">IF(AND(A1742="",B1742="",C1742="",E1742="",H1742=""),"",IF(B1742="","Pick a job",IF(ISNA(MATCH(B1742,Jobs!$A$2:$A$301,0)),"Job # not on Jobs tab",IF(C1742="","Pick a category",IF(AND(E1742&lt;&gt;"",F1742=""),"Add a rate",IF(AND(E1742="",H1742=""),"Add hours or an amount",IF(AND(E1742&lt;&gt;"",H1742&lt;&gt;""),"Use hours x rate OR an amount","")))))))</f>
        <v/>
      </c>
    </row>
    <row r="1743" customFormat="false" ht="15" hidden="false" customHeight="false" outlineLevel="0" collapsed="false">
      <c r="A1743" s="24"/>
      <c r="B1743" s="23"/>
      <c r="C1743" s="23"/>
      <c r="D1743" s="23"/>
      <c r="E1743" s="23"/>
      <c r="F1743" s="25"/>
      <c r="G1743" s="26" t="str">
        <f aca="false">IF(AND(E1743="",H1743=""),"",N(E1743)*N(F1743)+N(H1743))</f>
        <v/>
      </c>
      <c r="H1743" s="25"/>
      <c r="I1743" s="23"/>
      <c r="J1743" s="28" t="str">
        <f aca="false">IF(AND(A1743="",B1743="",C1743="",E1743="",H1743=""),"",IF(B1743="","Pick a job",IF(ISNA(MATCH(B1743,Jobs!$A$2:$A$301,0)),"Job # not on Jobs tab",IF(C1743="","Pick a category",IF(AND(E1743&lt;&gt;"",F1743=""),"Add a rate",IF(AND(E1743="",H1743=""),"Add hours or an amount",IF(AND(E1743&lt;&gt;"",H1743&lt;&gt;""),"Use hours x rate OR an amount","")))))))</f>
        <v/>
      </c>
    </row>
    <row r="1744" customFormat="false" ht="15" hidden="false" customHeight="false" outlineLevel="0" collapsed="false">
      <c r="A1744" s="24"/>
      <c r="B1744" s="23"/>
      <c r="C1744" s="23"/>
      <c r="D1744" s="23"/>
      <c r="E1744" s="23"/>
      <c r="F1744" s="25"/>
      <c r="G1744" s="26" t="str">
        <f aca="false">IF(AND(E1744="",H1744=""),"",N(E1744)*N(F1744)+N(H1744))</f>
        <v/>
      </c>
      <c r="H1744" s="25"/>
      <c r="I1744" s="23"/>
      <c r="J1744" s="28" t="str">
        <f aca="false">IF(AND(A1744="",B1744="",C1744="",E1744="",H1744=""),"",IF(B1744="","Pick a job",IF(ISNA(MATCH(B1744,Jobs!$A$2:$A$301,0)),"Job # not on Jobs tab",IF(C1744="","Pick a category",IF(AND(E1744&lt;&gt;"",F1744=""),"Add a rate",IF(AND(E1744="",H1744=""),"Add hours or an amount",IF(AND(E1744&lt;&gt;"",H1744&lt;&gt;""),"Use hours x rate OR an amount","")))))))</f>
        <v/>
      </c>
    </row>
    <row r="1745" customFormat="false" ht="15" hidden="false" customHeight="false" outlineLevel="0" collapsed="false">
      <c r="A1745" s="24"/>
      <c r="B1745" s="23"/>
      <c r="C1745" s="23"/>
      <c r="D1745" s="23"/>
      <c r="E1745" s="23"/>
      <c r="F1745" s="25"/>
      <c r="G1745" s="26" t="str">
        <f aca="false">IF(AND(E1745="",H1745=""),"",N(E1745)*N(F1745)+N(H1745))</f>
        <v/>
      </c>
      <c r="H1745" s="25"/>
      <c r="I1745" s="23"/>
      <c r="J1745" s="28" t="str">
        <f aca="false">IF(AND(A1745="",B1745="",C1745="",E1745="",H1745=""),"",IF(B1745="","Pick a job",IF(ISNA(MATCH(B1745,Jobs!$A$2:$A$301,0)),"Job # not on Jobs tab",IF(C1745="","Pick a category",IF(AND(E1745&lt;&gt;"",F1745=""),"Add a rate",IF(AND(E1745="",H1745=""),"Add hours or an amount",IF(AND(E1745&lt;&gt;"",H1745&lt;&gt;""),"Use hours x rate OR an amount","")))))))</f>
        <v/>
      </c>
    </row>
    <row r="1746" customFormat="false" ht="15" hidden="false" customHeight="false" outlineLevel="0" collapsed="false">
      <c r="A1746" s="24"/>
      <c r="B1746" s="23"/>
      <c r="C1746" s="23"/>
      <c r="D1746" s="23"/>
      <c r="E1746" s="23"/>
      <c r="F1746" s="25"/>
      <c r="G1746" s="26" t="str">
        <f aca="false">IF(AND(E1746="",H1746=""),"",N(E1746)*N(F1746)+N(H1746))</f>
        <v/>
      </c>
      <c r="H1746" s="25"/>
      <c r="I1746" s="23"/>
      <c r="J1746" s="28" t="str">
        <f aca="false">IF(AND(A1746="",B1746="",C1746="",E1746="",H1746=""),"",IF(B1746="","Pick a job",IF(ISNA(MATCH(B1746,Jobs!$A$2:$A$301,0)),"Job # not on Jobs tab",IF(C1746="","Pick a category",IF(AND(E1746&lt;&gt;"",F1746=""),"Add a rate",IF(AND(E1746="",H1746=""),"Add hours or an amount",IF(AND(E1746&lt;&gt;"",H1746&lt;&gt;""),"Use hours x rate OR an amount","")))))))</f>
        <v/>
      </c>
    </row>
    <row r="1747" customFormat="false" ht="15" hidden="false" customHeight="false" outlineLevel="0" collapsed="false">
      <c r="A1747" s="24"/>
      <c r="B1747" s="23"/>
      <c r="C1747" s="23"/>
      <c r="D1747" s="23"/>
      <c r="E1747" s="23"/>
      <c r="F1747" s="25"/>
      <c r="G1747" s="26" t="str">
        <f aca="false">IF(AND(E1747="",H1747=""),"",N(E1747)*N(F1747)+N(H1747))</f>
        <v/>
      </c>
      <c r="H1747" s="25"/>
      <c r="I1747" s="23"/>
      <c r="J1747" s="28" t="str">
        <f aca="false">IF(AND(A1747="",B1747="",C1747="",E1747="",H1747=""),"",IF(B1747="","Pick a job",IF(ISNA(MATCH(B1747,Jobs!$A$2:$A$301,0)),"Job # not on Jobs tab",IF(C1747="","Pick a category",IF(AND(E1747&lt;&gt;"",F1747=""),"Add a rate",IF(AND(E1747="",H1747=""),"Add hours or an amount",IF(AND(E1747&lt;&gt;"",H1747&lt;&gt;""),"Use hours x rate OR an amount","")))))))</f>
        <v/>
      </c>
    </row>
    <row r="1748" customFormat="false" ht="15" hidden="false" customHeight="false" outlineLevel="0" collapsed="false">
      <c r="A1748" s="24"/>
      <c r="B1748" s="23"/>
      <c r="C1748" s="23"/>
      <c r="D1748" s="23"/>
      <c r="E1748" s="23"/>
      <c r="F1748" s="25"/>
      <c r="G1748" s="26" t="str">
        <f aca="false">IF(AND(E1748="",H1748=""),"",N(E1748)*N(F1748)+N(H1748))</f>
        <v/>
      </c>
      <c r="H1748" s="25"/>
      <c r="I1748" s="23"/>
      <c r="J1748" s="28" t="str">
        <f aca="false">IF(AND(A1748="",B1748="",C1748="",E1748="",H1748=""),"",IF(B1748="","Pick a job",IF(ISNA(MATCH(B1748,Jobs!$A$2:$A$301,0)),"Job # not on Jobs tab",IF(C1748="","Pick a category",IF(AND(E1748&lt;&gt;"",F1748=""),"Add a rate",IF(AND(E1748="",H1748=""),"Add hours or an amount",IF(AND(E1748&lt;&gt;"",H1748&lt;&gt;""),"Use hours x rate OR an amount","")))))))</f>
        <v/>
      </c>
    </row>
    <row r="1749" customFormat="false" ht="15" hidden="false" customHeight="false" outlineLevel="0" collapsed="false">
      <c r="A1749" s="24"/>
      <c r="B1749" s="23"/>
      <c r="C1749" s="23"/>
      <c r="D1749" s="23"/>
      <c r="E1749" s="23"/>
      <c r="F1749" s="25"/>
      <c r="G1749" s="26" t="str">
        <f aca="false">IF(AND(E1749="",H1749=""),"",N(E1749)*N(F1749)+N(H1749))</f>
        <v/>
      </c>
      <c r="H1749" s="25"/>
      <c r="I1749" s="23"/>
      <c r="J1749" s="28" t="str">
        <f aca="false">IF(AND(A1749="",B1749="",C1749="",E1749="",H1749=""),"",IF(B1749="","Pick a job",IF(ISNA(MATCH(B1749,Jobs!$A$2:$A$301,0)),"Job # not on Jobs tab",IF(C1749="","Pick a category",IF(AND(E1749&lt;&gt;"",F1749=""),"Add a rate",IF(AND(E1749="",H1749=""),"Add hours or an amount",IF(AND(E1749&lt;&gt;"",H1749&lt;&gt;""),"Use hours x rate OR an amount","")))))))</f>
        <v/>
      </c>
    </row>
    <row r="1750" customFormat="false" ht="15" hidden="false" customHeight="false" outlineLevel="0" collapsed="false">
      <c r="A1750" s="24"/>
      <c r="B1750" s="23"/>
      <c r="C1750" s="23"/>
      <c r="D1750" s="23"/>
      <c r="E1750" s="23"/>
      <c r="F1750" s="25"/>
      <c r="G1750" s="26" t="str">
        <f aca="false">IF(AND(E1750="",H1750=""),"",N(E1750)*N(F1750)+N(H1750))</f>
        <v/>
      </c>
      <c r="H1750" s="25"/>
      <c r="I1750" s="23"/>
      <c r="J1750" s="28" t="str">
        <f aca="false">IF(AND(A1750="",B1750="",C1750="",E1750="",H1750=""),"",IF(B1750="","Pick a job",IF(ISNA(MATCH(B1750,Jobs!$A$2:$A$301,0)),"Job # not on Jobs tab",IF(C1750="","Pick a category",IF(AND(E1750&lt;&gt;"",F1750=""),"Add a rate",IF(AND(E1750="",H1750=""),"Add hours or an amount",IF(AND(E1750&lt;&gt;"",H1750&lt;&gt;""),"Use hours x rate OR an amount","")))))))</f>
        <v/>
      </c>
    </row>
    <row r="1751" customFormat="false" ht="15" hidden="false" customHeight="false" outlineLevel="0" collapsed="false">
      <c r="A1751" s="24"/>
      <c r="B1751" s="23"/>
      <c r="C1751" s="23"/>
      <c r="D1751" s="23"/>
      <c r="E1751" s="23"/>
      <c r="F1751" s="25"/>
      <c r="G1751" s="26" t="str">
        <f aca="false">IF(AND(E1751="",H1751=""),"",N(E1751)*N(F1751)+N(H1751))</f>
        <v/>
      </c>
      <c r="H1751" s="25"/>
      <c r="I1751" s="23"/>
      <c r="J1751" s="28" t="str">
        <f aca="false">IF(AND(A1751="",B1751="",C1751="",E1751="",H1751=""),"",IF(B1751="","Pick a job",IF(ISNA(MATCH(B1751,Jobs!$A$2:$A$301,0)),"Job # not on Jobs tab",IF(C1751="","Pick a category",IF(AND(E1751&lt;&gt;"",F1751=""),"Add a rate",IF(AND(E1751="",H1751=""),"Add hours or an amount",IF(AND(E1751&lt;&gt;"",H1751&lt;&gt;""),"Use hours x rate OR an amount","")))))))</f>
        <v/>
      </c>
    </row>
    <row r="1752" customFormat="false" ht="15" hidden="false" customHeight="false" outlineLevel="0" collapsed="false">
      <c r="A1752" s="24"/>
      <c r="B1752" s="23"/>
      <c r="C1752" s="23"/>
      <c r="D1752" s="23"/>
      <c r="E1752" s="23"/>
      <c r="F1752" s="25"/>
      <c r="G1752" s="26" t="str">
        <f aca="false">IF(AND(E1752="",H1752=""),"",N(E1752)*N(F1752)+N(H1752))</f>
        <v/>
      </c>
      <c r="H1752" s="25"/>
      <c r="I1752" s="23"/>
      <c r="J1752" s="28" t="str">
        <f aca="false">IF(AND(A1752="",B1752="",C1752="",E1752="",H1752=""),"",IF(B1752="","Pick a job",IF(ISNA(MATCH(B1752,Jobs!$A$2:$A$301,0)),"Job # not on Jobs tab",IF(C1752="","Pick a category",IF(AND(E1752&lt;&gt;"",F1752=""),"Add a rate",IF(AND(E1752="",H1752=""),"Add hours or an amount",IF(AND(E1752&lt;&gt;"",H1752&lt;&gt;""),"Use hours x rate OR an amount","")))))))</f>
        <v/>
      </c>
    </row>
    <row r="1753" customFormat="false" ht="15" hidden="false" customHeight="false" outlineLevel="0" collapsed="false">
      <c r="A1753" s="24"/>
      <c r="B1753" s="23"/>
      <c r="C1753" s="23"/>
      <c r="D1753" s="23"/>
      <c r="E1753" s="23"/>
      <c r="F1753" s="25"/>
      <c r="G1753" s="26" t="str">
        <f aca="false">IF(AND(E1753="",H1753=""),"",N(E1753)*N(F1753)+N(H1753))</f>
        <v/>
      </c>
      <c r="H1753" s="25"/>
      <c r="I1753" s="23"/>
      <c r="J1753" s="28" t="str">
        <f aca="false">IF(AND(A1753="",B1753="",C1753="",E1753="",H1753=""),"",IF(B1753="","Pick a job",IF(ISNA(MATCH(B1753,Jobs!$A$2:$A$301,0)),"Job # not on Jobs tab",IF(C1753="","Pick a category",IF(AND(E1753&lt;&gt;"",F1753=""),"Add a rate",IF(AND(E1753="",H1753=""),"Add hours or an amount",IF(AND(E1753&lt;&gt;"",H1753&lt;&gt;""),"Use hours x rate OR an amount","")))))))</f>
        <v/>
      </c>
    </row>
    <row r="1754" customFormat="false" ht="15" hidden="false" customHeight="false" outlineLevel="0" collapsed="false">
      <c r="A1754" s="24"/>
      <c r="B1754" s="23"/>
      <c r="C1754" s="23"/>
      <c r="D1754" s="23"/>
      <c r="E1754" s="23"/>
      <c r="F1754" s="25"/>
      <c r="G1754" s="26" t="str">
        <f aca="false">IF(AND(E1754="",H1754=""),"",N(E1754)*N(F1754)+N(H1754))</f>
        <v/>
      </c>
      <c r="H1754" s="25"/>
      <c r="I1754" s="23"/>
      <c r="J1754" s="28" t="str">
        <f aca="false">IF(AND(A1754="",B1754="",C1754="",E1754="",H1754=""),"",IF(B1754="","Pick a job",IF(ISNA(MATCH(B1754,Jobs!$A$2:$A$301,0)),"Job # not on Jobs tab",IF(C1754="","Pick a category",IF(AND(E1754&lt;&gt;"",F1754=""),"Add a rate",IF(AND(E1754="",H1754=""),"Add hours or an amount",IF(AND(E1754&lt;&gt;"",H1754&lt;&gt;""),"Use hours x rate OR an amount","")))))))</f>
        <v/>
      </c>
    </row>
    <row r="1755" customFormat="false" ht="15" hidden="false" customHeight="false" outlineLevel="0" collapsed="false">
      <c r="A1755" s="24"/>
      <c r="B1755" s="23"/>
      <c r="C1755" s="23"/>
      <c r="D1755" s="23"/>
      <c r="E1755" s="23"/>
      <c r="F1755" s="25"/>
      <c r="G1755" s="26" t="str">
        <f aca="false">IF(AND(E1755="",H1755=""),"",N(E1755)*N(F1755)+N(H1755))</f>
        <v/>
      </c>
      <c r="H1755" s="25"/>
      <c r="I1755" s="23"/>
      <c r="J1755" s="28" t="str">
        <f aca="false">IF(AND(A1755="",B1755="",C1755="",E1755="",H1755=""),"",IF(B1755="","Pick a job",IF(ISNA(MATCH(B1755,Jobs!$A$2:$A$301,0)),"Job # not on Jobs tab",IF(C1755="","Pick a category",IF(AND(E1755&lt;&gt;"",F1755=""),"Add a rate",IF(AND(E1755="",H1755=""),"Add hours or an amount",IF(AND(E1755&lt;&gt;"",H1755&lt;&gt;""),"Use hours x rate OR an amount","")))))))</f>
        <v/>
      </c>
    </row>
    <row r="1756" customFormat="false" ht="15" hidden="false" customHeight="false" outlineLevel="0" collapsed="false">
      <c r="A1756" s="24"/>
      <c r="B1756" s="23"/>
      <c r="C1756" s="23"/>
      <c r="D1756" s="23"/>
      <c r="E1756" s="23"/>
      <c r="F1756" s="25"/>
      <c r="G1756" s="26" t="str">
        <f aca="false">IF(AND(E1756="",H1756=""),"",N(E1756)*N(F1756)+N(H1756))</f>
        <v/>
      </c>
      <c r="H1756" s="25"/>
      <c r="I1756" s="23"/>
      <c r="J1756" s="28" t="str">
        <f aca="false">IF(AND(A1756="",B1756="",C1756="",E1756="",H1756=""),"",IF(B1756="","Pick a job",IF(ISNA(MATCH(B1756,Jobs!$A$2:$A$301,0)),"Job # not on Jobs tab",IF(C1756="","Pick a category",IF(AND(E1756&lt;&gt;"",F1756=""),"Add a rate",IF(AND(E1756="",H1756=""),"Add hours or an amount",IF(AND(E1756&lt;&gt;"",H1756&lt;&gt;""),"Use hours x rate OR an amount","")))))))</f>
        <v/>
      </c>
    </row>
    <row r="1757" customFormat="false" ht="15" hidden="false" customHeight="false" outlineLevel="0" collapsed="false">
      <c r="A1757" s="24"/>
      <c r="B1757" s="23"/>
      <c r="C1757" s="23"/>
      <c r="D1757" s="23"/>
      <c r="E1757" s="23"/>
      <c r="F1757" s="25"/>
      <c r="G1757" s="26" t="str">
        <f aca="false">IF(AND(E1757="",H1757=""),"",N(E1757)*N(F1757)+N(H1757))</f>
        <v/>
      </c>
      <c r="H1757" s="25"/>
      <c r="I1757" s="23"/>
      <c r="J1757" s="28" t="str">
        <f aca="false">IF(AND(A1757="",B1757="",C1757="",E1757="",H1757=""),"",IF(B1757="","Pick a job",IF(ISNA(MATCH(B1757,Jobs!$A$2:$A$301,0)),"Job # not on Jobs tab",IF(C1757="","Pick a category",IF(AND(E1757&lt;&gt;"",F1757=""),"Add a rate",IF(AND(E1757="",H1757=""),"Add hours or an amount",IF(AND(E1757&lt;&gt;"",H1757&lt;&gt;""),"Use hours x rate OR an amount","")))))))</f>
        <v/>
      </c>
    </row>
    <row r="1758" customFormat="false" ht="15" hidden="false" customHeight="false" outlineLevel="0" collapsed="false">
      <c r="A1758" s="24"/>
      <c r="B1758" s="23"/>
      <c r="C1758" s="23"/>
      <c r="D1758" s="23"/>
      <c r="E1758" s="23"/>
      <c r="F1758" s="25"/>
      <c r="G1758" s="26" t="str">
        <f aca="false">IF(AND(E1758="",H1758=""),"",N(E1758)*N(F1758)+N(H1758))</f>
        <v/>
      </c>
      <c r="H1758" s="25"/>
      <c r="I1758" s="23"/>
      <c r="J1758" s="28" t="str">
        <f aca="false">IF(AND(A1758="",B1758="",C1758="",E1758="",H1758=""),"",IF(B1758="","Pick a job",IF(ISNA(MATCH(B1758,Jobs!$A$2:$A$301,0)),"Job # not on Jobs tab",IF(C1758="","Pick a category",IF(AND(E1758&lt;&gt;"",F1758=""),"Add a rate",IF(AND(E1758="",H1758=""),"Add hours or an amount",IF(AND(E1758&lt;&gt;"",H1758&lt;&gt;""),"Use hours x rate OR an amount","")))))))</f>
        <v/>
      </c>
    </row>
    <row r="1759" customFormat="false" ht="15" hidden="false" customHeight="false" outlineLevel="0" collapsed="false">
      <c r="A1759" s="24"/>
      <c r="B1759" s="23"/>
      <c r="C1759" s="23"/>
      <c r="D1759" s="23"/>
      <c r="E1759" s="23"/>
      <c r="F1759" s="25"/>
      <c r="G1759" s="26" t="str">
        <f aca="false">IF(AND(E1759="",H1759=""),"",N(E1759)*N(F1759)+N(H1759))</f>
        <v/>
      </c>
      <c r="H1759" s="25"/>
      <c r="I1759" s="23"/>
      <c r="J1759" s="28" t="str">
        <f aca="false">IF(AND(A1759="",B1759="",C1759="",E1759="",H1759=""),"",IF(B1759="","Pick a job",IF(ISNA(MATCH(B1759,Jobs!$A$2:$A$301,0)),"Job # not on Jobs tab",IF(C1759="","Pick a category",IF(AND(E1759&lt;&gt;"",F1759=""),"Add a rate",IF(AND(E1759="",H1759=""),"Add hours or an amount",IF(AND(E1759&lt;&gt;"",H1759&lt;&gt;""),"Use hours x rate OR an amount","")))))))</f>
        <v/>
      </c>
    </row>
    <row r="1760" customFormat="false" ht="15" hidden="false" customHeight="false" outlineLevel="0" collapsed="false">
      <c r="A1760" s="24"/>
      <c r="B1760" s="23"/>
      <c r="C1760" s="23"/>
      <c r="D1760" s="23"/>
      <c r="E1760" s="23"/>
      <c r="F1760" s="25"/>
      <c r="G1760" s="26" t="str">
        <f aca="false">IF(AND(E1760="",H1760=""),"",N(E1760)*N(F1760)+N(H1760))</f>
        <v/>
      </c>
      <c r="H1760" s="25"/>
      <c r="I1760" s="23"/>
      <c r="J1760" s="28" t="str">
        <f aca="false">IF(AND(A1760="",B1760="",C1760="",E1760="",H1760=""),"",IF(B1760="","Pick a job",IF(ISNA(MATCH(B1760,Jobs!$A$2:$A$301,0)),"Job # not on Jobs tab",IF(C1760="","Pick a category",IF(AND(E1760&lt;&gt;"",F1760=""),"Add a rate",IF(AND(E1760="",H1760=""),"Add hours or an amount",IF(AND(E1760&lt;&gt;"",H1760&lt;&gt;""),"Use hours x rate OR an amount","")))))))</f>
        <v/>
      </c>
    </row>
    <row r="1761" customFormat="false" ht="15" hidden="false" customHeight="false" outlineLevel="0" collapsed="false">
      <c r="A1761" s="24"/>
      <c r="B1761" s="23"/>
      <c r="C1761" s="23"/>
      <c r="D1761" s="23"/>
      <c r="E1761" s="23"/>
      <c r="F1761" s="25"/>
      <c r="G1761" s="26" t="str">
        <f aca="false">IF(AND(E1761="",H1761=""),"",N(E1761)*N(F1761)+N(H1761))</f>
        <v/>
      </c>
      <c r="H1761" s="25"/>
      <c r="I1761" s="23"/>
      <c r="J1761" s="28" t="str">
        <f aca="false">IF(AND(A1761="",B1761="",C1761="",E1761="",H1761=""),"",IF(B1761="","Pick a job",IF(ISNA(MATCH(B1761,Jobs!$A$2:$A$301,0)),"Job # not on Jobs tab",IF(C1761="","Pick a category",IF(AND(E1761&lt;&gt;"",F1761=""),"Add a rate",IF(AND(E1761="",H1761=""),"Add hours or an amount",IF(AND(E1761&lt;&gt;"",H1761&lt;&gt;""),"Use hours x rate OR an amount","")))))))</f>
        <v/>
      </c>
    </row>
    <row r="1762" customFormat="false" ht="15" hidden="false" customHeight="false" outlineLevel="0" collapsed="false">
      <c r="A1762" s="24"/>
      <c r="B1762" s="23"/>
      <c r="C1762" s="23"/>
      <c r="D1762" s="23"/>
      <c r="E1762" s="23"/>
      <c r="F1762" s="25"/>
      <c r="G1762" s="26" t="str">
        <f aca="false">IF(AND(E1762="",H1762=""),"",N(E1762)*N(F1762)+N(H1762))</f>
        <v/>
      </c>
      <c r="H1762" s="25"/>
      <c r="I1762" s="23"/>
      <c r="J1762" s="28" t="str">
        <f aca="false">IF(AND(A1762="",B1762="",C1762="",E1762="",H1762=""),"",IF(B1762="","Pick a job",IF(ISNA(MATCH(B1762,Jobs!$A$2:$A$301,0)),"Job # not on Jobs tab",IF(C1762="","Pick a category",IF(AND(E1762&lt;&gt;"",F1762=""),"Add a rate",IF(AND(E1762="",H1762=""),"Add hours or an amount",IF(AND(E1762&lt;&gt;"",H1762&lt;&gt;""),"Use hours x rate OR an amount","")))))))</f>
        <v/>
      </c>
    </row>
    <row r="1763" customFormat="false" ht="15" hidden="false" customHeight="false" outlineLevel="0" collapsed="false">
      <c r="A1763" s="24"/>
      <c r="B1763" s="23"/>
      <c r="C1763" s="23"/>
      <c r="D1763" s="23"/>
      <c r="E1763" s="23"/>
      <c r="F1763" s="25"/>
      <c r="G1763" s="26" t="str">
        <f aca="false">IF(AND(E1763="",H1763=""),"",N(E1763)*N(F1763)+N(H1763))</f>
        <v/>
      </c>
      <c r="H1763" s="25"/>
      <c r="I1763" s="23"/>
      <c r="J1763" s="28" t="str">
        <f aca="false">IF(AND(A1763="",B1763="",C1763="",E1763="",H1763=""),"",IF(B1763="","Pick a job",IF(ISNA(MATCH(B1763,Jobs!$A$2:$A$301,0)),"Job # not on Jobs tab",IF(C1763="","Pick a category",IF(AND(E1763&lt;&gt;"",F1763=""),"Add a rate",IF(AND(E1763="",H1763=""),"Add hours or an amount",IF(AND(E1763&lt;&gt;"",H1763&lt;&gt;""),"Use hours x rate OR an amount","")))))))</f>
        <v/>
      </c>
    </row>
    <row r="1764" customFormat="false" ht="15" hidden="false" customHeight="false" outlineLevel="0" collapsed="false">
      <c r="A1764" s="24"/>
      <c r="B1764" s="23"/>
      <c r="C1764" s="23"/>
      <c r="D1764" s="23"/>
      <c r="E1764" s="23"/>
      <c r="F1764" s="25"/>
      <c r="G1764" s="26" t="str">
        <f aca="false">IF(AND(E1764="",H1764=""),"",N(E1764)*N(F1764)+N(H1764))</f>
        <v/>
      </c>
      <c r="H1764" s="25"/>
      <c r="I1764" s="23"/>
      <c r="J1764" s="28" t="str">
        <f aca="false">IF(AND(A1764="",B1764="",C1764="",E1764="",H1764=""),"",IF(B1764="","Pick a job",IF(ISNA(MATCH(B1764,Jobs!$A$2:$A$301,0)),"Job # not on Jobs tab",IF(C1764="","Pick a category",IF(AND(E1764&lt;&gt;"",F1764=""),"Add a rate",IF(AND(E1764="",H1764=""),"Add hours or an amount",IF(AND(E1764&lt;&gt;"",H1764&lt;&gt;""),"Use hours x rate OR an amount","")))))))</f>
        <v/>
      </c>
    </row>
    <row r="1765" customFormat="false" ht="15" hidden="false" customHeight="false" outlineLevel="0" collapsed="false">
      <c r="A1765" s="24"/>
      <c r="B1765" s="23"/>
      <c r="C1765" s="23"/>
      <c r="D1765" s="23"/>
      <c r="E1765" s="23"/>
      <c r="F1765" s="25"/>
      <c r="G1765" s="26" t="str">
        <f aca="false">IF(AND(E1765="",H1765=""),"",N(E1765)*N(F1765)+N(H1765))</f>
        <v/>
      </c>
      <c r="H1765" s="25"/>
      <c r="I1765" s="23"/>
      <c r="J1765" s="28" t="str">
        <f aca="false">IF(AND(A1765="",B1765="",C1765="",E1765="",H1765=""),"",IF(B1765="","Pick a job",IF(ISNA(MATCH(B1765,Jobs!$A$2:$A$301,0)),"Job # not on Jobs tab",IF(C1765="","Pick a category",IF(AND(E1765&lt;&gt;"",F1765=""),"Add a rate",IF(AND(E1765="",H1765=""),"Add hours or an amount",IF(AND(E1765&lt;&gt;"",H1765&lt;&gt;""),"Use hours x rate OR an amount","")))))))</f>
        <v/>
      </c>
    </row>
    <row r="1766" customFormat="false" ht="15" hidden="false" customHeight="false" outlineLevel="0" collapsed="false">
      <c r="A1766" s="24"/>
      <c r="B1766" s="23"/>
      <c r="C1766" s="23"/>
      <c r="D1766" s="23"/>
      <c r="E1766" s="23"/>
      <c r="F1766" s="25"/>
      <c r="G1766" s="26" t="str">
        <f aca="false">IF(AND(E1766="",H1766=""),"",N(E1766)*N(F1766)+N(H1766))</f>
        <v/>
      </c>
      <c r="H1766" s="25"/>
      <c r="I1766" s="23"/>
      <c r="J1766" s="28" t="str">
        <f aca="false">IF(AND(A1766="",B1766="",C1766="",E1766="",H1766=""),"",IF(B1766="","Pick a job",IF(ISNA(MATCH(B1766,Jobs!$A$2:$A$301,0)),"Job # not on Jobs tab",IF(C1766="","Pick a category",IF(AND(E1766&lt;&gt;"",F1766=""),"Add a rate",IF(AND(E1766="",H1766=""),"Add hours or an amount",IF(AND(E1766&lt;&gt;"",H1766&lt;&gt;""),"Use hours x rate OR an amount","")))))))</f>
        <v/>
      </c>
    </row>
    <row r="1767" customFormat="false" ht="15" hidden="false" customHeight="false" outlineLevel="0" collapsed="false">
      <c r="A1767" s="24"/>
      <c r="B1767" s="23"/>
      <c r="C1767" s="23"/>
      <c r="D1767" s="23"/>
      <c r="E1767" s="23"/>
      <c r="F1767" s="25"/>
      <c r="G1767" s="26" t="str">
        <f aca="false">IF(AND(E1767="",H1767=""),"",N(E1767)*N(F1767)+N(H1767))</f>
        <v/>
      </c>
      <c r="H1767" s="25"/>
      <c r="I1767" s="23"/>
      <c r="J1767" s="28" t="str">
        <f aca="false">IF(AND(A1767="",B1767="",C1767="",E1767="",H1767=""),"",IF(B1767="","Pick a job",IF(ISNA(MATCH(B1767,Jobs!$A$2:$A$301,0)),"Job # not on Jobs tab",IF(C1767="","Pick a category",IF(AND(E1767&lt;&gt;"",F1767=""),"Add a rate",IF(AND(E1767="",H1767=""),"Add hours or an amount",IF(AND(E1767&lt;&gt;"",H1767&lt;&gt;""),"Use hours x rate OR an amount","")))))))</f>
        <v/>
      </c>
    </row>
    <row r="1768" customFormat="false" ht="15" hidden="false" customHeight="false" outlineLevel="0" collapsed="false">
      <c r="A1768" s="24"/>
      <c r="B1768" s="23"/>
      <c r="C1768" s="23"/>
      <c r="D1768" s="23"/>
      <c r="E1768" s="23"/>
      <c r="F1768" s="25"/>
      <c r="G1768" s="26" t="str">
        <f aca="false">IF(AND(E1768="",H1768=""),"",N(E1768)*N(F1768)+N(H1768))</f>
        <v/>
      </c>
      <c r="H1768" s="25"/>
      <c r="I1768" s="23"/>
      <c r="J1768" s="28" t="str">
        <f aca="false">IF(AND(A1768="",B1768="",C1768="",E1768="",H1768=""),"",IF(B1768="","Pick a job",IF(ISNA(MATCH(B1768,Jobs!$A$2:$A$301,0)),"Job # not on Jobs tab",IF(C1768="","Pick a category",IF(AND(E1768&lt;&gt;"",F1768=""),"Add a rate",IF(AND(E1768="",H1768=""),"Add hours or an amount",IF(AND(E1768&lt;&gt;"",H1768&lt;&gt;""),"Use hours x rate OR an amount","")))))))</f>
        <v/>
      </c>
    </row>
    <row r="1769" customFormat="false" ht="15" hidden="false" customHeight="false" outlineLevel="0" collapsed="false">
      <c r="A1769" s="24"/>
      <c r="B1769" s="23"/>
      <c r="C1769" s="23"/>
      <c r="D1769" s="23"/>
      <c r="E1769" s="23"/>
      <c r="F1769" s="25"/>
      <c r="G1769" s="26" t="str">
        <f aca="false">IF(AND(E1769="",H1769=""),"",N(E1769)*N(F1769)+N(H1769))</f>
        <v/>
      </c>
      <c r="H1769" s="25"/>
      <c r="I1769" s="23"/>
      <c r="J1769" s="28" t="str">
        <f aca="false">IF(AND(A1769="",B1769="",C1769="",E1769="",H1769=""),"",IF(B1769="","Pick a job",IF(ISNA(MATCH(B1769,Jobs!$A$2:$A$301,0)),"Job # not on Jobs tab",IF(C1769="","Pick a category",IF(AND(E1769&lt;&gt;"",F1769=""),"Add a rate",IF(AND(E1769="",H1769=""),"Add hours or an amount",IF(AND(E1769&lt;&gt;"",H1769&lt;&gt;""),"Use hours x rate OR an amount","")))))))</f>
        <v/>
      </c>
    </row>
    <row r="1770" customFormat="false" ht="15" hidden="false" customHeight="false" outlineLevel="0" collapsed="false">
      <c r="A1770" s="24"/>
      <c r="B1770" s="23"/>
      <c r="C1770" s="23"/>
      <c r="D1770" s="23"/>
      <c r="E1770" s="23"/>
      <c r="F1770" s="25"/>
      <c r="G1770" s="26" t="str">
        <f aca="false">IF(AND(E1770="",H1770=""),"",N(E1770)*N(F1770)+N(H1770))</f>
        <v/>
      </c>
      <c r="H1770" s="25"/>
      <c r="I1770" s="23"/>
      <c r="J1770" s="28" t="str">
        <f aca="false">IF(AND(A1770="",B1770="",C1770="",E1770="",H1770=""),"",IF(B1770="","Pick a job",IF(ISNA(MATCH(B1770,Jobs!$A$2:$A$301,0)),"Job # not on Jobs tab",IF(C1770="","Pick a category",IF(AND(E1770&lt;&gt;"",F1770=""),"Add a rate",IF(AND(E1770="",H1770=""),"Add hours or an amount",IF(AND(E1770&lt;&gt;"",H1770&lt;&gt;""),"Use hours x rate OR an amount","")))))))</f>
        <v/>
      </c>
    </row>
    <row r="1771" customFormat="false" ht="15" hidden="false" customHeight="false" outlineLevel="0" collapsed="false">
      <c r="A1771" s="24"/>
      <c r="B1771" s="23"/>
      <c r="C1771" s="23"/>
      <c r="D1771" s="23"/>
      <c r="E1771" s="23"/>
      <c r="F1771" s="25"/>
      <c r="G1771" s="26" t="str">
        <f aca="false">IF(AND(E1771="",H1771=""),"",N(E1771)*N(F1771)+N(H1771))</f>
        <v/>
      </c>
      <c r="H1771" s="25"/>
      <c r="I1771" s="23"/>
      <c r="J1771" s="28" t="str">
        <f aca="false">IF(AND(A1771="",B1771="",C1771="",E1771="",H1771=""),"",IF(B1771="","Pick a job",IF(ISNA(MATCH(B1771,Jobs!$A$2:$A$301,0)),"Job # not on Jobs tab",IF(C1771="","Pick a category",IF(AND(E1771&lt;&gt;"",F1771=""),"Add a rate",IF(AND(E1771="",H1771=""),"Add hours or an amount",IF(AND(E1771&lt;&gt;"",H1771&lt;&gt;""),"Use hours x rate OR an amount","")))))))</f>
        <v/>
      </c>
    </row>
    <row r="1772" customFormat="false" ht="15" hidden="false" customHeight="false" outlineLevel="0" collapsed="false">
      <c r="A1772" s="24"/>
      <c r="B1772" s="23"/>
      <c r="C1772" s="23"/>
      <c r="D1772" s="23"/>
      <c r="E1772" s="23"/>
      <c r="F1772" s="25"/>
      <c r="G1772" s="26" t="str">
        <f aca="false">IF(AND(E1772="",H1772=""),"",N(E1772)*N(F1772)+N(H1772))</f>
        <v/>
      </c>
      <c r="H1772" s="25"/>
      <c r="I1772" s="23"/>
      <c r="J1772" s="28" t="str">
        <f aca="false">IF(AND(A1772="",B1772="",C1772="",E1772="",H1772=""),"",IF(B1772="","Pick a job",IF(ISNA(MATCH(B1772,Jobs!$A$2:$A$301,0)),"Job # not on Jobs tab",IF(C1772="","Pick a category",IF(AND(E1772&lt;&gt;"",F1772=""),"Add a rate",IF(AND(E1772="",H1772=""),"Add hours or an amount",IF(AND(E1772&lt;&gt;"",H1772&lt;&gt;""),"Use hours x rate OR an amount","")))))))</f>
        <v/>
      </c>
    </row>
    <row r="1773" customFormat="false" ht="15" hidden="false" customHeight="false" outlineLevel="0" collapsed="false">
      <c r="A1773" s="24"/>
      <c r="B1773" s="23"/>
      <c r="C1773" s="23"/>
      <c r="D1773" s="23"/>
      <c r="E1773" s="23"/>
      <c r="F1773" s="25"/>
      <c r="G1773" s="26" t="str">
        <f aca="false">IF(AND(E1773="",H1773=""),"",N(E1773)*N(F1773)+N(H1773))</f>
        <v/>
      </c>
      <c r="H1773" s="25"/>
      <c r="I1773" s="23"/>
      <c r="J1773" s="28" t="str">
        <f aca="false">IF(AND(A1773="",B1773="",C1773="",E1773="",H1773=""),"",IF(B1773="","Pick a job",IF(ISNA(MATCH(B1773,Jobs!$A$2:$A$301,0)),"Job # not on Jobs tab",IF(C1773="","Pick a category",IF(AND(E1773&lt;&gt;"",F1773=""),"Add a rate",IF(AND(E1773="",H1773=""),"Add hours or an amount",IF(AND(E1773&lt;&gt;"",H1773&lt;&gt;""),"Use hours x rate OR an amount","")))))))</f>
        <v/>
      </c>
    </row>
    <row r="1774" customFormat="false" ht="15" hidden="false" customHeight="false" outlineLevel="0" collapsed="false">
      <c r="A1774" s="24"/>
      <c r="B1774" s="23"/>
      <c r="C1774" s="23"/>
      <c r="D1774" s="23"/>
      <c r="E1774" s="23"/>
      <c r="F1774" s="25"/>
      <c r="G1774" s="26" t="str">
        <f aca="false">IF(AND(E1774="",H1774=""),"",N(E1774)*N(F1774)+N(H1774))</f>
        <v/>
      </c>
      <c r="H1774" s="25"/>
      <c r="I1774" s="23"/>
      <c r="J1774" s="28" t="str">
        <f aca="false">IF(AND(A1774="",B1774="",C1774="",E1774="",H1774=""),"",IF(B1774="","Pick a job",IF(ISNA(MATCH(B1774,Jobs!$A$2:$A$301,0)),"Job # not on Jobs tab",IF(C1774="","Pick a category",IF(AND(E1774&lt;&gt;"",F1774=""),"Add a rate",IF(AND(E1774="",H1774=""),"Add hours or an amount",IF(AND(E1774&lt;&gt;"",H1774&lt;&gt;""),"Use hours x rate OR an amount","")))))))</f>
        <v/>
      </c>
    </row>
    <row r="1775" customFormat="false" ht="15" hidden="false" customHeight="false" outlineLevel="0" collapsed="false">
      <c r="A1775" s="24"/>
      <c r="B1775" s="23"/>
      <c r="C1775" s="23"/>
      <c r="D1775" s="23"/>
      <c r="E1775" s="23"/>
      <c r="F1775" s="25"/>
      <c r="G1775" s="26" t="str">
        <f aca="false">IF(AND(E1775="",H1775=""),"",N(E1775)*N(F1775)+N(H1775))</f>
        <v/>
      </c>
      <c r="H1775" s="25"/>
      <c r="I1775" s="23"/>
      <c r="J1775" s="28" t="str">
        <f aca="false">IF(AND(A1775="",B1775="",C1775="",E1775="",H1775=""),"",IF(B1775="","Pick a job",IF(ISNA(MATCH(B1775,Jobs!$A$2:$A$301,0)),"Job # not on Jobs tab",IF(C1775="","Pick a category",IF(AND(E1775&lt;&gt;"",F1775=""),"Add a rate",IF(AND(E1775="",H1775=""),"Add hours or an amount",IF(AND(E1775&lt;&gt;"",H1775&lt;&gt;""),"Use hours x rate OR an amount","")))))))</f>
        <v/>
      </c>
    </row>
    <row r="1776" customFormat="false" ht="15" hidden="false" customHeight="false" outlineLevel="0" collapsed="false">
      <c r="A1776" s="24"/>
      <c r="B1776" s="23"/>
      <c r="C1776" s="23"/>
      <c r="D1776" s="23"/>
      <c r="E1776" s="23"/>
      <c r="F1776" s="25"/>
      <c r="G1776" s="26" t="str">
        <f aca="false">IF(AND(E1776="",H1776=""),"",N(E1776)*N(F1776)+N(H1776))</f>
        <v/>
      </c>
      <c r="H1776" s="25"/>
      <c r="I1776" s="23"/>
      <c r="J1776" s="28" t="str">
        <f aca="false">IF(AND(A1776="",B1776="",C1776="",E1776="",H1776=""),"",IF(B1776="","Pick a job",IF(ISNA(MATCH(B1776,Jobs!$A$2:$A$301,0)),"Job # not on Jobs tab",IF(C1776="","Pick a category",IF(AND(E1776&lt;&gt;"",F1776=""),"Add a rate",IF(AND(E1776="",H1776=""),"Add hours or an amount",IF(AND(E1776&lt;&gt;"",H1776&lt;&gt;""),"Use hours x rate OR an amount","")))))))</f>
        <v/>
      </c>
    </row>
    <row r="1777" customFormat="false" ht="15" hidden="false" customHeight="false" outlineLevel="0" collapsed="false">
      <c r="A1777" s="24"/>
      <c r="B1777" s="23"/>
      <c r="C1777" s="23"/>
      <c r="D1777" s="23"/>
      <c r="E1777" s="23"/>
      <c r="F1777" s="25"/>
      <c r="G1777" s="26" t="str">
        <f aca="false">IF(AND(E1777="",H1777=""),"",N(E1777)*N(F1777)+N(H1777))</f>
        <v/>
      </c>
      <c r="H1777" s="25"/>
      <c r="I1777" s="23"/>
      <c r="J1777" s="28" t="str">
        <f aca="false">IF(AND(A1777="",B1777="",C1777="",E1777="",H1777=""),"",IF(B1777="","Pick a job",IF(ISNA(MATCH(B1777,Jobs!$A$2:$A$301,0)),"Job # not on Jobs tab",IF(C1777="","Pick a category",IF(AND(E1777&lt;&gt;"",F1777=""),"Add a rate",IF(AND(E1777="",H1777=""),"Add hours or an amount",IF(AND(E1777&lt;&gt;"",H1777&lt;&gt;""),"Use hours x rate OR an amount","")))))))</f>
        <v/>
      </c>
    </row>
    <row r="1778" customFormat="false" ht="15" hidden="false" customHeight="false" outlineLevel="0" collapsed="false">
      <c r="A1778" s="24"/>
      <c r="B1778" s="23"/>
      <c r="C1778" s="23"/>
      <c r="D1778" s="23"/>
      <c r="E1778" s="23"/>
      <c r="F1778" s="25"/>
      <c r="G1778" s="26" t="str">
        <f aca="false">IF(AND(E1778="",H1778=""),"",N(E1778)*N(F1778)+N(H1778))</f>
        <v/>
      </c>
      <c r="H1778" s="25"/>
      <c r="I1778" s="23"/>
      <c r="J1778" s="28" t="str">
        <f aca="false">IF(AND(A1778="",B1778="",C1778="",E1778="",H1778=""),"",IF(B1778="","Pick a job",IF(ISNA(MATCH(B1778,Jobs!$A$2:$A$301,0)),"Job # not on Jobs tab",IF(C1778="","Pick a category",IF(AND(E1778&lt;&gt;"",F1778=""),"Add a rate",IF(AND(E1778="",H1778=""),"Add hours or an amount",IF(AND(E1778&lt;&gt;"",H1778&lt;&gt;""),"Use hours x rate OR an amount","")))))))</f>
        <v/>
      </c>
    </row>
    <row r="1779" customFormat="false" ht="15" hidden="false" customHeight="false" outlineLevel="0" collapsed="false">
      <c r="A1779" s="24"/>
      <c r="B1779" s="23"/>
      <c r="C1779" s="23"/>
      <c r="D1779" s="23"/>
      <c r="E1779" s="23"/>
      <c r="F1779" s="25"/>
      <c r="G1779" s="26" t="str">
        <f aca="false">IF(AND(E1779="",H1779=""),"",N(E1779)*N(F1779)+N(H1779))</f>
        <v/>
      </c>
      <c r="H1779" s="25"/>
      <c r="I1779" s="23"/>
      <c r="J1779" s="28" t="str">
        <f aca="false">IF(AND(A1779="",B1779="",C1779="",E1779="",H1779=""),"",IF(B1779="","Pick a job",IF(ISNA(MATCH(B1779,Jobs!$A$2:$A$301,0)),"Job # not on Jobs tab",IF(C1779="","Pick a category",IF(AND(E1779&lt;&gt;"",F1779=""),"Add a rate",IF(AND(E1779="",H1779=""),"Add hours or an amount",IF(AND(E1779&lt;&gt;"",H1779&lt;&gt;""),"Use hours x rate OR an amount","")))))))</f>
        <v/>
      </c>
    </row>
    <row r="1780" customFormat="false" ht="15" hidden="false" customHeight="false" outlineLevel="0" collapsed="false">
      <c r="A1780" s="24"/>
      <c r="B1780" s="23"/>
      <c r="C1780" s="23"/>
      <c r="D1780" s="23"/>
      <c r="E1780" s="23"/>
      <c r="F1780" s="25"/>
      <c r="G1780" s="26" t="str">
        <f aca="false">IF(AND(E1780="",H1780=""),"",N(E1780)*N(F1780)+N(H1780))</f>
        <v/>
      </c>
      <c r="H1780" s="25"/>
      <c r="I1780" s="23"/>
      <c r="J1780" s="28" t="str">
        <f aca="false">IF(AND(A1780="",B1780="",C1780="",E1780="",H1780=""),"",IF(B1780="","Pick a job",IF(ISNA(MATCH(B1780,Jobs!$A$2:$A$301,0)),"Job # not on Jobs tab",IF(C1780="","Pick a category",IF(AND(E1780&lt;&gt;"",F1780=""),"Add a rate",IF(AND(E1780="",H1780=""),"Add hours or an amount",IF(AND(E1780&lt;&gt;"",H1780&lt;&gt;""),"Use hours x rate OR an amount","")))))))</f>
        <v/>
      </c>
    </row>
    <row r="1781" customFormat="false" ht="15" hidden="false" customHeight="false" outlineLevel="0" collapsed="false">
      <c r="A1781" s="24"/>
      <c r="B1781" s="23"/>
      <c r="C1781" s="23"/>
      <c r="D1781" s="23"/>
      <c r="E1781" s="23"/>
      <c r="F1781" s="25"/>
      <c r="G1781" s="26" t="str">
        <f aca="false">IF(AND(E1781="",H1781=""),"",N(E1781)*N(F1781)+N(H1781))</f>
        <v/>
      </c>
      <c r="H1781" s="25"/>
      <c r="I1781" s="23"/>
      <c r="J1781" s="28" t="str">
        <f aca="false">IF(AND(A1781="",B1781="",C1781="",E1781="",H1781=""),"",IF(B1781="","Pick a job",IF(ISNA(MATCH(B1781,Jobs!$A$2:$A$301,0)),"Job # not on Jobs tab",IF(C1781="","Pick a category",IF(AND(E1781&lt;&gt;"",F1781=""),"Add a rate",IF(AND(E1781="",H1781=""),"Add hours or an amount",IF(AND(E1781&lt;&gt;"",H1781&lt;&gt;""),"Use hours x rate OR an amount","")))))))</f>
        <v/>
      </c>
    </row>
    <row r="1782" customFormat="false" ht="15" hidden="false" customHeight="false" outlineLevel="0" collapsed="false">
      <c r="A1782" s="24"/>
      <c r="B1782" s="23"/>
      <c r="C1782" s="23"/>
      <c r="D1782" s="23"/>
      <c r="E1782" s="23"/>
      <c r="F1782" s="25"/>
      <c r="G1782" s="26" t="str">
        <f aca="false">IF(AND(E1782="",H1782=""),"",N(E1782)*N(F1782)+N(H1782))</f>
        <v/>
      </c>
      <c r="H1782" s="25"/>
      <c r="I1782" s="23"/>
      <c r="J1782" s="28" t="str">
        <f aca="false">IF(AND(A1782="",B1782="",C1782="",E1782="",H1782=""),"",IF(B1782="","Pick a job",IF(ISNA(MATCH(B1782,Jobs!$A$2:$A$301,0)),"Job # not on Jobs tab",IF(C1782="","Pick a category",IF(AND(E1782&lt;&gt;"",F1782=""),"Add a rate",IF(AND(E1782="",H1782=""),"Add hours or an amount",IF(AND(E1782&lt;&gt;"",H1782&lt;&gt;""),"Use hours x rate OR an amount","")))))))</f>
        <v/>
      </c>
    </row>
    <row r="1783" customFormat="false" ht="15" hidden="false" customHeight="false" outlineLevel="0" collapsed="false">
      <c r="A1783" s="24"/>
      <c r="B1783" s="23"/>
      <c r="C1783" s="23"/>
      <c r="D1783" s="23"/>
      <c r="E1783" s="23"/>
      <c r="F1783" s="25"/>
      <c r="G1783" s="26" t="str">
        <f aca="false">IF(AND(E1783="",H1783=""),"",N(E1783)*N(F1783)+N(H1783))</f>
        <v/>
      </c>
      <c r="H1783" s="25"/>
      <c r="I1783" s="23"/>
      <c r="J1783" s="28" t="str">
        <f aca="false">IF(AND(A1783="",B1783="",C1783="",E1783="",H1783=""),"",IF(B1783="","Pick a job",IF(ISNA(MATCH(B1783,Jobs!$A$2:$A$301,0)),"Job # not on Jobs tab",IF(C1783="","Pick a category",IF(AND(E1783&lt;&gt;"",F1783=""),"Add a rate",IF(AND(E1783="",H1783=""),"Add hours or an amount",IF(AND(E1783&lt;&gt;"",H1783&lt;&gt;""),"Use hours x rate OR an amount","")))))))</f>
        <v/>
      </c>
    </row>
    <row r="1784" customFormat="false" ht="15" hidden="false" customHeight="false" outlineLevel="0" collapsed="false">
      <c r="A1784" s="24"/>
      <c r="B1784" s="23"/>
      <c r="C1784" s="23"/>
      <c r="D1784" s="23"/>
      <c r="E1784" s="23"/>
      <c r="F1784" s="25"/>
      <c r="G1784" s="26" t="str">
        <f aca="false">IF(AND(E1784="",H1784=""),"",N(E1784)*N(F1784)+N(H1784))</f>
        <v/>
      </c>
      <c r="H1784" s="25"/>
      <c r="I1784" s="23"/>
      <c r="J1784" s="28" t="str">
        <f aca="false">IF(AND(A1784="",B1784="",C1784="",E1784="",H1784=""),"",IF(B1784="","Pick a job",IF(ISNA(MATCH(B1784,Jobs!$A$2:$A$301,0)),"Job # not on Jobs tab",IF(C1784="","Pick a category",IF(AND(E1784&lt;&gt;"",F1784=""),"Add a rate",IF(AND(E1784="",H1784=""),"Add hours or an amount",IF(AND(E1784&lt;&gt;"",H1784&lt;&gt;""),"Use hours x rate OR an amount","")))))))</f>
        <v/>
      </c>
    </row>
    <row r="1785" customFormat="false" ht="15" hidden="false" customHeight="false" outlineLevel="0" collapsed="false">
      <c r="A1785" s="24"/>
      <c r="B1785" s="23"/>
      <c r="C1785" s="23"/>
      <c r="D1785" s="23"/>
      <c r="E1785" s="23"/>
      <c r="F1785" s="25"/>
      <c r="G1785" s="26" t="str">
        <f aca="false">IF(AND(E1785="",H1785=""),"",N(E1785)*N(F1785)+N(H1785))</f>
        <v/>
      </c>
      <c r="H1785" s="25"/>
      <c r="I1785" s="23"/>
      <c r="J1785" s="28" t="str">
        <f aca="false">IF(AND(A1785="",B1785="",C1785="",E1785="",H1785=""),"",IF(B1785="","Pick a job",IF(ISNA(MATCH(B1785,Jobs!$A$2:$A$301,0)),"Job # not on Jobs tab",IF(C1785="","Pick a category",IF(AND(E1785&lt;&gt;"",F1785=""),"Add a rate",IF(AND(E1785="",H1785=""),"Add hours or an amount",IF(AND(E1785&lt;&gt;"",H1785&lt;&gt;""),"Use hours x rate OR an amount","")))))))</f>
        <v/>
      </c>
    </row>
    <row r="1786" customFormat="false" ht="15" hidden="false" customHeight="false" outlineLevel="0" collapsed="false">
      <c r="A1786" s="24"/>
      <c r="B1786" s="23"/>
      <c r="C1786" s="23"/>
      <c r="D1786" s="23"/>
      <c r="E1786" s="23"/>
      <c r="F1786" s="25"/>
      <c r="G1786" s="26" t="str">
        <f aca="false">IF(AND(E1786="",H1786=""),"",N(E1786)*N(F1786)+N(H1786))</f>
        <v/>
      </c>
      <c r="H1786" s="25"/>
      <c r="I1786" s="23"/>
      <c r="J1786" s="28" t="str">
        <f aca="false">IF(AND(A1786="",B1786="",C1786="",E1786="",H1786=""),"",IF(B1786="","Pick a job",IF(ISNA(MATCH(B1786,Jobs!$A$2:$A$301,0)),"Job # not on Jobs tab",IF(C1786="","Pick a category",IF(AND(E1786&lt;&gt;"",F1786=""),"Add a rate",IF(AND(E1786="",H1786=""),"Add hours or an amount",IF(AND(E1786&lt;&gt;"",H1786&lt;&gt;""),"Use hours x rate OR an amount","")))))))</f>
        <v/>
      </c>
    </row>
    <row r="1787" customFormat="false" ht="15" hidden="false" customHeight="false" outlineLevel="0" collapsed="false">
      <c r="A1787" s="24"/>
      <c r="B1787" s="23"/>
      <c r="C1787" s="23"/>
      <c r="D1787" s="23"/>
      <c r="E1787" s="23"/>
      <c r="F1787" s="25"/>
      <c r="G1787" s="26" t="str">
        <f aca="false">IF(AND(E1787="",H1787=""),"",N(E1787)*N(F1787)+N(H1787))</f>
        <v/>
      </c>
      <c r="H1787" s="25"/>
      <c r="I1787" s="23"/>
      <c r="J1787" s="28" t="str">
        <f aca="false">IF(AND(A1787="",B1787="",C1787="",E1787="",H1787=""),"",IF(B1787="","Pick a job",IF(ISNA(MATCH(B1787,Jobs!$A$2:$A$301,0)),"Job # not on Jobs tab",IF(C1787="","Pick a category",IF(AND(E1787&lt;&gt;"",F1787=""),"Add a rate",IF(AND(E1787="",H1787=""),"Add hours or an amount",IF(AND(E1787&lt;&gt;"",H1787&lt;&gt;""),"Use hours x rate OR an amount","")))))))</f>
        <v/>
      </c>
    </row>
    <row r="1788" customFormat="false" ht="15" hidden="false" customHeight="false" outlineLevel="0" collapsed="false">
      <c r="A1788" s="24"/>
      <c r="B1788" s="23"/>
      <c r="C1788" s="23"/>
      <c r="D1788" s="23"/>
      <c r="E1788" s="23"/>
      <c r="F1788" s="25"/>
      <c r="G1788" s="26" t="str">
        <f aca="false">IF(AND(E1788="",H1788=""),"",N(E1788)*N(F1788)+N(H1788))</f>
        <v/>
      </c>
      <c r="H1788" s="25"/>
      <c r="I1788" s="23"/>
      <c r="J1788" s="28" t="str">
        <f aca="false">IF(AND(A1788="",B1788="",C1788="",E1788="",H1788=""),"",IF(B1788="","Pick a job",IF(ISNA(MATCH(B1788,Jobs!$A$2:$A$301,0)),"Job # not on Jobs tab",IF(C1788="","Pick a category",IF(AND(E1788&lt;&gt;"",F1788=""),"Add a rate",IF(AND(E1788="",H1788=""),"Add hours or an amount",IF(AND(E1788&lt;&gt;"",H1788&lt;&gt;""),"Use hours x rate OR an amount","")))))))</f>
        <v/>
      </c>
    </row>
    <row r="1789" customFormat="false" ht="15" hidden="false" customHeight="false" outlineLevel="0" collapsed="false">
      <c r="A1789" s="24"/>
      <c r="B1789" s="23"/>
      <c r="C1789" s="23"/>
      <c r="D1789" s="23"/>
      <c r="E1789" s="23"/>
      <c r="F1789" s="25"/>
      <c r="G1789" s="26" t="str">
        <f aca="false">IF(AND(E1789="",H1789=""),"",N(E1789)*N(F1789)+N(H1789))</f>
        <v/>
      </c>
      <c r="H1789" s="25"/>
      <c r="I1789" s="23"/>
      <c r="J1789" s="28" t="str">
        <f aca="false">IF(AND(A1789="",B1789="",C1789="",E1789="",H1789=""),"",IF(B1789="","Pick a job",IF(ISNA(MATCH(B1789,Jobs!$A$2:$A$301,0)),"Job # not on Jobs tab",IF(C1789="","Pick a category",IF(AND(E1789&lt;&gt;"",F1789=""),"Add a rate",IF(AND(E1789="",H1789=""),"Add hours or an amount",IF(AND(E1789&lt;&gt;"",H1789&lt;&gt;""),"Use hours x rate OR an amount","")))))))</f>
        <v/>
      </c>
    </row>
    <row r="1790" customFormat="false" ht="15" hidden="false" customHeight="false" outlineLevel="0" collapsed="false">
      <c r="A1790" s="24"/>
      <c r="B1790" s="23"/>
      <c r="C1790" s="23"/>
      <c r="D1790" s="23"/>
      <c r="E1790" s="23"/>
      <c r="F1790" s="25"/>
      <c r="G1790" s="26" t="str">
        <f aca="false">IF(AND(E1790="",H1790=""),"",N(E1790)*N(F1790)+N(H1790))</f>
        <v/>
      </c>
      <c r="H1790" s="25"/>
      <c r="I1790" s="23"/>
      <c r="J1790" s="28" t="str">
        <f aca="false">IF(AND(A1790="",B1790="",C1790="",E1790="",H1790=""),"",IF(B1790="","Pick a job",IF(ISNA(MATCH(B1790,Jobs!$A$2:$A$301,0)),"Job # not on Jobs tab",IF(C1790="","Pick a category",IF(AND(E1790&lt;&gt;"",F1790=""),"Add a rate",IF(AND(E1790="",H1790=""),"Add hours or an amount",IF(AND(E1790&lt;&gt;"",H1790&lt;&gt;""),"Use hours x rate OR an amount","")))))))</f>
        <v/>
      </c>
    </row>
    <row r="1791" customFormat="false" ht="15" hidden="false" customHeight="false" outlineLevel="0" collapsed="false">
      <c r="A1791" s="24"/>
      <c r="B1791" s="23"/>
      <c r="C1791" s="23"/>
      <c r="D1791" s="23"/>
      <c r="E1791" s="23"/>
      <c r="F1791" s="25"/>
      <c r="G1791" s="26" t="str">
        <f aca="false">IF(AND(E1791="",H1791=""),"",N(E1791)*N(F1791)+N(H1791))</f>
        <v/>
      </c>
      <c r="H1791" s="25"/>
      <c r="I1791" s="23"/>
      <c r="J1791" s="28" t="str">
        <f aca="false">IF(AND(A1791="",B1791="",C1791="",E1791="",H1791=""),"",IF(B1791="","Pick a job",IF(ISNA(MATCH(B1791,Jobs!$A$2:$A$301,0)),"Job # not on Jobs tab",IF(C1791="","Pick a category",IF(AND(E1791&lt;&gt;"",F1791=""),"Add a rate",IF(AND(E1791="",H1791=""),"Add hours or an amount",IF(AND(E1791&lt;&gt;"",H1791&lt;&gt;""),"Use hours x rate OR an amount","")))))))</f>
        <v/>
      </c>
    </row>
    <row r="1792" customFormat="false" ht="15" hidden="false" customHeight="false" outlineLevel="0" collapsed="false">
      <c r="A1792" s="24"/>
      <c r="B1792" s="23"/>
      <c r="C1792" s="23"/>
      <c r="D1792" s="23"/>
      <c r="E1792" s="23"/>
      <c r="F1792" s="25"/>
      <c r="G1792" s="26" t="str">
        <f aca="false">IF(AND(E1792="",H1792=""),"",N(E1792)*N(F1792)+N(H1792))</f>
        <v/>
      </c>
      <c r="H1792" s="25"/>
      <c r="I1792" s="23"/>
      <c r="J1792" s="28" t="str">
        <f aca="false">IF(AND(A1792="",B1792="",C1792="",E1792="",H1792=""),"",IF(B1792="","Pick a job",IF(ISNA(MATCH(B1792,Jobs!$A$2:$A$301,0)),"Job # not on Jobs tab",IF(C1792="","Pick a category",IF(AND(E1792&lt;&gt;"",F1792=""),"Add a rate",IF(AND(E1792="",H1792=""),"Add hours or an amount",IF(AND(E1792&lt;&gt;"",H1792&lt;&gt;""),"Use hours x rate OR an amount","")))))))</f>
        <v/>
      </c>
    </row>
    <row r="1793" customFormat="false" ht="15" hidden="false" customHeight="false" outlineLevel="0" collapsed="false">
      <c r="A1793" s="24"/>
      <c r="B1793" s="23"/>
      <c r="C1793" s="23"/>
      <c r="D1793" s="23"/>
      <c r="E1793" s="23"/>
      <c r="F1793" s="25"/>
      <c r="G1793" s="26" t="str">
        <f aca="false">IF(AND(E1793="",H1793=""),"",N(E1793)*N(F1793)+N(H1793))</f>
        <v/>
      </c>
      <c r="H1793" s="25"/>
      <c r="I1793" s="23"/>
      <c r="J1793" s="28" t="str">
        <f aca="false">IF(AND(A1793="",B1793="",C1793="",E1793="",H1793=""),"",IF(B1793="","Pick a job",IF(ISNA(MATCH(B1793,Jobs!$A$2:$A$301,0)),"Job # not on Jobs tab",IF(C1793="","Pick a category",IF(AND(E1793&lt;&gt;"",F1793=""),"Add a rate",IF(AND(E1793="",H1793=""),"Add hours or an amount",IF(AND(E1793&lt;&gt;"",H1793&lt;&gt;""),"Use hours x rate OR an amount","")))))))</f>
        <v/>
      </c>
    </row>
    <row r="1794" customFormat="false" ht="15" hidden="false" customHeight="false" outlineLevel="0" collapsed="false">
      <c r="A1794" s="24"/>
      <c r="B1794" s="23"/>
      <c r="C1794" s="23"/>
      <c r="D1794" s="23"/>
      <c r="E1794" s="23"/>
      <c r="F1794" s="25"/>
      <c r="G1794" s="26" t="str">
        <f aca="false">IF(AND(E1794="",H1794=""),"",N(E1794)*N(F1794)+N(H1794))</f>
        <v/>
      </c>
      <c r="H1794" s="25"/>
      <c r="I1794" s="23"/>
      <c r="J1794" s="28" t="str">
        <f aca="false">IF(AND(A1794="",B1794="",C1794="",E1794="",H1794=""),"",IF(B1794="","Pick a job",IF(ISNA(MATCH(B1794,Jobs!$A$2:$A$301,0)),"Job # not on Jobs tab",IF(C1794="","Pick a category",IF(AND(E1794&lt;&gt;"",F1794=""),"Add a rate",IF(AND(E1794="",H1794=""),"Add hours or an amount",IF(AND(E1794&lt;&gt;"",H1794&lt;&gt;""),"Use hours x rate OR an amount","")))))))</f>
        <v/>
      </c>
    </row>
    <row r="1795" customFormat="false" ht="15" hidden="false" customHeight="false" outlineLevel="0" collapsed="false">
      <c r="A1795" s="24"/>
      <c r="B1795" s="23"/>
      <c r="C1795" s="23"/>
      <c r="D1795" s="23"/>
      <c r="E1795" s="23"/>
      <c r="F1795" s="25"/>
      <c r="G1795" s="26" t="str">
        <f aca="false">IF(AND(E1795="",H1795=""),"",N(E1795)*N(F1795)+N(H1795))</f>
        <v/>
      </c>
      <c r="H1795" s="25"/>
      <c r="I1795" s="23"/>
      <c r="J1795" s="28" t="str">
        <f aca="false">IF(AND(A1795="",B1795="",C1795="",E1795="",H1795=""),"",IF(B1795="","Pick a job",IF(ISNA(MATCH(B1795,Jobs!$A$2:$A$301,0)),"Job # not on Jobs tab",IF(C1795="","Pick a category",IF(AND(E1795&lt;&gt;"",F1795=""),"Add a rate",IF(AND(E1795="",H1795=""),"Add hours or an amount",IF(AND(E1795&lt;&gt;"",H1795&lt;&gt;""),"Use hours x rate OR an amount","")))))))</f>
        <v/>
      </c>
    </row>
    <row r="1796" customFormat="false" ht="15" hidden="false" customHeight="false" outlineLevel="0" collapsed="false">
      <c r="A1796" s="24"/>
      <c r="B1796" s="23"/>
      <c r="C1796" s="23"/>
      <c r="D1796" s="23"/>
      <c r="E1796" s="23"/>
      <c r="F1796" s="25"/>
      <c r="G1796" s="26" t="str">
        <f aca="false">IF(AND(E1796="",H1796=""),"",N(E1796)*N(F1796)+N(H1796))</f>
        <v/>
      </c>
      <c r="H1796" s="25"/>
      <c r="I1796" s="23"/>
      <c r="J1796" s="28" t="str">
        <f aca="false">IF(AND(A1796="",B1796="",C1796="",E1796="",H1796=""),"",IF(B1796="","Pick a job",IF(ISNA(MATCH(B1796,Jobs!$A$2:$A$301,0)),"Job # not on Jobs tab",IF(C1796="","Pick a category",IF(AND(E1796&lt;&gt;"",F1796=""),"Add a rate",IF(AND(E1796="",H1796=""),"Add hours or an amount",IF(AND(E1796&lt;&gt;"",H1796&lt;&gt;""),"Use hours x rate OR an amount","")))))))</f>
        <v/>
      </c>
    </row>
    <row r="1797" customFormat="false" ht="15" hidden="false" customHeight="false" outlineLevel="0" collapsed="false">
      <c r="A1797" s="24"/>
      <c r="B1797" s="23"/>
      <c r="C1797" s="23"/>
      <c r="D1797" s="23"/>
      <c r="E1797" s="23"/>
      <c r="F1797" s="25"/>
      <c r="G1797" s="26" t="str">
        <f aca="false">IF(AND(E1797="",H1797=""),"",N(E1797)*N(F1797)+N(H1797))</f>
        <v/>
      </c>
      <c r="H1797" s="25"/>
      <c r="I1797" s="23"/>
      <c r="J1797" s="28" t="str">
        <f aca="false">IF(AND(A1797="",B1797="",C1797="",E1797="",H1797=""),"",IF(B1797="","Pick a job",IF(ISNA(MATCH(B1797,Jobs!$A$2:$A$301,0)),"Job # not on Jobs tab",IF(C1797="","Pick a category",IF(AND(E1797&lt;&gt;"",F1797=""),"Add a rate",IF(AND(E1797="",H1797=""),"Add hours or an amount",IF(AND(E1797&lt;&gt;"",H1797&lt;&gt;""),"Use hours x rate OR an amount","")))))))</f>
        <v/>
      </c>
    </row>
    <row r="1798" customFormat="false" ht="15" hidden="false" customHeight="false" outlineLevel="0" collapsed="false">
      <c r="A1798" s="24"/>
      <c r="B1798" s="23"/>
      <c r="C1798" s="23"/>
      <c r="D1798" s="23"/>
      <c r="E1798" s="23"/>
      <c r="F1798" s="25"/>
      <c r="G1798" s="26" t="str">
        <f aca="false">IF(AND(E1798="",H1798=""),"",N(E1798)*N(F1798)+N(H1798))</f>
        <v/>
      </c>
      <c r="H1798" s="25"/>
      <c r="I1798" s="23"/>
      <c r="J1798" s="28" t="str">
        <f aca="false">IF(AND(A1798="",B1798="",C1798="",E1798="",H1798=""),"",IF(B1798="","Pick a job",IF(ISNA(MATCH(B1798,Jobs!$A$2:$A$301,0)),"Job # not on Jobs tab",IF(C1798="","Pick a category",IF(AND(E1798&lt;&gt;"",F1798=""),"Add a rate",IF(AND(E1798="",H1798=""),"Add hours or an amount",IF(AND(E1798&lt;&gt;"",H1798&lt;&gt;""),"Use hours x rate OR an amount","")))))))</f>
        <v/>
      </c>
    </row>
    <row r="1799" customFormat="false" ht="15" hidden="false" customHeight="false" outlineLevel="0" collapsed="false">
      <c r="A1799" s="24"/>
      <c r="B1799" s="23"/>
      <c r="C1799" s="23"/>
      <c r="D1799" s="23"/>
      <c r="E1799" s="23"/>
      <c r="F1799" s="25"/>
      <c r="G1799" s="26" t="str">
        <f aca="false">IF(AND(E1799="",H1799=""),"",N(E1799)*N(F1799)+N(H1799))</f>
        <v/>
      </c>
      <c r="H1799" s="25"/>
      <c r="I1799" s="23"/>
      <c r="J1799" s="28" t="str">
        <f aca="false">IF(AND(A1799="",B1799="",C1799="",E1799="",H1799=""),"",IF(B1799="","Pick a job",IF(ISNA(MATCH(B1799,Jobs!$A$2:$A$301,0)),"Job # not on Jobs tab",IF(C1799="","Pick a category",IF(AND(E1799&lt;&gt;"",F1799=""),"Add a rate",IF(AND(E1799="",H1799=""),"Add hours or an amount",IF(AND(E1799&lt;&gt;"",H1799&lt;&gt;""),"Use hours x rate OR an amount","")))))))</f>
        <v/>
      </c>
    </row>
    <row r="1800" customFormat="false" ht="15" hidden="false" customHeight="false" outlineLevel="0" collapsed="false">
      <c r="A1800" s="24"/>
      <c r="B1800" s="23"/>
      <c r="C1800" s="23"/>
      <c r="D1800" s="23"/>
      <c r="E1800" s="23"/>
      <c r="F1800" s="25"/>
      <c r="G1800" s="26" t="str">
        <f aca="false">IF(AND(E1800="",H1800=""),"",N(E1800)*N(F1800)+N(H1800))</f>
        <v/>
      </c>
      <c r="H1800" s="25"/>
      <c r="I1800" s="23"/>
      <c r="J1800" s="28" t="str">
        <f aca="false">IF(AND(A1800="",B1800="",C1800="",E1800="",H1800=""),"",IF(B1800="","Pick a job",IF(ISNA(MATCH(B1800,Jobs!$A$2:$A$301,0)),"Job # not on Jobs tab",IF(C1800="","Pick a category",IF(AND(E1800&lt;&gt;"",F1800=""),"Add a rate",IF(AND(E1800="",H1800=""),"Add hours or an amount",IF(AND(E1800&lt;&gt;"",H1800&lt;&gt;""),"Use hours x rate OR an amount","")))))))</f>
        <v/>
      </c>
    </row>
    <row r="1801" customFormat="false" ht="15" hidden="false" customHeight="false" outlineLevel="0" collapsed="false">
      <c r="A1801" s="24"/>
      <c r="B1801" s="23"/>
      <c r="C1801" s="23"/>
      <c r="D1801" s="23"/>
      <c r="E1801" s="23"/>
      <c r="F1801" s="25"/>
      <c r="G1801" s="26" t="str">
        <f aca="false">IF(AND(E1801="",H1801=""),"",N(E1801)*N(F1801)+N(H1801))</f>
        <v/>
      </c>
      <c r="H1801" s="25"/>
      <c r="I1801" s="23"/>
      <c r="J1801" s="28" t="str">
        <f aca="false">IF(AND(A1801="",B1801="",C1801="",E1801="",H1801=""),"",IF(B1801="","Pick a job",IF(ISNA(MATCH(B1801,Jobs!$A$2:$A$301,0)),"Job # not on Jobs tab",IF(C1801="","Pick a category",IF(AND(E1801&lt;&gt;"",F1801=""),"Add a rate",IF(AND(E1801="",H1801=""),"Add hours or an amount",IF(AND(E1801&lt;&gt;"",H1801&lt;&gt;""),"Use hours x rate OR an amount","")))))))</f>
        <v/>
      </c>
    </row>
    <row r="1802" customFormat="false" ht="15" hidden="false" customHeight="false" outlineLevel="0" collapsed="false">
      <c r="A1802" s="24"/>
      <c r="B1802" s="23"/>
      <c r="C1802" s="23"/>
      <c r="D1802" s="23"/>
      <c r="E1802" s="23"/>
      <c r="F1802" s="25"/>
      <c r="G1802" s="26" t="str">
        <f aca="false">IF(AND(E1802="",H1802=""),"",N(E1802)*N(F1802)+N(H1802))</f>
        <v/>
      </c>
      <c r="H1802" s="25"/>
      <c r="I1802" s="23"/>
      <c r="J1802" s="28" t="str">
        <f aca="false">IF(AND(A1802="",B1802="",C1802="",E1802="",H1802=""),"",IF(B1802="","Pick a job",IF(ISNA(MATCH(B1802,Jobs!$A$2:$A$301,0)),"Job # not on Jobs tab",IF(C1802="","Pick a category",IF(AND(E1802&lt;&gt;"",F1802=""),"Add a rate",IF(AND(E1802="",H1802=""),"Add hours or an amount",IF(AND(E1802&lt;&gt;"",H1802&lt;&gt;""),"Use hours x rate OR an amount","")))))))</f>
        <v/>
      </c>
    </row>
    <row r="1803" customFormat="false" ht="15" hidden="false" customHeight="false" outlineLevel="0" collapsed="false">
      <c r="A1803" s="24"/>
      <c r="B1803" s="23"/>
      <c r="C1803" s="23"/>
      <c r="D1803" s="23"/>
      <c r="E1803" s="23"/>
      <c r="F1803" s="25"/>
      <c r="G1803" s="26" t="str">
        <f aca="false">IF(AND(E1803="",H1803=""),"",N(E1803)*N(F1803)+N(H1803))</f>
        <v/>
      </c>
      <c r="H1803" s="25"/>
      <c r="I1803" s="23"/>
      <c r="J1803" s="28" t="str">
        <f aca="false">IF(AND(A1803="",B1803="",C1803="",E1803="",H1803=""),"",IF(B1803="","Pick a job",IF(ISNA(MATCH(B1803,Jobs!$A$2:$A$301,0)),"Job # not on Jobs tab",IF(C1803="","Pick a category",IF(AND(E1803&lt;&gt;"",F1803=""),"Add a rate",IF(AND(E1803="",H1803=""),"Add hours or an amount",IF(AND(E1803&lt;&gt;"",H1803&lt;&gt;""),"Use hours x rate OR an amount","")))))))</f>
        <v/>
      </c>
    </row>
    <row r="1804" customFormat="false" ht="15" hidden="false" customHeight="false" outlineLevel="0" collapsed="false">
      <c r="A1804" s="24"/>
      <c r="B1804" s="23"/>
      <c r="C1804" s="23"/>
      <c r="D1804" s="23"/>
      <c r="E1804" s="23"/>
      <c r="F1804" s="25"/>
      <c r="G1804" s="26" t="str">
        <f aca="false">IF(AND(E1804="",H1804=""),"",N(E1804)*N(F1804)+N(H1804))</f>
        <v/>
      </c>
      <c r="H1804" s="25"/>
      <c r="I1804" s="23"/>
      <c r="J1804" s="28" t="str">
        <f aca="false">IF(AND(A1804="",B1804="",C1804="",E1804="",H1804=""),"",IF(B1804="","Pick a job",IF(ISNA(MATCH(B1804,Jobs!$A$2:$A$301,0)),"Job # not on Jobs tab",IF(C1804="","Pick a category",IF(AND(E1804&lt;&gt;"",F1804=""),"Add a rate",IF(AND(E1804="",H1804=""),"Add hours or an amount",IF(AND(E1804&lt;&gt;"",H1804&lt;&gt;""),"Use hours x rate OR an amount","")))))))</f>
        <v/>
      </c>
    </row>
    <row r="1805" customFormat="false" ht="15" hidden="false" customHeight="false" outlineLevel="0" collapsed="false">
      <c r="A1805" s="24"/>
      <c r="B1805" s="23"/>
      <c r="C1805" s="23"/>
      <c r="D1805" s="23"/>
      <c r="E1805" s="23"/>
      <c r="F1805" s="25"/>
      <c r="G1805" s="26" t="str">
        <f aca="false">IF(AND(E1805="",H1805=""),"",N(E1805)*N(F1805)+N(H1805))</f>
        <v/>
      </c>
      <c r="H1805" s="25"/>
      <c r="I1805" s="23"/>
      <c r="J1805" s="28" t="str">
        <f aca="false">IF(AND(A1805="",B1805="",C1805="",E1805="",H1805=""),"",IF(B1805="","Pick a job",IF(ISNA(MATCH(B1805,Jobs!$A$2:$A$301,0)),"Job # not on Jobs tab",IF(C1805="","Pick a category",IF(AND(E1805&lt;&gt;"",F1805=""),"Add a rate",IF(AND(E1805="",H1805=""),"Add hours or an amount",IF(AND(E1805&lt;&gt;"",H1805&lt;&gt;""),"Use hours x rate OR an amount","")))))))</f>
        <v/>
      </c>
    </row>
    <row r="1806" customFormat="false" ht="15" hidden="false" customHeight="false" outlineLevel="0" collapsed="false">
      <c r="A1806" s="24"/>
      <c r="B1806" s="23"/>
      <c r="C1806" s="23"/>
      <c r="D1806" s="23"/>
      <c r="E1806" s="23"/>
      <c r="F1806" s="25"/>
      <c r="G1806" s="26" t="str">
        <f aca="false">IF(AND(E1806="",H1806=""),"",N(E1806)*N(F1806)+N(H1806))</f>
        <v/>
      </c>
      <c r="H1806" s="25"/>
      <c r="I1806" s="23"/>
      <c r="J1806" s="28" t="str">
        <f aca="false">IF(AND(A1806="",B1806="",C1806="",E1806="",H1806=""),"",IF(B1806="","Pick a job",IF(ISNA(MATCH(B1806,Jobs!$A$2:$A$301,0)),"Job # not on Jobs tab",IF(C1806="","Pick a category",IF(AND(E1806&lt;&gt;"",F1806=""),"Add a rate",IF(AND(E1806="",H1806=""),"Add hours or an amount",IF(AND(E1806&lt;&gt;"",H1806&lt;&gt;""),"Use hours x rate OR an amount","")))))))</f>
        <v/>
      </c>
    </row>
    <row r="1807" customFormat="false" ht="15" hidden="false" customHeight="false" outlineLevel="0" collapsed="false">
      <c r="A1807" s="24"/>
      <c r="B1807" s="23"/>
      <c r="C1807" s="23"/>
      <c r="D1807" s="23"/>
      <c r="E1807" s="23"/>
      <c r="F1807" s="25"/>
      <c r="G1807" s="26" t="str">
        <f aca="false">IF(AND(E1807="",H1807=""),"",N(E1807)*N(F1807)+N(H1807))</f>
        <v/>
      </c>
      <c r="H1807" s="25"/>
      <c r="I1807" s="23"/>
      <c r="J1807" s="28" t="str">
        <f aca="false">IF(AND(A1807="",B1807="",C1807="",E1807="",H1807=""),"",IF(B1807="","Pick a job",IF(ISNA(MATCH(B1807,Jobs!$A$2:$A$301,0)),"Job # not on Jobs tab",IF(C1807="","Pick a category",IF(AND(E1807&lt;&gt;"",F1807=""),"Add a rate",IF(AND(E1807="",H1807=""),"Add hours or an amount",IF(AND(E1807&lt;&gt;"",H1807&lt;&gt;""),"Use hours x rate OR an amount","")))))))</f>
        <v/>
      </c>
    </row>
    <row r="1808" customFormat="false" ht="15" hidden="false" customHeight="false" outlineLevel="0" collapsed="false">
      <c r="A1808" s="24"/>
      <c r="B1808" s="23"/>
      <c r="C1808" s="23"/>
      <c r="D1808" s="23"/>
      <c r="E1808" s="23"/>
      <c r="F1808" s="25"/>
      <c r="G1808" s="26" t="str">
        <f aca="false">IF(AND(E1808="",H1808=""),"",N(E1808)*N(F1808)+N(H1808))</f>
        <v/>
      </c>
      <c r="H1808" s="25"/>
      <c r="I1808" s="23"/>
      <c r="J1808" s="28" t="str">
        <f aca="false">IF(AND(A1808="",B1808="",C1808="",E1808="",H1808=""),"",IF(B1808="","Pick a job",IF(ISNA(MATCH(B1808,Jobs!$A$2:$A$301,0)),"Job # not on Jobs tab",IF(C1808="","Pick a category",IF(AND(E1808&lt;&gt;"",F1808=""),"Add a rate",IF(AND(E1808="",H1808=""),"Add hours or an amount",IF(AND(E1808&lt;&gt;"",H1808&lt;&gt;""),"Use hours x rate OR an amount","")))))))</f>
        <v/>
      </c>
    </row>
    <row r="1809" customFormat="false" ht="15" hidden="false" customHeight="false" outlineLevel="0" collapsed="false">
      <c r="A1809" s="24"/>
      <c r="B1809" s="23"/>
      <c r="C1809" s="23"/>
      <c r="D1809" s="23"/>
      <c r="E1809" s="23"/>
      <c r="F1809" s="25"/>
      <c r="G1809" s="26" t="str">
        <f aca="false">IF(AND(E1809="",H1809=""),"",N(E1809)*N(F1809)+N(H1809))</f>
        <v/>
      </c>
      <c r="H1809" s="25"/>
      <c r="I1809" s="23"/>
      <c r="J1809" s="28" t="str">
        <f aca="false">IF(AND(A1809="",B1809="",C1809="",E1809="",H1809=""),"",IF(B1809="","Pick a job",IF(ISNA(MATCH(B1809,Jobs!$A$2:$A$301,0)),"Job # not on Jobs tab",IF(C1809="","Pick a category",IF(AND(E1809&lt;&gt;"",F1809=""),"Add a rate",IF(AND(E1809="",H1809=""),"Add hours or an amount",IF(AND(E1809&lt;&gt;"",H1809&lt;&gt;""),"Use hours x rate OR an amount","")))))))</f>
        <v/>
      </c>
    </row>
    <row r="1810" customFormat="false" ht="15" hidden="false" customHeight="false" outlineLevel="0" collapsed="false">
      <c r="A1810" s="24"/>
      <c r="B1810" s="23"/>
      <c r="C1810" s="23"/>
      <c r="D1810" s="23"/>
      <c r="E1810" s="23"/>
      <c r="F1810" s="25"/>
      <c r="G1810" s="26" t="str">
        <f aca="false">IF(AND(E1810="",H1810=""),"",N(E1810)*N(F1810)+N(H1810))</f>
        <v/>
      </c>
      <c r="H1810" s="25"/>
      <c r="I1810" s="23"/>
      <c r="J1810" s="28" t="str">
        <f aca="false">IF(AND(A1810="",B1810="",C1810="",E1810="",H1810=""),"",IF(B1810="","Pick a job",IF(ISNA(MATCH(B1810,Jobs!$A$2:$A$301,0)),"Job # not on Jobs tab",IF(C1810="","Pick a category",IF(AND(E1810&lt;&gt;"",F1810=""),"Add a rate",IF(AND(E1810="",H1810=""),"Add hours or an amount",IF(AND(E1810&lt;&gt;"",H1810&lt;&gt;""),"Use hours x rate OR an amount","")))))))</f>
        <v/>
      </c>
    </row>
    <row r="1811" customFormat="false" ht="15" hidden="false" customHeight="false" outlineLevel="0" collapsed="false">
      <c r="A1811" s="24"/>
      <c r="B1811" s="23"/>
      <c r="C1811" s="23"/>
      <c r="D1811" s="23"/>
      <c r="E1811" s="23"/>
      <c r="F1811" s="25"/>
      <c r="G1811" s="26" t="str">
        <f aca="false">IF(AND(E1811="",H1811=""),"",N(E1811)*N(F1811)+N(H1811))</f>
        <v/>
      </c>
      <c r="H1811" s="25"/>
      <c r="I1811" s="23"/>
      <c r="J1811" s="28" t="str">
        <f aca="false">IF(AND(A1811="",B1811="",C1811="",E1811="",H1811=""),"",IF(B1811="","Pick a job",IF(ISNA(MATCH(B1811,Jobs!$A$2:$A$301,0)),"Job # not on Jobs tab",IF(C1811="","Pick a category",IF(AND(E1811&lt;&gt;"",F1811=""),"Add a rate",IF(AND(E1811="",H1811=""),"Add hours or an amount",IF(AND(E1811&lt;&gt;"",H1811&lt;&gt;""),"Use hours x rate OR an amount","")))))))</f>
        <v/>
      </c>
    </row>
    <row r="1812" customFormat="false" ht="15" hidden="false" customHeight="false" outlineLevel="0" collapsed="false">
      <c r="A1812" s="24"/>
      <c r="B1812" s="23"/>
      <c r="C1812" s="23"/>
      <c r="D1812" s="23"/>
      <c r="E1812" s="23"/>
      <c r="F1812" s="25"/>
      <c r="G1812" s="26" t="str">
        <f aca="false">IF(AND(E1812="",H1812=""),"",N(E1812)*N(F1812)+N(H1812))</f>
        <v/>
      </c>
      <c r="H1812" s="25"/>
      <c r="I1812" s="23"/>
      <c r="J1812" s="28" t="str">
        <f aca="false">IF(AND(A1812="",B1812="",C1812="",E1812="",H1812=""),"",IF(B1812="","Pick a job",IF(ISNA(MATCH(B1812,Jobs!$A$2:$A$301,0)),"Job # not on Jobs tab",IF(C1812="","Pick a category",IF(AND(E1812&lt;&gt;"",F1812=""),"Add a rate",IF(AND(E1812="",H1812=""),"Add hours or an amount",IF(AND(E1812&lt;&gt;"",H1812&lt;&gt;""),"Use hours x rate OR an amount","")))))))</f>
        <v/>
      </c>
    </row>
    <row r="1813" customFormat="false" ht="15" hidden="false" customHeight="false" outlineLevel="0" collapsed="false">
      <c r="A1813" s="24"/>
      <c r="B1813" s="23"/>
      <c r="C1813" s="23"/>
      <c r="D1813" s="23"/>
      <c r="E1813" s="23"/>
      <c r="F1813" s="25"/>
      <c r="G1813" s="26" t="str">
        <f aca="false">IF(AND(E1813="",H1813=""),"",N(E1813)*N(F1813)+N(H1813))</f>
        <v/>
      </c>
      <c r="H1813" s="25"/>
      <c r="I1813" s="23"/>
      <c r="J1813" s="28" t="str">
        <f aca="false">IF(AND(A1813="",B1813="",C1813="",E1813="",H1813=""),"",IF(B1813="","Pick a job",IF(ISNA(MATCH(B1813,Jobs!$A$2:$A$301,0)),"Job # not on Jobs tab",IF(C1813="","Pick a category",IF(AND(E1813&lt;&gt;"",F1813=""),"Add a rate",IF(AND(E1813="",H1813=""),"Add hours or an amount",IF(AND(E1813&lt;&gt;"",H1813&lt;&gt;""),"Use hours x rate OR an amount","")))))))</f>
        <v/>
      </c>
    </row>
    <row r="1814" customFormat="false" ht="15" hidden="false" customHeight="false" outlineLevel="0" collapsed="false">
      <c r="A1814" s="24"/>
      <c r="B1814" s="23"/>
      <c r="C1814" s="23"/>
      <c r="D1814" s="23"/>
      <c r="E1814" s="23"/>
      <c r="F1814" s="25"/>
      <c r="G1814" s="26" t="str">
        <f aca="false">IF(AND(E1814="",H1814=""),"",N(E1814)*N(F1814)+N(H1814))</f>
        <v/>
      </c>
      <c r="H1814" s="25"/>
      <c r="I1814" s="23"/>
      <c r="J1814" s="28" t="str">
        <f aca="false">IF(AND(A1814="",B1814="",C1814="",E1814="",H1814=""),"",IF(B1814="","Pick a job",IF(ISNA(MATCH(B1814,Jobs!$A$2:$A$301,0)),"Job # not on Jobs tab",IF(C1814="","Pick a category",IF(AND(E1814&lt;&gt;"",F1814=""),"Add a rate",IF(AND(E1814="",H1814=""),"Add hours or an amount",IF(AND(E1814&lt;&gt;"",H1814&lt;&gt;""),"Use hours x rate OR an amount","")))))))</f>
        <v/>
      </c>
    </row>
    <row r="1815" customFormat="false" ht="15" hidden="false" customHeight="false" outlineLevel="0" collapsed="false">
      <c r="A1815" s="24"/>
      <c r="B1815" s="23"/>
      <c r="C1815" s="23"/>
      <c r="D1815" s="23"/>
      <c r="E1815" s="23"/>
      <c r="F1815" s="25"/>
      <c r="G1815" s="26" t="str">
        <f aca="false">IF(AND(E1815="",H1815=""),"",N(E1815)*N(F1815)+N(H1815))</f>
        <v/>
      </c>
      <c r="H1815" s="25"/>
      <c r="I1815" s="23"/>
      <c r="J1815" s="28" t="str">
        <f aca="false">IF(AND(A1815="",B1815="",C1815="",E1815="",H1815=""),"",IF(B1815="","Pick a job",IF(ISNA(MATCH(B1815,Jobs!$A$2:$A$301,0)),"Job # not on Jobs tab",IF(C1815="","Pick a category",IF(AND(E1815&lt;&gt;"",F1815=""),"Add a rate",IF(AND(E1815="",H1815=""),"Add hours or an amount",IF(AND(E1815&lt;&gt;"",H1815&lt;&gt;""),"Use hours x rate OR an amount","")))))))</f>
        <v/>
      </c>
    </row>
    <row r="1816" customFormat="false" ht="15" hidden="false" customHeight="false" outlineLevel="0" collapsed="false">
      <c r="A1816" s="24"/>
      <c r="B1816" s="23"/>
      <c r="C1816" s="23"/>
      <c r="D1816" s="23"/>
      <c r="E1816" s="23"/>
      <c r="F1816" s="25"/>
      <c r="G1816" s="26" t="str">
        <f aca="false">IF(AND(E1816="",H1816=""),"",N(E1816)*N(F1816)+N(H1816))</f>
        <v/>
      </c>
      <c r="H1816" s="25"/>
      <c r="I1816" s="23"/>
      <c r="J1816" s="28" t="str">
        <f aca="false">IF(AND(A1816="",B1816="",C1816="",E1816="",H1816=""),"",IF(B1816="","Pick a job",IF(ISNA(MATCH(B1816,Jobs!$A$2:$A$301,0)),"Job # not on Jobs tab",IF(C1816="","Pick a category",IF(AND(E1816&lt;&gt;"",F1816=""),"Add a rate",IF(AND(E1816="",H1816=""),"Add hours or an amount",IF(AND(E1816&lt;&gt;"",H1816&lt;&gt;""),"Use hours x rate OR an amount","")))))))</f>
        <v/>
      </c>
    </row>
    <row r="1817" customFormat="false" ht="15" hidden="false" customHeight="false" outlineLevel="0" collapsed="false">
      <c r="A1817" s="24"/>
      <c r="B1817" s="23"/>
      <c r="C1817" s="23"/>
      <c r="D1817" s="23"/>
      <c r="E1817" s="23"/>
      <c r="F1817" s="25"/>
      <c r="G1817" s="26" t="str">
        <f aca="false">IF(AND(E1817="",H1817=""),"",N(E1817)*N(F1817)+N(H1817))</f>
        <v/>
      </c>
      <c r="H1817" s="25"/>
      <c r="I1817" s="23"/>
      <c r="J1817" s="28" t="str">
        <f aca="false">IF(AND(A1817="",B1817="",C1817="",E1817="",H1817=""),"",IF(B1817="","Pick a job",IF(ISNA(MATCH(B1817,Jobs!$A$2:$A$301,0)),"Job # not on Jobs tab",IF(C1817="","Pick a category",IF(AND(E1817&lt;&gt;"",F1817=""),"Add a rate",IF(AND(E1817="",H1817=""),"Add hours or an amount",IF(AND(E1817&lt;&gt;"",H1817&lt;&gt;""),"Use hours x rate OR an amount","")))))))</f>
        <v/>
      </c>
    </row>
    <row r="1818" customFormat="false" ht="15" hidden="false" customHeight="false" outlineLevel="0" collapsed="false">
      <c r="A1818" s="24"/>
      <c r="B1818" s="23"/>
      <c r="C1818" s="23"/>
      <c r="D1818" s="23"/>
      <c r="E1818" s="23"/>
      <c r="F1818" s="25"/>
      <c r="G1818" s="26" t="str">
        <f aca="false">IF(AND(E1818="",H1818=""),"",N(E1818)*N(F1818)+N(H1818))</f>
        <v/>
      </c>
      <c r="H1818" s="25"/>
      <c r="I1818" s="23"/>
      <c r="J1818" s="28" t="str">
        <f aca="false">IF(AND(A1818="",B1818="",C1818="",E1818="",H1818=""),"",IF(B1818="","Pick a job",IF(ISNA(MATCH(B1818,Jobs!$A$2:$A$301,0)),"Job # not on Jobs tab",IF(C1818="","Pick a category",IF(AND(E1818&lt;&gt;"",F1818=""),"Add a rate",IF(AND(E1818="",H1818=""),"Add hours or an amount",IF(AND(E1818&lt;&gt;"",H1818&lt;&gt;""),"Use hours x rate OR an amount","")))))))</f>
        <v/>
      </c>
    </row>
    <row r="1819" customFormat="false" ht="15" hidden="false" customHeight="false" outlineLevel="0" collapsed="false">
      <c r="A1819" s="24"/>
      <c r="B1819" s="23"/>
      <c r="C1819" s="23"/>
      <c r="D1819" s="23"/>
      <c r="E1819" s="23"/>
      <c r="F1819" s="25"/>
      <c r="G1819" s="26" t="str">
        <f aca="false">IF(AND(E1819="",H1819=""),"",N(E1819)*N(F1819)+N(H1819))</f>
        <v/>
      </c>
      <c r="H1819" s="25"/>
      <c r="I1819" s="23"/>
      <c r="J1819" s="28" t="str">
        <f aca="false">IF(AND(A1819="",B1819="",C1819="",E1819="",H1819=""),"",IF(B1819="","Pick a job",IF(ISNA(MATCH(B1819,Jobs!$A$2:$A$301,0)),"Job # not on Jobs tab",IF(C1819="","Pick a category",IF(AND(E1819&lt;&gt;"",F1819=""),"Add a rate",IF(AND(E1819="",H1819=""),"Add hours or an amount",IF(AND(E1819&lt;&gt;"",H1819&lt;&gt;""),"Use hours x rate OR an amount","")))))))</f>
        <v/>
      </c>
    </row>
    <row r="1820" customFormat="false" ht="15" hidden="false" customHeight="false" outlineLevel="0" collapsed="false">
      <c r="A1820" s="24"/>
      <c r="B1820" s="23"/>
      <c r="C1820" s="23"/>
      <c r="D1820" s="23"/>
      <c r="E1820" s="23"/>
      <c r="F1820" s="25"/>
      <c r="G1820" s="26" t="str">
        <f aca="false">IF(AND(E1820="",H1820=""),"",N(E1820)*N(F1820)+N(H1820))</f>
        <v/>
      </c>
      <c r="H1820" s="25"/>
      <c r="I1820" s="23"/>
      <c r="J1820" s="28" t="str">
        <f aca="false">IF(AND(A1820="",B1820="",C1820="",E1820="",H1820=""),"",IF(B1820="","Pick a job",IF(ISNA(MATCH(B1820,Jobs!$A$2:$A$301,0)),"Job # not on Jobs tab",IF(C1820="","Pick a category",IF(AND(E1820&lt;&gt;"",F1820=""),"Add a rate",IF(AND(E1820="",H1820=""),"Add hours or an amount",IF(AND(E1820&lt;&gt;"",H1820&lt;&gt;""),"Use hours x rate OR an amount","")))))))</f>
        <v/>
      </c>
    </row>
    <row r="1821" customFormat="false" ht="15" hidden="false" customHeight="false" outlineLevel="0" collapsed="false">
      <c r="A1821" s="24"/>
      <c r="B1821" s="23"/>
      <c r="C1821" s="23"/>
      <c r="D1821" s="23"/>
      <c r="E1821" s="23"/>
      <c r="F1821" s="25"/>
      <c r="G1821" s="26" t="str">
        <f aca="false">IF(AND(E1821="",H1821=""),"",N(E1821)*N(F1821)+N(H1821))</f>
        <v/>
      </c>
      <c r="H1821" s="25"/>
      <c r="I1821" s="23"/>
      <c r="J1821" s="28" t="str">
        <f aca="false">IF(AND(A1821="",B1821="",C1821="",E1821="",H1821=""),"",IF(B1821="","Pick a job",IF(ISNA(MATCH(B1821,Jobs!$A$2:$A$301,0)),"Job # not on Jobs tab",IF(C1821="","Pick a category",IF(AND(E1821&lt;&gt;"",F1821=""),"Add a rate",IF(AND(E1821="",H1821=""),"Add hours or an amount",IF(AND(E1821&lt;&gt;"",H1821&lt;&gt;""),"Use hours x rate OR an amount","")))))))</f>
        <v/>
      </c>
    </row>
    <row r="1822" customFormat="false" ht="15" hidden="false" customHeight="false" outlineLevel="0" collapsed="false">
      <c r="A1822" s="24"/>
      <c r="B1822" s="23"/>
      <c r="C1822" s="23"/>
      <c r="D1822" s="23"/>
      <c r="E1822" s="23"/>
      <c r="F1822" s="25"/>
      <c r="G1822" s="26" t="str">
        <f aca="false">IF(AND(E1822="",H1822=""),"",N(E1822)*N(F1822)+N(H1822))</f>
        <v/>
      </c>
      <c r="H1822" s="25"/>
      <c r="I1822" s="23"/>
      <c r="J1822" s="28" t="str">
        <f aca="false">IF(AND(A1822="",B1822="",C1822="",E1822="",H1822=""),"",IF(B1822="","Pick a job",IF(ISNA(MATCH(B1822,Jobs!$A$2:$A$301,0)),"Job # not on Jobs tab",IF(C1822="","Pick a category",IF(AND(E1822&lt;&gt;"",F1822=""),"Add a rate",IF(AND(E1822="",H1822=""),"Add hours or an amount",IF(AND(E1822&lt;&gt;"",H1822&lt;&gt;""),"Use hours x rate OR an amount","")))))))</f>
        <v/>
      </c>
    </row>
    <row r="1823" customFormat="false" ht="15" hidden="false" customHeight="false" outlineLevel="0" collapsed="false">
      <c r="A1823" s="24"/>
      <c r="B1823" s="23"/>
      <c r="C1823" s="23"/>
      <c r="D1823" s="23"/>
      <c r="E1823" s="23"/>
      <c r="F1823" s="25"/>
      <c r="G1823" s="26" t="str">
        <f aca="false">IF(AND(E1823="",H1823=""),"",N(E1823)*N(F1823)+N(H1823))</f>
        <v/>
      </c>
      <c r="H1823" s="25"/>
      <c r="I1823" s="23"/>
      <c r="J1823" s="28" t="str">
        <f aca="false">IF(AND(A1823="",B1823="",C1823="",E1823="",H1823=""),"",IF(B1823="","Pick a job",IF(ISNA(MATCH(B1823,Jobs!$A$2:$A$301,0)),"Job # not on Jobs tab",IF(C1823="","Pick a category",IF(AND(E1823&lt;&gt;"",F1823=""),"Add a rate",IF(AND(E1823="",H1823=""),"Add hours or an amount",IF(AND(E1823&lt;&gt;"",H1823&lt;&gt;""),"Use hours x rate OR an amount","")))))))</f>
        <v/>
      </c>
    </row>
    <row r="1824" customFormat="false" ht="15" hidden="false" customHeight="false" outlineLevel="0" collapsed="false">
      <c r="A1824" s="24"/>
      <c r="B1824" s="23"/>
      <c r="C1824" s="23"/>
      <c r="D1824" s="23"/>
      <c r="E1824" s="23"/>
      <c r="F1824" s="25"/>
      <c r="G1824" s="26" t="str">
        <f aca="false">IF(AND(E1824="",H1824=""),"",N(E1824)*N(F1824)+N(H1824))</f>
        <v/>
      </c>
      <c r="H1824" s="25"/>
      <c r="I1824" s="23"/>
      <c r="J1824" s="28" t="str">
        <f aca="false">IF(AND(A1824="",B1824="",C1824="",E1824="",H1824=""),"",IF(B1824="","Pick a job",IF(ISNA(MATCH(B1824,Jobs!$A$2:$A$301,0)),"Job # not on Jobs tab",IF(C1824="","Pick a category",IF(AND(E1824&lt;&gt;"",F1824=""),"Add a rate",IF(AND(E1824="",H1824=""),"Add hours or an amount",IF(AND(E1824&lt;&gt;"",H1824&lt;&gt;""),"Use hours x rate OR an amount","")))))))</f>
        <v/>
      </c>
    </row>
    <row r="1825" customFormat="false" ht="15" hidden="false" customHeight="false" outlineLevel="0" collapsed="false">
      <c r="A1825" s="24"/>
      <c r="B1825" s="23"/>
      <c r="C1825" s="23"/>
      <c r="D1825" s="23"/>
      <c r="E1825" s="23"/>
      <c r="F1825" s="25"/>
      <c r="G1825" s="26" t="str">
        <f aca="false">IF(AND(E1825="",H1825=""),"",N(E1825)*N(F1825)+N(H1825))</f>
        <v/>
      </c>
      <c r="H1825" s="25"/>
      <c r="I1825" s="23"/>
      <c r="J1825" s="28" t="str">
        <f aca="false">IF(AND(A1825="",B1825="",C1825="",E1825="",H1825=""),"",IF(B1825="","Pick a job",IF(ISNA(MATCH(B1825,Jobs!$A$2:$A$301,0)),"Job # not on Jobs tab",IF(C1825="","Pick a category",IF(AND(E1825&lt;&gt;"",F1825=""),"Add a rate",IF(AND(E1825="",H1825=""),"Add hours or an amount",IF(AND(E1825&lt;&gt;"",H1825&lt;&gt;""),"Use hours x rate OR an amount","")))))))</f>
        <v/>
      </c>
    </row>
    <row r="1826" customFormat="false" ht="15" hidden="false" customHeight="false" outlineLevel="0" collapsed="false">
      <c r="A1826" s="24"/>
      <c r="B1826" s="23"/>
      <c r="C1826" s="23"/>
      <c r="D1826" s="23"/>
      <c r="E1826" s="23"/>
      <c r="F1826" s="25"/>
      <c r="G1826" s="26" t="str">
        <f aca="false">IF(AND(E1826="",H1826=""),"",N(E1826)*N(F1826)+N(H1826))</f>
        <v/>
      </c>
      <c r="H1826" s="25"/>
      <c r="I1826" s="23"/>
      <c r="J1826" s="28" t="str">
        <f aca="false">IF(AND(A1826="",B1826="",C1826="",E1826="",H1826=""),"",IF(B1826="","Pick a job",IF(ISNA(MATCH(B1826,Jobs!$A$2:$A$301,0)),"Job # not on Jobs tab",IF(C1826="","Pick a category",IF(AND(E1826&lt;&gt;"",F1826=""),"Add a rate",IF(AND(E1826="",H1826=""),"Add hours or an amount",IF(AND(E1826&lt;&gt;"",H1826&lt;&gt;""),"Use hours x rate OR an amount","")))))))</f>
        <v/>
      </c>
    </row>
    <row r="1827" customFormat="false" ht="15" hidden="false" customHeight="false" outlineLevel="0" collapsed="false">
      <c r="A1827" s="24"/>
      <c r="B1827" s="23"/>
      <c r="C1827" s="23"/>
      <c r="D1827" s="23"/>
      <c r="E1827" s="23"/>
      <c r="F1827" s="25"/>
      <c r="G1827" s="26" t="str">
        <f aca="false">IF(AND(E1827="",H1827=""),"",N(E1827)*N(F1827)+N(H1827))</f>
        <v/>
      </c>
      <c r="H1827" s="25"/>
      <c r="I1827" s="23"/>
      <c r="J1827" s="28" t="str">
        <f aca="false">IF(AND(A1827="",B1827="",C1827="",E1827="",H1827=""),"",IF(B1827="","Pick a job",IF(ISNA(MATCH(B1827,Jobs!$A$2:$A$301,0)),"Job # not on Jobs tab",IF(C1827="","Pick a category",IF(AND(E1827&lt;&gt;"",F1827=""),"Add a rate",IF(AND(E1827="",H1827=""),"Add hours or an amount",IF(AND(E1827&lt;&gt;"",H1827&lt;&gt;""),"Use hours x rate OR an amount","")))))))</f>
        <v/>
      </c>
    </row>
    <row r="1828" customFormat="false" ht="15" hidden="false" customHeight="false" outlineLevel="0" collapsed="false">
      <c r="A1828" s="24"/>
      <c r="B1828" s="23"/>
      <c r="C1828" s="23"/>
      <c r="D1828" s="23"/>
      <c r="E1828" s="23"/>
      <c r="F1828" s="25"/>
      <c r="G1828" s="26" t="str">
        <f aca="false">IF(AND(E1828="",H1828=""),"",N(E1828)*N(F1828)+N(H1828))</f>
        <v/>
      </c>
      <c r="H1828" s="25"/>
      <c r="I1828" s="23"/>
      <c r="J1828" s="28" t="str">
        <f aca="false">IF(AND(A1828="",B1828="",C1828="",E1828="",H1828=""),"",IF(B1828="","Pick a job",IF(ISNA(MATCH(B1828,Jobs!$A$2:$A$301,0)),"Job # not on Jobs tab",IF(C1828="","Pick a category",IF(AND(E1828&lt;&gt;"",F1828=""),"Add a rate",IF(AND(E1828="",H1828=""),"Add hours or an amount",IF(AND(E1828&lt;&gt;"",H1828&lt;&gt;""),"Use hours x rate OR an amount","")))))))</f>
        <v/>
      </c>
    </row>
    <row r="1829" customFormat="false" ht="15" hidden="false" customHeight="false" outlineLevel="0" collapsed="false">
      <c r="A1829" s="24"/>
      <c r="B1829" s="23"/>
      <c r="C1829" s="23"/>
      <c r="D1829" s="23"/>
      <c r="E1829" s="23"/>
      <c r="F1829" s="25"/>
      <c r="G1829" s="26" t="str">
        <f aca="false">IF(AND(E1829="",H1829=""),"",N(E1829)*N(F1829)+N(H1829))</f>
        <v/>
      </c>
      <c r="H1829" s="25"/>
      <c r="I1829" s="23"/>
      <c r="J1829" s="28" t="str">
        <f aca="false">IF(AND(A1829="",B1829="",C1829="",E1829="",H1829=""),"",IF(B1829="","Pick a job",IF(ISNA(MATCH(B1829,Jobs!$A$2:$A$301,0)),"Job # not on Jobs tab",IF(C1829="","Pick a category",IF(AND(E1829&lt;&gt;"",F1829=""),"Add a rate",IF(AND(E1829="",H1829=""),"Add hours or an amount",IF(AND(E1829&lt;&gt;"",H1829&lt;&gt;""),"Use hours x rate OR an amount","")))))))</f>
        <v/>
      </c>
    </row>
    <row r="1830" customFormat="false" ht="15" hidden="false" customHeight="false" outlineLevel="0" collapsed="false">
      <c r="A1830" s="24"/>
      <c r="B1830" s="23"/>
      <c r="C1830" s="23"/>
      <c r="D1830" s="23"/>
      <c r="E1830" s="23"/>
      <c r="F1830" s="25"/>
      <c r="G1830" s="26" t="str">
        <f aca="false">IF(AND(E1830="",H1830=""),"",N(E1830)*N(F1830)+N(H1830))</f>
        <v/>
      </c>
      <c r="H1830" s="25"/>
      <c r="I1830" s="23"/>
      <c r="J1830" s="28" t="str">
        <f aca="false">IF(AND(A1830="",B1830="",C1830="",E1830="",H1830=""),"",IF(B1830="","Pick a job",IF(ISNA(MATCH(B1830,Jobs!$A$2:$A$301,0)),"Job # not on Jobs tab",IF(C1830="","Pick a category",IF(AND(E1830&lt;&gt;"",F1830=""),"Add a rate",IF(AND(E1830="",H1830=""),"Add hours or an amount",IF(AND(E1830&lt;&gt;"",H1830&lt;&gt;""),"Use hours x rate OR an amount","")))))))</f>
        <v/>
      </c>
    </row>
    <row r="1831" customFormat="false" ht="15" hidden="false" customHeight="false" outlineLevel="0" collapsed="false">
      <c r="A1831" s="24"/>
      <c r="B1831" s="23"/>
      <c r="C1831" s="23"/>
      <c r="D1831" s="23"/>
      <c r="E1831" s="23"/>
      <c r="F1831" s="25"/>
      <c r="G1831" s="26" t="str">
        <f aca="false">IF(AND(E1831="",H1831=""),"",N(E1831)*N(F1831)+N(H1831))</f>
        <v/>
      </c>
      <c r="H1831" s="25"/>
      <c r="I1831" s="23"/>
      <c r="J1831" s="28" t="str">
        <f aca="false">IF(AND(A1831="",B1831="",C1831="",E1831="",H1831=""),"",IF(B1831="","Pick a job",IF(ISNA(MATCH(B1831,Jobs!$A$2:$A$301,0)),"Job # not on Jobs tab",IF(C1831="","Pick a category",IF(AND(E1831&lt;&gt;"",F1831=""),"Add a rate",IF(AND(E1831="",H1831=""),"Add hours or an amount",IF(AND(E1831&lt;&gt;"",H1831&lt;&gt;""),"Use hours x rate OR an amount","")))))))</f>
        <v/>
      </c>
    </row>
    <row r="1832" customFormat="false" ht="15" hidden="false" customHeight="false" outlineLevel="0" collapsed="false">
      <c r="A1832" s="24"/>
      <c r="B1832" s="23"/>
      <c r="C1832" s="23"/>
      <c r="D1832" s="23"/>
      <c r="E1832" s="23"/>
      <c r="F1832" s="25"/>
      <c r="G1832" s="26" t="str">
        <f aca="false">IF(AND(E1832="",H1832=""),"",N(E1832)*N(F1832)+N(H1832))</f>
        <v/>
      </c>
      <c r="H1832" s="25"/>
      <c r="I1832" s="23"/>
      <c r="J1832" s="28" t="str">
        <f aca="false">IF(AND(A1832="",B1832="",C1832="",E1832="",H1832=""),"",IF(B1832="","Pick a job",IF(ISNA(MATCH(B1832,Jobs!$A$2:$A$301,0)),"Job # not on Jobs tab",IF(C1832="","Pick a category",IF(AND(E1832&lt;&gt;"",F1832=""),"Add a rate",IF(AND(E1832="",H1832=""),"Add hours or an amount",IF(AND(E1832&lt;&gt;"",H1832&lt;&gt;""),"Use hours x rate OR an amount","")))))))</f>
        <v/>
      </c>
    </row>
    <row r="1833" customFormat="false" ht="15" hidden="false" customHeight="false" outlineLevel="0" collapsed="false">
      <c r="A1833" s="24"/>
      <c r="B1833" s="23"/>
      <c r="C1833" s="23"/>
      <c r="D1833" s="23"/>
      <c r="E1833" s="23"/>
      <c r="F1833" s="25"/>
      <c r="G1833" s="26" t="str">
        <f aca="false">IF(AND(E1833="",H1833=""),"",N(E1833)*N(F1833)+N(H1833))</f>
        <v/>
      </c>
      <c r="H1833" s="25"/>
      <c r="I1833" s="23"/>
      <c r="J1833" s="28" t="str">
        <f aca="false">IF(AND(A1833="",B1833="",C1833="",E1833="",H1833=""),"",IF(B1833="","Pick a job",IF(ISNA(MATCH(B1833,Jobs!$A$2:$A$301,0)),"Job # not on Jobs tab",IF(C1833="","Pick a category",IF(AND(E1833&lt;&gt;"",F1833=""),"Add a rate",IF(AND(E1833="",H1833=""),"Add hours or an amount",IF(AND(E1833&lt;&gt;"",H1833&lt;&gt;""),"Use hours x rate OR an amount","")))))))</f>
        <v/>
      </c>
    </row>
    <row r="1834" customFormat="false" ht="15" hidden="false" customHeight="false" outlineLevel="0" collapsed="false">
      <c r="A1834" s="24"/>
      <c r="B1834" s="23"/>
      <c r="C1834" s="23"/>
      <c r="D1834" s="23"/>
      <c r="E1834" s="23"/>
      <c r="F1834" s="25"/>
      <c r="G1834" s="26" t="str">
        <f aca="false">IF(AND(E1834="",H1834=""),"",N(E1834)*N(F1834)+N(H1834))</f>
        <v/>
      </c>
      <c r="H1834" s="25"/>
      <c r="I1834" s="23"/>
      <c r="J1834" s="28" t="str">
        <f aca="false">IF(AND(A1834="",B1834="",C1834="",E1834="",H1834=""),"",IF(B1834="","Pick a job",IF(ISNA(MATCH(B1834,Jobs!$A$2:$A$301,0)),"Job # not on Jobs tab",IF(C1834="","Pick a category",IF(AND(E1834&lt;&gt;"",F1834=""),"Add a rate",IF(AND(E1834="",H1834=""),"Add hours or an amount",IF(AND(E1834&lt;&gt;"",H1834&lt;&gt;""),"Use hours x rate OR an amount","")))))))</f>
        <v/>
      </c>
    </row>
    <row r="1835" customFormat="false" ht="15" hidden="false" customHeight="false" outlineLevel="0" collapsed="false">
      <c r="A1835" s="24"/>
      <c r="B1835" s="23"/>
      <c r="C1835" s="23"/>
      <c r="D1835" s="23"/>
      <c r="E1835" s="23"/>
      <c r="F1835" s="25"/>
      <c r="G1835" s="26" t="str">
        <f aca="false">IF(AND(E1835="",H1835=""),"",N(E1835)*N(F1835)+N(H1835))</f>
        <v/>
      </c>
      <c r="H1835" s="25"/>
      <c r="I1835" s="23"/>
      <c r="J1835" s="28" t="str">
        <f aca="false">IF(AND(A1835="",B1835="",C1835="",E1835="",H1835=""),"",IF(B1835="","Pick a job",IF(ISNA(MATCH(B1835,Jobs!$A$2:$A$301,0)),"Job # not on Jobs tab",IF(C1835="","Pick a category",IF(AND(E1835&lt;&gt;"",F1835=""),"Add a rate",IF(AND(E1835="",H1835=""),"Add hours or an amount",IF(AND(E1835&lt;&gt;"",H1835&lt;&gt;""),"Use hours x rate OR an amount","")))))))</f>
        <v/>
      </c>
    </row>
    <row r="1836" customFormat="false" ht="15" hidden="false" customHeight="false" outlineLevel="0" collapsed="false">
      <c r="A1836" s="24"/>
      <c r="B1836" s="23"/>
      <c r="C1836" s="23"/>
      <c r="D1836" s="23"/>
      <c r="E1836" s="23"/>
      <c r="F1836" s="25"/>
      <c r="G1836" s="26" t="str">
        <f aca="false">IF(AND(E1836="",H1836=""),"",N(E1836)*N(F1836)+N(H1836))</f>
        <v/>
      </c>
      <c r="H1836" s="25"/>
      <c r="I1836" s="23"/>
      <c r="J1836" s="28" t="str">
        <f aca="false">IF(AND(A1836="",B1836="",C1836="",E1836="",H1836=""),"",IF(B1836="","Pick a job",IF(ISNA(MATCH(B1836,Jobs!$A$2:$A$301,0)),"Job # not on Jobs tab",IF(C1836="","Pick a category",IF(AND(E1836&lt;&gt;"",F1836=""),"Add a rate",IF(AND(E1836="",H1836=""),"Add hours or an amount",IF(AND(E1836&lt;&gt;"",H1836&lt;&gt;""),"Use hours x rate OR an amount","")))))))</f>
        <v/>
      </c>
    </row>
    <row r="1837" customFormat="false" ht="15" hidden="false" customHeight="false" outlineLevel="0" collapsed="false">
      <c r="A1837" s="24"/>
      <c r="B1837" s="23"/>
      <c r="C1837" s="23"/>
      <c r="D1837" s="23"/>
      <c r="E1837" s="23"/>
      <c r="F1837" s="25"/>
      <c r="G1837" s="26" t="str">
        <f aca="false">IF(AND(E1837="",H1837=""),"",N(E1837)*N(F1837)+N(H1837))</f>
        <v/>
      </c>
      <c r="H1837" s="25"/>
      <c r="I1837" s="23"/>
      <c r="J1837" s="28" t="str">
        <f aca="false">IF(AND(A1837="",B1837="",C1837="",E1837="",H1837=""),"",IF(B1837="","Pick a job",IF(ISNA(MATCH(B1837,Jobs!$A$2:$A$301,0)),"Job # not on Jobs tab",IF(C1837="","Pick a category",IF(AND(E1837&lt;&gt;"",F1837=""),"Add a rate",IF(AND(E1837="",H1837=""),"Add hours or an amount",IF(AND(E1837&lt;&gt;"",H1837&lt;&gt;""),"Use hours x rate OR an amount","")))))))</f>
        <v/>
      </c>
    </row>
    <row r="1838" customFormat="false" ht="15" hidden="false" customHeight="false" outlineLevel="0" collapsed="false">
      <c r="A1838" s="24"/>
      <c r="B1838" s="23"/>
      <c r="C1838" s="23"/>
      <c r="D1838" s="23"/>
      <c r="E1838" s="23"/>
      <c r="F1838" s="25"/>
      <c r="G1838" s="26" t="str">
        <f aca="false">IF(AND(E1838="",H1838=""),"",N(E1838)*N(F1838)+N(H1838))</f>
        <v/>
      </c>
      <c r="H1838" s="25"/>
      <c r="I1838" s="23"/>
      <c r="J1838" s="28" t="str">
        <f aca="false">IF(AND(A1838="",B1838="",C1838="",E1838="",H1838=""),"",IF(B1838="","Pick a job",IF(ISNA(MATCH(B1838,Jobs!$A$2:$A$301,0)),"Job # not on Jobs tab",IF(C1838="","Pick a category",IF(AND(E1838&lt;&gt;"",F1838=""),"Add a rate",IF(AND(E1838="",H1838=""),"Add hours or an amount",IF(AND(E1838&lt;&gt;"",H1838&lt;&gt;""),"Use hours x rate OR an amount","")))))))</f>
        <v/>
      </c>
    </row>
    <row r="1839" customFormat="false" ht="15" hidden="false" customHeight="false" outlineLevel="0" collapsed="false">
      <c r="A1839" s="24"/>
      <c r="B1839" s="23"/>
      <c r="C1839" s="23"/>
      <c r="D1839" s="23"/>
      <c r="E1839" s="23"/>
      <c r="F1839" s="25"/>
      <c r="G1839" s="26" t="str">
        <f aca="false">IF(AND(E1839="",H1839=""),"",N(E1839)*N(F1839)+N(H1839))</f>
        <v/>
      </c>
      <c r="H1839" s="25"/>
      <c r="I1839" s="23"/>
      <c r="J1839" s="28" t="str">
        <f aca="false">IF(AND(A1839="",B1839="",C1839="",E1839="",H1839=""),"",IF(B1839="","Pick a job",IF(ISNA(MATCH(B1839,Jobs!$A$2:$A$301,0)),"Job # not on Jobs tab",IF(C1839="","Pick a category",IF(AND(E1839&lt;&gt;"",F1839=""),"Add a rate",IF(AND(E1839="",H1839=""),"Add hours or an amount",IF(AND(E1839&lt;&gt;"",H1839&lt;&gt;""),"Use hours x rate OR an amount","")))))))</f>
        <v/>
      </c>
    </row>
    <row r="1840" customFormat="false" ht="15" hidden="false" customHeight="false" outlineLevel="0" collapsed="false">
      <c r="A1840" s="24"/>
      <c r="B1840" s="23"/>
      <c r="C1840" s="23"/>
      <c r="D1840" s="23"/>
      <c r="E1840" s="23"/>
      <c r="F1840" s="25"/>
      <c r="G1840" s="26" t="str">
        <f aca="false">IF(AND(E1840="",H1840=""),"",N(E1840)*N(F1840)+N(H1840))</f>
        <v/>
      </c>
      <c r="H1840" s="25"/>
      <c r="I1840" s="23"/>
      <c r="J1840" s="28" t="str">
        <f aca="false">IF(AND(A1840="",B1840="",C1840="",E1840="",H1840=""),"",IF(B1840="","Pick a job",IF(ISNA(MATCH(B1840,Jobs!$A$2:$A$301,0)),"Job # not on Jobs tab",IF(C1840="","Pick a category",IF(AND(E1840&lt;&gt;"",F1840=""),"Add a rate",IF(AND(E1840="",H1840=""),"Add hours or an amount",IF(AND(E1840&lt;&gt;"",H1840&lt;&gt;""),"Use hours x rate OR an amount","")))))))</f>
        <v/>
      </c>
    </row>
    <row r="1841" customFormat="false" ht="15" hidden="false" customHeight="false" outlineLevel="0" collapsed="false">
      <c r="A1841" s="24"/>
      <c r="B1841" s="23"/>
      <c r="C1841" s="23"/>
      <c r="D1841" s="23"/>
      <c r="E1841" s="23"/>
      <c r="F1841" s="25"/>
      <c r="G1841" s="26" t="str">
        <f aca="false">IF(AND(E1841="",H1841=""),"",N(E1841)*N(F1841)+N(H1841))</f>
        <v/>
      </c>
      <c r="H1841" s="25"/>
      <c r="I1841" s="23"/>
      <c r="J1841" s="28" t="str">
        <f aca="false">IF(AND(A1841="",B1841="",C1841="",E1841="",H1841=""),"",IF(B1841="","Pick a job",IF(ISNA(MATCH(B1841,Jobs!$A$2:$A$301,0)),"Job # not on Jobs tab",IF(C1841="","Pick a category",IF(AND(E1841&lt;&gt;"",F1841=""),"Add a rate",IF(AND(E1841="",H1841=""),"Add hours or an amount",IF(AND(E1841&lt;&gt;"",H1841&lt;&gt;""),"Use hours x rate OR an amount","")))))))</f>
        <v/>
      </c>
    </row>
    <row r="1842" customFormat="false" ht="15" hidden="false" customHeight="false" outlineLevel="0" collapsed="false">
      <c r="A1842" s="24"/>
      <c r="B1842" s="23"/>
      <c r="C1842" s="23"/>
      <c r="D1842" s="23"/>
      <c r="E1842" s="23"/>
      <c r="F1842" s="25"/>
      <c r="G1842" s="26" t="str">
        <f aca="false">IF(AND(E1842="",H1842=""),"",N(E1842)*N(F1842)+N(H1842))</f>
        <v/>
      </c>
      <c r="H1842" s="25"/>
      <c r="I1842" s="23"/>
      <c r="J1842" s="28" t="str">
        <f aca="false">IF(AND(A1842="",B1842="",C1842="",E1842="",H1842=""),"",IF(B1842="","Pick a job",IF(ISNA(MATCH(B1842,Jobs!$A$2:$A$301,0)),"Job # not on Jobs tab",IF(C1842="","Pick a category",IF(AND(E1842&lt;&gt;"",F1842=""),"Add a rate",IF(AND(E1842="",H1842=""),"Add hours or an amount",IF(AND(E1842&lt;&gt;"",H1842&lt;&gt;""),"Use hours x rate OR an amount","")))))))</f>
        <v/>
      </c>
    </row>
    <row r="1843" customFormat="false" ht="15" hidden="false" customHeight="false" outlineLevel="0" collapsed="false">
      <c r="A1843" s="24"/>
      <c r="B1843" s="23"/>
      <c r="C1843" s="23"/>
      <c r="D1843" s="23"/>
      <c r="E1843" s="23"/>
      <c r="F1843" s="25"/>
      <c r="G1843" s="26" t="str">
        <f aca="false">IF(AND(E1843="",H1843=""),"",N(E1843)*N(F1843)+N(H1843))</f>
        <v/>
      </c>
      <c r="H1843" s="25"/>
      <c r="I1843" s="23"/>
      <c r="J1843" s="28" t="str">
        <f aca="false">IF(AND(A1843="",B1843="",C1843="",E1843="",H1843=""),"",IF(B1843="","Pick a job",IF(ISNA(MATCH(B1843,Jobs!$A$2:$A$301,0)),"Job # not on Jobs tab",IF(C1843="","Pick a category",IF(AND(E1843&lt;&gt;"",F1843=""),"Add a rate",IF(AND(E1843="",H1843=""),"Add hours or an amount",IF(AND(E1843&lt;&gt;"",H1843&lt;&gt;""),"Use hours x rate OR an amount","")))))))</f>
        <v/>
      </c>
    </row>
    <row r="1844" customFormat="false" ht="15" hidden="false" customHeight="false" outlineLevel="0" collapsed="false">
      <c r="A1844" s="24"/>
      <c r="B1844" s="23"/>
      <c r="C1844" s="23"/>
      <c r="D1844" s="23"/>
      <c r="E1844" s="23"/>
      <c r="F1844" s="25"/>
      <c r="G1844" s="26" t="str">
        <f aca="false">IF(AND(E1844="",H1844=""),"",N(E1844)*N(F1844)+N(H1844))</f>
        <v/>
      </c>
      <c r="H1844" s="25"/>
      <c r="I1844" s="23"/>
      <c r="J1844" s="28" t="str">
        <f aca="false">IF(AND(A1844="",B1844="",C1844="",E1844="",H1844=""),"",IF(B1844="","Pick a job",IF(ISNA(MATCH(B1844,Jobs!$A$2:$A$301,0)),"Job # not on Jobs tab",IF(C1844="","Pick a category",IF(AND(E1844&lt;&gt;"",F1844=""),"Add a rate",IF(AND(E1844="",H1844=""),"Add hours or an amount",IF(AND(E1844&lt;&gt;"",H1844&lt;&gt;""),"Use hours x rate OR an amount","")))))))</f>
        <v/>
      </c>
    </row>
    <row r="1845" customFormat="false" ht="15" hidden="false" customHeight="false" outlineLevel="0" collapsed="false">
      <c r="A1845" s="24"/>
      <c r="B1845" s="23"/>
      <c r="C1845" s="23"/>
      <c r="D1845" s="23"/>
      <c r="E1845" s="23"/>
      <c r="F1845" s="25"/>
      <c r="G1845" s="26" t="str">
        <f aca="false">IF(AND(E1845="",H1845=""),"",N(E1845)*N(F1845)+N(H1845))</f>
        <v/>
      </c>
      <c r="H1845" s="25"/>
      <c r="I1845" s="23"/>
      <c r="J1845" s="28" t="str">
        <f aca="false">IF(AND(A1845="",B1845="",C1845="",E1845="",H1845=""),"",IF(B1845="","Pick a job",IF(ISNA(MATCH(B1845,Jobs!$A$2:$A$301,0)),"Job # not on Jobs tab",IF(C1845="","Pick a category",IF(AND(E1845&lt;&gt;"",F1845=""),"Add a rate",IF(AND(E1845="",H1845=""),"Add hours or an amount",IF(AND(E1845&lt;&gt;"",H1845&lt;&gt;""),"Use hours x rate OR an amount","")))))))</f>
        <v/>
      </c>
    </row>
    <row r="1846" customFormat="false" ht="15" hidden="false" customHeight="false" outlineLevel="0" collapsed="false">
      <c r="A1846" s="24"/>
      <c r="B1846" s="23"/>
      <c r="C1846" s="23"/>
      <c r="D1846" s="23"/>
      <c r="E1846" s="23"/>
      <c r="F1846" s="25"/>
      <c r="G1846" s="26" t="str">
        <f aca="false">IF(AND(E1846="",H1846=""),"",N(E1846)*N(F1846)+N(H1846))</f>
        <v/>
      </c>
      <c r="H1846" s="25"/>
      <c r="I1846" s="23"/>
      <c r="J1846" s="28" t="str">
        <f aca="false">IF(AND(A1846="",B1846="",C1846="",E1846="",H1846=""),"",IF(B1846="","Pick a job",IF(ISNA(MATCH(B1846,Jobs!$A$2:$A$301,0)),"Job # not on Jobs tab",IF(C1846="","Pick a category",IF(AND(E1846&lt;&gt;"",F1846=""),"Add a rate",IF(AND(E1846="",H1846=""),"Add hours or an amount",IF(AND(E1846&lt;&gt;"",H1846&lt;&gt;""),"Use hours x rate OR an amount","")))))))</f>
        <v/>
      </c>
    </row>
    <row r="1847" customFormat="false" ht="15" hidden="false" customHeight="false" outlineLevel="0" collapsed="false">
      <c r="A1847" s="24"/>
      <c r="B1847" s="23"/>
      <c r="C1847" s="23"/>
      <c r="D1847" s="23"/>
      <c r="E1847" s="23"/>
      <c r="F1847" s="25"/>
      <c r="G1847" s="26" t="str">
        <f aca="false">IF(AND(E1847="",H1847=""),"",N(E1847)*N(F1847)+N(H1847))</f>
        <v/>
      </c>
      <c r="H1847" s="25"/>
      <c r="I1847" s="23"/>
      <c r="J1847" s="28" t="str">
        <f aca="false">IF(AND(A1847="",B1847="",C1847="",E1847="",H1847=""),"",IF(B1847="","Pick a job",IF(ISNA(MATCH(B1847,Jobs!$A$2:$A$301,0)),"Job # not on Jobs tab",IF(C1847="","Pick a category",IF(AND(E1847&lt;&gt;"",F1847=""),"Add a rate",IF(AND(E1847="",H1847=""),"Add hours or an amount",IF(AND(E1847&lt;&gt;"",H1847&lt;&gt;""),"Use hours x rate OR an amount","")))))))</f>
        <v/>
      </c>
    </row>
    <row r="1848" customFormat="false" ht="15" hidden="false" customHeight="false" outlineLevel="0" collapsed="false">
      <c r="A1848" s="24"/>
      <c r="B1848" s="23"/>
      <c r="C1848" s="23"/>
      <c r="D1848" s="23"/>
      <c r="E1848" s="23"/>
      <c r="F1848" s="25"/>
      <c r="G1848" s="26" t="str">
        <f aca="false">IF(AND(E1848="",H1848=""),"",N(E1848)*N(F1848)+N(H1848))</f>
        <v/>
      </c>
      <c r="H1848" s="25"/>
      <c r="I1848" s="23"/>
      <c r="J1848" s="28" t="str">
        <f aca="false">IF(AND(A1848="",B1848="",C1848="",E1848="",H1848=""),"",IF(B1848="","Pick a job",IF(ISNA(MATCH(B1848,Jobs!$A$2:$A$301,0)),"Job # not on Jobs tab",IF(C1848="","Pick a category",IF(AND(E1848&lt;&gt;"",F1848=""),"Add a rate",IF(AND(E1848="",H1848=""),"Add hours or an amount",IF(AND(E1848&lt;&gt;"",H1848&lt;&gt;""),"Use hours x rate OR an amount","")))))))</f>
        <v/>
      </c>
    </row>
    <row r="1849" customFormat="false" ht="15" hidden="false" customHeight="false" outlineLevel="0" collapsed="false">
      <c r="A1849" s="24"/>
      <c r="B1849" s="23"/>
      <c r="C1849" s="23"/>
      <c r="D1849" s="23"/>
      <c r="E1849" s="23"/>
      <c r="F1849" s="25"/>
      <c r="G1849" s="26" t="str">
        <f aca="false">IF(AND(E1849="",H1849=""),"",N(E1849)*N(F1849)+N(H1849))</f>
        <v/>
      </c>
      <c r="H1849" s="25"/>
      <c r="I1849" s="23"/>
      <c r="J1849" s="28" t="str">
        <f aca="false">IF(AND(A1849="",B1849="",C1849="",E1849="",H1849=""),"",IF(B1849="","Pick a job",IF(ISNA(MATCH(B1849,Jobs!$A$2:$A$301,0)),"Job # not on Jobs tab",IF(C1849="","Pick a category",IF(AND(E1849&lt;&gt;"",F1849=""),"Add a rate",IF(AND(E1849="",H1849=""),"Add hours or an amount",IF(AND(E1849&lt;&gt;"",H1849&lt;&gt;""),"Use hours x rate OR an amount","")))))))</f>
        <v/>
      </c>
    </row>
    <row r="1850" customFormat="false" ht="15" hidden="false" customHeight="false" outlineLevel="0" collapsed="false">
      <c r="A1850" s="24"/>
      <c r="B1850" s="23"/>
      <c r="C1850" s="23"/>
      <c r="D1850" s="23"/>
      <c r="E1850" s="23"/>
      <c r="F1850" s="25"/>
      <c r="G1850" s="26" t="str">
        <f aca="false">IF(AND(E1850="",H1850=""),"",N(E1850)*N(F1850)+N(H1850))</f>
        <v/>
      </c>
      <c r="H1850" s="25"/>
      <c r="I1850" s="23"/>
      <c r="J1850" s="28" t="str">
        <f aca="false">IF(AND(A1850="",B1850="",C1850="",E1850="",H1850=""),"",IF(B1850="","Pick a job",IF(ISNA(MATCH(B1850,Jobs!$A$2:$A$301,0)),"Job # not on Jobs tab",IF(C1850="","Pick a category",IF(AND(E1850&lt;&gt;"",F1850=""),"Add a rate",IF(AND(E1850="",H1850=""),"Add hours or an amount",IF(AND(E1850&lt;&gt;"",H1850&lt;&gt;""),"Use hours x rate OR an amount","")))))))</f>
        <v/>
      </c>
    </row>
    <row r="1851" customFormat="false" ht="15" hidden="false" customHeight="false" outlineLevel="0" collapsed="false">
      <c r="A1851" s="24"/>
      <c r="B1851" s="23"/>
      <c r="C1851" s="23"/>
      <c r="D1851" s="23"/>
      <c r="E1851" s="23"/>
      <c r="F1851" s="25"/>
      <c r="G1851" s="26" t="str">
        <f aca="false">IF(AND(E1851="",H1851=""),"",N(E1851)*N(F1851)+N(H1851))</f>
        <v/>
      </c>
      <c r="H1851" s="25"/>
      <c r="I1851" s="23"/>
      <c r="J1851" s="28" t="str">
        <f aca="false">IF(AND(A1851="",B1851="",C1851="",E1851="",H1851=""),"",IF(B1851="","Pick a job",IF(ISNA(MATCH(B1851,Jobs!$A$2:$A$301,0)),"Job # not on Jobs tab",IF(C1851="","Pick a category",IF(AND(E1851&lt;&gt;"",F1851=""),"Add a rate",IF(AND(E1851="",H1851=""),"Add hours or an amount",IF(AND(E1851&lt;&gt;"",H1851&lt;&gt;""),"Use hours x rate OR an amount","")))))))</f>
        <v/>
      </c>
    </row>
    <row r="1852" customFormat="false" ht="15" hidden="false" customHeight="false" outlineLevel="0" collapsed="false">
      <c r="A1852" s="24"/>
      <c r="B1852" s="23"/>
      <c r="C1852" s="23"/>
      <c r="D1852" s="23"/>
      <c r="E1852" s="23"/>
      <c r="F1852" s="25"/>
      <c r="G1852" s="26" t="str">
        <f aca="false">IF(AND(E1852="",H1852=""),"",N(E1852)*N(F1852)+N(H1852))</f>
        <v/>
      </c>
      <c r="H1852" s="25"/>
      <c r="I1852" s="23"/>
      <c r="J1852" s="28" t="str">
        <f aca="false">IF(AND(A1852="",B1852="",C1852="",E1852="",H1852=""),"",IF(B1852="","Pick a job",IF(ISNA(MATCH(B1852,Jobs!$A$2:$A$301,0)),"Job # not on Jobs tab",IF(C1852="","Pick a category",IF(AND(E1852&lt;&gt;"",F1852=""),"Add a rate",IF(AND(E1852="",H1852=""),"Add hours or an amount",IF(AND(E1852&lt;&gt;"",H1852&lt;&gt;""),"Use hours x rate OR an amount","")))))))</f>
        <v/>
      </c>
    </row>
    <row r="1853" customFormat="false" ht="15" hidden="false" customHeight="false" outlineLevel="0" collapsed="false">
      <c r="A1853" s="24"/>
      <c r="B1853" s="23"/>
      <c r="C1853" s="23"/>
      <c r="D1853" s="23"/>
      <c r="E1853" s="23"/>
      <c r="F1853" s="25"/>
      <c r="G1853" s="26" t="str">
        <f aca="false">IF(AND(E1853="",H1853=""),"",N(E1853)*N(F1853)+N(H1853))</f>
        <v/>
      </c>
      <c r="H1853" s="25"/>
      <c r="I1853" s="23"/>
      <c r="J1853" s="28" t="str">
        <f aca="false">IF(AND(A1853="",B1853="",C1853="",E1853="",H1853=""),"",IF(B1853="","Pick a job",IF(ISNA(MATCH(B1853,Jobs!$A$2:$A$301,0)),"Job # not on Jobs tab",IF(C1853="","Pick a category",IF(AND(E1853&lt;&gt;"",F1853=""),"Add a rate",IF(AND(E1853="",H1853=""),"Add hours or an amount",IF(AND(E1853&lt;&gt;"",H1853&lt;&gt;""),"Use hours x rate OR an amount","")))))))</f>
        <v/>
      </c>
    </row>
    <row r="1854" customFormat="false" ht="15" hidden="false" customHeight="false" outlineLevel="0" collapsed="false">
      <c r="A1854" s="24"/>
      <c r="B1854" s="23"/>
      <c r="C1854" s="23"/>
      <c r="D1854" s="23"/>
      <c r="E1854" s="23"/>
      <c r="F1854" s="25"/>
      <c r="G1854" s="26" t="str">
        <f aca="false">IF(AND(E1854="",H1854=""),"",N(E1854)*N(F1854)+N(H1854))</f>
        <v/>
      </c>
      <c r="H1854" s="25"/>
      <c r="I1854" s="23"/>
      <c r="J1854" s="28" t="str">
        <f aca="false">IF(AND(A1854="",B1854="",C1854="",E1854="",H1854=""),"",IF(B1854="","Pick a job",IF(ISNA(MATCH(B1854,Jobs!$A$2:$A$301,0)),"Job # not on Jobs tab",IF(C1854="","Pick a category",IF(AND(E1854&lt;&gt;"",F1854=""),"Add a rate",IF(AND(E1854="",H1854=""),"Add hours or an amount",IF(AND(E1854&lt;&gt;"",H1854&lt;&gt;""),"Use hours x rate OR an amount","")))))))</f>
        <v/>
      </c>
    </row>
    <row r="1855" customFormat="false" ht="15" hidden="false" customHeight="false" outlineLevel="0" collapsed="false">
      <c r="A1855" s="24"/>
      <c r="B1855" s="23"/>
      <c r="C1855" s="23"/>
      <c r="D1855" s="23"/>
      <c r="E1855" s="23"/>
      <c r="F1855" s="25"/>
      <c r="G1855" s="26" t="str">
        <f aca="false">IF(AND(E1855="",H1855=""),"",N(E1855)*N(F1855)+N(H1855))</f>
        <v/>
      </c>
      <c r="H1855" s="25"/>
      <c r="I1855" s="23"/>
      <c r="J1855" s="28" t="str">
        <f aca="false">IF(AND(A1855="",B1855="",C1855="",E1855="",H1855=""),"",IF(B1855="","Pick a job",IF(ISNA(MATCH(B1855,Jobs!$A$2:$A$301,0)),"Job # not on Jobs tab",IF(C1855="","Pick a category",IF(AND(E1855&lt;&gt;"",F1855=""),"Add a rate",IF(AND(E1855="",H1855=""),"Add hours or an amount",IF(AND(E1855&lt;&gt;"",H1855&lt;&gt;""),"Use hours x rate OR an amount","")))))))</f>
        <v/>
      </c>
    </row>
    <row r="1856" customFormat="false" ht="15" hidden="false" customHeight="false" outlineLevel="0" collapsed="false">
      <c r="A1856" s="24"/>
      <c r="B1856" s="23"/>
      <c r="C1856" s="23"/>
      <c r="D1856" s="23"/>
      <c r="E1856" s="23"/>
      <c r="F1856" s="25"/>
      <c r="G1856" s="26" t="str">
        <f aca="false">IF(AND(E1856="",H1856=""),"",N(E1856)*N(F1856)+N(H1856))</f>
        <v/>
      </c>
      <c r="H1856" s="25"/>
      <c r="I1856" s="23"/>
      <c r="J1856" s="28" t="str">
        <f aca="false">IF(AND(A1856="",B1856="",C1856="",E1856="",H1856=""),"",IF(B1856="","Pick a job",IF(ISNA(MATCH(B1856,Jobs!$A$2:$A$301,0)),"Job # not on Jobs tab",IF(C1856="","Pick a category",IF(AND(E1856&lt;&gt;"",F1856=""),"Add a rate",IF(AND(E1856="",H1856=""),"Add hours or an amount",IF(AND(E1856&lt;&gt;"",H1856&lt;&gt;""),"Use hours x rate OR an amount","")))))))</f>
        <v/>
      </c>
    </row>
    <row r="1857" customFormat="false" ht="15" hidden="false" customHeight="false" outlineLevel="0" collapsed="false">
      <c r="A1857" s="24"/>
      <c r="B1857" s="23"/>
      <c r="C1857" s="23"/>
      <c r="D1857" s="23"/>
      <c r="E1857" s="23"/>
      <c r="F1857" s="25"/>
      <c r="G1857" s="26" t="str">
        <f aca="false">IF(AND(E1857="",H1857=""),"",N(E1857)*N(F1857)+N(H1857))</f>
        <v/>
      </c>
      <c r="H1857" s="25"/>
      <c r="I1857" s="23"/>
      <c r="J1857" s="28" t="str">
        <f aca="false">IF(AND(A1857="",B1857="",C1857="",E1857="",H1857=""),"",IF(B1857="","Pick a job",IF(ISNA(MATCH(B1857,Jobs!$A$2:$A$301,0)),"Job # not on Jobs tab",IF(C1857="","Pick a category",IF(AND(E1857&lt;&gt;"",F1857=""),"Add a rate",IF(AND(E1857="",H1857=""),"Add hours or an amount",IF(AND(E1857&lt;&gt;"",H1857&lt;&gt;""),"Use hours x rate OR an amount","")))))))</f>
        <v/>
      </c>
    </row>
    <row r="1858" customFormat="false" ht="15" hidden="false" customHeight="false" outlineLevel="0" collapsed="false">
      <c r="A1858" s="24"/>
      <c r="B1858" s="23"/>
      <c r="C1858" s="23"/>
      <c r="D1858" s="23"/>
      <c r="E1858" s="23"/>
      <c r="F1858" s="25"/>
      <c r="G1858" s="26" t="str">
        <f aca="false">IF(AND(E1858="",H1858=""),"",N(E1858)*N(F1858)+N(H1858))</f>
        <v/>
      </c>
      <c r="H1858" s="25"/>
      <c r="I1858" s="23"/>
      <c r="J1858" s="28" t="str">
        <f aca="false">IF(AND(A1858="",B1858="",C1858="",E1858="",H1858=""),"",IF(B1858="","Pick a job",IF(ISNA(MATCH(B1858,Jobs!$A$2:$A$301,0)),"Job # not on Jobs tab",IF(C1858="","Pick a category",IF(AND(E1858&lt;&gt;"",F1858=""),"Add a rate",IF(AND(E1858="",H1858=""),"Add hours or an amount",IF(AND(E1858&lt;&gt;"",H1858&lt;&gt;""),"Use hours x rate OR an amount","")))))))</f>
        <v/>
      </c>
    </row>
    <row r="1859" customFormat="false" ht="15" hidden="false" customHeight="false" outlineLevel="0" collapsed="false">
      <c r="A1859" s="24"/>
      <c r="B1859" s="23"/>
      <c r="C1859" s="23"/>
      <c r="D1859" s="23"/>
      <c r="E1859" s="23"/>
      <c r="F1859" s="25"/>
      <c r="G1859" s="26" t="str">
        <f aca="false">IF(AND(E1859="",H1859=""),"",N(E1859)*N(F1859)+N(H1859))</f>
        <v/>
      </c>
      <c r="H1859" s="25"/>
      <c r="I1859" s="23"/>
      <c r="J1859" s="28" t="str">
        <f aca="false">IF(AND(A1859="",B1859="",C1859="",E1859="",H1859=""),"",IF(B1859="","Pick a job",IF(ISNA(MATCH(B1859,Jobs!$A$2:$A$301,0)),"Job # not on Jobs tab",IF(C1859="","Pick a category",IF(AND(E1859&lt;&gt;"",F1859=""),"Add a rate",IF(AND(E1859="",H1859=""),"Add hours or an amount",IF(AND(E1859&lt;&gt;"",H1859&lt;&gt;""),"Use hours x rate OR an amount","")))))))</f>
        <v/>
      </c>
    </row>
    <row r="1860" customFormat="false" ht="15" hidden="false" customHeight="false" outlineLevel="0" collapsed="false">
      <c r="A1860" s="24"/>
      <c r="B1860" s="23"/>
      <c r="C1860" s="23"/>
      <c r="D1860" s="23"/>
      <c r="E1860" s="23"/>
      <c r="F1860" s="25"/>
      <c r="G1860" s="26" t="str">
        <f aca="false">IF(AND(E1860="",H1860=""),"",N(E1860)*N(F1860)+N(H1860))</f>
        <v/>
      </c>
      <c r="H1860" s="25"/>
      <c r="I1860" s="23"/>
      <c r="J1860" s="28" t="str">
        <f aca="false">IF(AND(A1860="",B1860="",C1860="",E1860="",H1860=""),"",IF(B1860="","Pick a job",IF(ISNA(MATCH(B1860,Jobs!$A$2:$A$301,0)),"Job # not on Jobs tab",IF(C1860="","Pick a category",IF(AND(E1860&lt;&gt;"",F1860=""),"Add a rate",IF(AND(E1860="",H1860=""),"Add hours or an amount",IF(AND(E1860&lt;&gt;"",H1860&lt;&gt;""),"Use hours x rate OR an amount","")))))))</f>
        <v/>
      </c>
    </row>
    <row r="1861" customFormat="false" ht="15" hidden="false" customHeight="false" outlineLevel="0" collapsed="false">
      <c r="A1861" s="24"/>
      <c r="B1861" s="23"/>
      <c r="C1861" s="23"/>
      <c r="D1861" s="23"/>
      <c r="E1861" s="23"/>
      <c r="F1861" s="25"/>
      <c r="G1861" s="26" t="str">
        <f aca="false">IF(AND(E1861="",H1861=""),"",N(E1861)*N(F1861)+N(H1861))</f>
        <v/>
      </c>
      <c r="H1861" s="25"/>
      <c r="I1861" s="23"/>
      <c r="J1861" s="28" t="str">
        <f aca="false">IF(AND(A1861="",B1861="",C1861="",E1861="",H1861=""),"",IF(B1861="","Pick a job",IF(ISNA(MATCH(B1861,Jobs!$A$2:$A$301,0)),"Job # not on Jobs tab",IF(C1861="","Pick a category",IF(AND(E1861&lt;&gt;"",F1861=""),"Add a rate",IF(AND(E1861="",H1861=""),"Add hours or an amount",IF(AND(E1861&lt;&gt;"",H1861&lt;&gt;""),"Use hours x rate OR an amount","")))))))</f>
        <v/>
      </c>
    </row>
    <row r="1862" customFormat="false" ht="15" hidden="false" customHeight="false" outlineLevel="0" collapsed="false">
      <c r="A1862" s="24"/>
      <c r="B1862" s="23"/>
      <c r="C1862" s="23"/>
      <c r="D1862" s="23"/>
      <c r="E1862" s="23"/>
      <c r="F1862" s="25"/>
      <c r="G1862" s="26" t="str">
        <f aca="false">IF(AND(E1862="",H1862=""),"",N(E1862)*N(F1862)+N(H1862))</f>
        <v/>
      </c>
      <c r="H1862" s="25"/>
      <c r="I1862" s="23"/>
      <c r="J1862" s="28" t="str">
        <f aca="false">IF(AND(A1862="",B1862="",C1862="",E1862="",H1862=""),"",IF(B1862="","Pick a job",IF(ISNA(MATCH(B1862,Jobs!$A$2:$A$301,0)),"Job # not on Jobs tab",IF(C1862="","Pick a category",IF(AND(E1862&lt;&gt;"",F1862=""),"Add a rate",IF(AND(E1862="",H1862=""),"Add hours or an amount",IF(AND(E1862&lt;&gt;"",H1862&lt;&gt;""),"Use hours x rate OR an amount","")))))))</f>
        <v/>
      </c>
    </row>
    <row r="1863" customFormat="false" ht="15" hidden="false" customHeight="false" outlineLevel="0" collapsed="false">
      <c r="A1863" s="24"/>
      <c r="B1863" s="23"/>
      <c r="C1863" s="23"/>
      <c r="D1863" s="23"/>
      <c r="E1863" s="23"/>
      <c r="F1863" s="25"/>
      <c r="G1863" s="26" t="str">
        <f aca="false">IF(AND(E1863="",H1863=""),"",N(E1863)*N(F1863)+N(H1863))</f>
        <v/>
      </c>
      <c r="H1863" s="25"/>
      <c r="I1863" s="23"/>
      <c r="J1863" s="28" t="str">
        <f aca="false">IF(AND(A1863="",B1863="",C1863="",E1863="",H1863=""),"",IF(B1863="","Pick a job",IF(ISNA(MATCH(B1863,Jobs!$A$2:$A$301,0)),"Job # not on Jobs tab",IF(C1863="","Pick a category",IF(AND(E1863&lt;&gt;"",F1863=""),"Add a rate",IF(AND(E1863="",H1863=""),"Add hours or an amount",IF(AND(E1863&lt;&gt;"",H1863&lt;&gt;""),"Use hours x rate OR an amount","")))))))</f>
        <v/>
      </c>
    </row>
    <row r="1864" customFormat="false" ht="15" hidden="false" customHeight="false" outlineLevel="0" collapsed="false">
      <c r="A1864" s="24"/>
      <c r="B1864" s="23"/>
      <c r="C1864" s="23"/>
      <c r="D1864" s="23"/>
      <c r="E1864" s="23"/>
      <c r="F1864" s="25"/>
      <c r="G1864" s="26" t="str">
        <f aca="false">IF(AND(E1864="",H1864=""),"",N(E1864)*N(F1864)+N(H1864))</f>
        <v/>
      </c>
      <c r="H1864" s="25"/>
      <c r="I1864" s="23"/>
      <c r="J1864" s="28" t="str">
        <f aca="false">IF(AND(A1864="",B1864="",C1864="",E1864="",H1864=""),"",IF(B1864="","Pick a job",IF(ISNA(MATCH(B1864,Jobs!$A$2:$A$301,0)),"Job # not on Jobs tab",IF(C1864="","Pick a category",IF(AND(E1864&lt;&gt;"",F1864=""),"Add a rate",IF(AND(E1864="",H1864=""),"Add hours or an amount",IF(AND(E1864&lt;&gt;"",H1864&lt;&gt;""),"Use hours x rate OR an amount","")))))))</f>
        <v/>
      </c>
    </row>
    <row r="1865" customFormat="false" ht="15" hidden="false" customHeight="false" outlineLevel="0" collapsed="false">
      <c r="A1865" s="24"/>
      <c r="B1865" s="23"/>
      <c r="C1865" s="23"/>
      <c r="D1865" s="23"/>
      <c r="E1865" s="23"/>
      <c r="F1865" s="25"/>
      <c r="G1865" s="26" t="str">
        <f aca="false">IF(AND(E1865="",H1865=""),"",N(E1865)*N(F1865)+N(H1865))</f>
        <v/>
      </c>
      <c r="H1865" s="25"/>
      <c r="I1865" s="23"/>
      <c r="J1865" s="28" t="str">
        <f aca="false">IF(AND(A1865="",B1865="",C1865="",E1865="",H1865=""),"",IF(B1865="","Pick a job",IF(ISNA(MATCH(B1865,Jobs!$A$2:$A$301,0)),"Job # not on Jobs tab",IF(C1865="","Pick a category",IF(AND(E1865&lt;&gt;"",F1865=""),"Add a rate",IF(AND(E1865="",H1865=""),"Add hours or an amount",IF(AND(E1865&lt;&gt;"",H1865&lt;&gt;""),"Use hours x rate OR an amount","")))))))</f>
        <v/>
      </c>
    </row>
    <row r="1866" customFormat="false" ht="15" hidden="false" customHeight="false" outlineLevel="0" collapsed="false">
      <c r="A1866" s="24"/>
      <c r="B1866" s="23"/>
      <c r="C1866" s="23"/>
      <c r="D1866" s="23"/>
      <c r="E1866" s="23"/>
      <c r="F1866" s="25"/>
      <c r="G1866" s="26" t="str">
        <f aca="false">IF(AND(E1866="",H1866=""),"",N(E1866)*N(F1866)+N(H1866))</f>
        <v/>
      </c>
      <c r="H1866" s="25"/>
      <c r="I1866" s="23"/>
      <c r="J1866" s="28" t="str">
        <f aca="false">IF(AND(A1866="",B1866="",C1866="",E1866="",H1866=""),"",IF(B1866="","Pick a job",IF(ISNA(MATCH(B1866,Jobs!$A$2:$A$301,0)),"Job # not on Jobs tab",IF(C1866="","Pick a category",IF(AND(E1866&lt;&gt;"",F1866=""),"Add a rate",IF(AND(E1866="",H1866=""),"Add hours or an amount",IF(AND(E1866&lt;&gt;"",H1866&lt;&gt;""),"Use hours x rate OR an amount","")))))))</f>
        <v/>
      </c>
    </row>
    <row r="1867" customFormat="false" ht="15" hidden="false" customHeight="false" outlineLevel="0" collapsed="false">
      <c r="A1867" s="24"/>
      <c r="B1867" s="23"/>
      <c r="C1867" s="23"/>
      <c r="D1867" s="23"/>
      <c r="E1867" s="23"/>
      <c r="F1867" s="25"/>
      <c r="G1867" s="26" t="str">
        <f aca="false">IF(AND(E1867="",H1867=""),"",N(E1867)*N(F1867)+N(H1867))</f>
        <v/>
      </c>
      <c r="H1867" s="25"/>
      <c r="I1867" s="23"/>
      <c r="J1867" s="28" t="str">
        <f aca="false">IF(AND(A1867="",B1867="",C1867="",E1867="",H1867=""),"",IF(B1867="","Pick a job",IF(ISNA(MATCH(B1867,Jobs!$A$2:$A$301,0)),"Job # not on Jobs tab",IF(C1867="","Pick a category",IF(AND(E1867&lt;&gt;"",F1867=""),"Add a rate",IF(AND(E1867="",H1867=""),"Add hours or an amount",IF(AND(E1867&lt;&gt;"",H1867&lt;&gt;""),"Use hours x rate OR an amount","")))))))</f>
        <v/>
      </c>
    </row>
    <row r="1868" customFormat="false" ht="15" hidden="false" customHeight="false" outlineLevel="0" collapsed="false">
      <c r="A1868" s="24"/>
      <c r="B1868" s="23"/>
      <c r="C1868" s="23"/>
      <c r="D1868" s="23"/>
      <c r="E1868" s="23"/>
      <c r="F1868" s="25"/>
      <c r="G1868" s="26" t="str">
        <f aca="false">IF(AND(E1868="",H1868=""),"",N(E1868)*N(F1868)+N(H1868))</f>
        <v/>
      </c>
      <c r="H1868" s="25"/>
      <c r="I1868" s="23"/>
      <c r="J1868" s="28" t="str">
        <f aca="false">IF(AND(A1868="",B1868="",C1868="",E1868="",H1868=""),"",IF(B1868="","Pick a job",IF(ISNA(MATCH(B1868,Jobs!$A$2:$A$301,0)),"Job # not on Jobs tab",IF(C1868="","Pick a category",IF(AND(E1868&lt;&gt;"",F1868=""),"Add a rate",IF(AND(E1868="",H1868=""),"Add hours or an amount",IF(AND(E1868&lt;&gt;"",H1868&lt;&gt;""),"Use hours x rate OR an amount","")))))))</f>
        <v/>
      </c>
    </row>
    <row r="1869" customFormat="false" ht="15" hidden="false" customHeight="false" outlineLevel="0" collapsed="false">
      <c r="A1869" s="24"/>
      <c r="B1869" s="23"/>
      <c r="C1869" s="23"/>
      <c r="D1869" s="23"/>
      <c r="E1869" s="23"/>
      <c r="F1869" s="25"/>
      <c r="G1869" s="26" t="str">
        <f aca="false">IF(AND(E1869="",H1869=""),"",N(E1869)*N(F1869)+N(H1869))</f>
        <v/>
      </c>
      <c r="H1869" s="25"/>
      <c r="I1869" s="23"/>
      <c r="J1869" s="28" t="str">
        <f aca="false">IF(AND(A1869="",B1869="",C1869="",E1869="",H1869=""),"",IF(B1869="","Pick a job",IF(ISNA(MATCH(B1869,Jobs!$A$2:$A$301,0)),"Job # not on Jobs tab",IF(C1869="","Pick a category",IF(AND(E1869&lt;&gt;"",F1869=""),"Add a rate",IF(AND(E1869="",H1869=""),"Add hours or an amount",IF(AND(E1869&lt;&gt;"",H1869&lt;&gt;""),"Use hours x rate OR an amount","")))))))</f>
        <v/>
      </c>
    </row>
    <row r="1870" customFormat="false" ht="15" hidden="false" customHeight="false" outlineLevel="0" collapsed="false">
      <c r="A1870" s="24"/>
      <c r="B1870" s="23"/>
      <c r="C1870" s="23"/>
      <c r="D1870" s="23"/>
      <c r="E1870" s="23"/>
      <c r="F1870" s="25"/>
      <c r="G1870" s="26" t="str">
        <f aca="false">IF(AND(E1870="",H1870=""),"",N(E1870)*N(F1870)+N(H1870))</f>
        <v/>
      </c>
      <c r="H1870" s="25"/>
      <c r="I1870" s="23"/>
      <c r="J1870" s="28" t="str">
        <f aca="false">IF(AND(A1870="",B1870="",C1870="",E1870="",H1870=""),"",IF(B1870="","Pick a job",IF(ISNA(MATCH(B1870,Jobs!$A$2:$A$301,0)),"Job # not on Jobs tab",IF(C1870="","Pick a category",IF(AND(E1870&lt;&gt;"",F1870=""),"Add a rate",IF(AND(E1870="",H1870=""),"Add hours or an amount",IF(AND(E1870&lt;&gt;"",H1870&lt;&gt;""),"Use hours x rate OR an amount","")))))))</f>
        <v/>
      </c>
    </row>
    <row r="1871" customFormat="false" ht="15" hidden="false" customHeight="false" outlineLevel="0" collapsed="false">
      <c r="A1871" s="24"/>
      <c r="B1871" s="23"/>
      <c r="C1871" s="23"/>
      <c r="D1871" s="23"/>
      <c r="E1871" s="23"/>
      <c r="F1871" s="25"/>
      <c r="G1871" s="26" t="str">
        <f aca="false">IF(AND(E1871="",H1871=""),"",N(E1871)*N(F1871)+N(H1871))</f>
        <v/>
      </c>
      <c r="H1871" s="25"/>
      <c r="I1871" s="23"/>
      <c r="J1871" s="28" t="str">
        <f aca="false">IF(AND(A1871="",B1871="",C1871="",E1871="",H1871=""),"",IF(B1871="","Pick a job",IF(ISNA(MATCH(B1871,Jobs!$A$2:$A$301,0)),"Job # not on Jobs tab",IF(C1871="","Pick a category",IF(AND(E1871&lt;&gt;"",F1871=""),"Add a rate",IF(AND(E1871="",H1871=""),"Add hours or an amount",IF(AND(E1871&lt;&gt;"",H1871&lt;&gt;""),"Use hours x rate OR an amount","")))))))</f>
        <v/>
      </c>
    </row>
    <row r="1872" customFormat="false" ht="15" hidden="false" customHeight="false" outlineLevel="0" collapsed="false">
      <c r="A1872" s="24"/>
      <c r="B1872" s="23"/>
      <c r="C1872" s="23"/>
      <c r="D1872" s="23"/>
      <c r="E1872" s="23"/>
      <c r="F1872" s="25"/>
      <c r="G1872" s="26" t="str">
        <f aca="false">IF(AND(E1872="",H1872=""),"",N(E1872)*N(F1872)+N(H1872))</f>
        <v/>
      </c>
      <c r="H1872" s="25"/>
      <c r="I1872" s="23"/>
      <c r="J1872" s="28" t="str">
        <f aca="false">IF(AND(A1872="",B1872="",C1872="",E1872="",H1872=""),"",IF(B1872="","Pick a job",IF(ISNA(MATCH(B1872,Jobs!$A$2:$A$301,0)),"Job # not on Jobs tab",IF(C1872="","Pick a category",IF(AND(E1872&lt;&gt;"",F1872=""),"Add a rate",IF(AND(E1872="",H1872=""),"Add hours or an amount",IF(AND(E1872&lt;&gt;"",H1872&lt;&gt;""),"Use hours x rate OR an amount","")))))))</f>
        <v/>
      </c>
    </row>
    <row r="1873" customFormat="false" ht="15" hidden="false" customHeight="false" outlineLevel="0" collapsed="false">
      <c r="A1873" s="24"/>
      <c r="B1873" s="23"/>
      <c r="C1873" s="23"/>
      <c r="D1873" s="23"/>
      <c r="E1873" s="23"/>
      <c r="F1873" s="25"/>
      <c r="G1873" s="26" t="str">
        <f aca="false">IF(AND(E1873="",H1873=""),"",N(E1873)*N(F1873)+N(H1873))</f>
        <v/>
      </c>
      <c r="H1873" s="25"/>
      <c r="I1873" s="23"/>
      <c r="J1873" s="28" t="str">
        <f aca="false">IF(AND(A1873="",B1873="",C1873="",E1873="",H1873=""),"",IF(B1873="","Pick a job",IF(ISNA(MATCH(B1873,Jobs!$A$2:$A$301,0)),"Job # not on Jobs tab",IF(C1873="","Pick a category",IF(AND(E1873&lt;&gt;"",F1873=""),"Add a rate",IF(AND(E1873="",H1873=""),"Add hours or an amount",IF(AND(E1873&lt;&gt;"",H1873&lt;&gt;""),"Use hours x rate OR an amount","")))))))</f>
        <v/>
      </c>
    </row>
    <row r="1874" customFormat="false" ht="15" hidden="false" customHeight="false" outlineLevel="0" collapsed="false">
      <c r="A1874" s="24"/>
      <c r="B1874" s="23"/>
      <c r="C1874" s="23"/>
      <c r="D1874" s="23"/>
      <c r="E1874" s="23"/>
      <c r="F1874" s="25"/>
      <c r="G1874" s="26" t="str">
        <f aca="false">IF(AND(E1874="",H1874=""),"",N(E1874)*N(F1874)+N(H1874))</f>
        <v/>
      </c>
      <c r="H1874" s="25"/>
      <c r="I1874" s="23"/>
      <c r="J1874" s="28" t="str">
        <f aca="false">IF(AND(A1874="",B1874="",C1874="",E1874="",H1874=""),"",IF(B1874="","Pick a job",IF(ISNA(MATCH(B1874,Jobs!$A$2:$A$301,0)),"Job # not on Jobs tab",IF(C1874="","Pick a category",IF(AND(E1874&lt;&gt;"",F1874=""),"Add a rate",IF(AND(E1874="",H1874=""),"Add hours or an amount",IF(AND(E1874&lt;&gt;"",H1874&lt;&gt;""),"Use hours x rate OR an amount","")))))))</f>
        <v/>
      </c>
    </row>
    <row r="1875" customFormat="false" ht="15" hidden="false" customHeight="false" outlineLevel="0" collapsed="false">
      <c r="A1875" s="24"/>
      <c r="B1875" s="23"/>
      <c r="C1875" s="23"/>
      <c r="D1875" s="23"/>
      <c r="E1875" s="23"/>
      <c r="F1875" s="25"/>
      <c r="G1875" s="26" t="str">
        <f aca="false">IF(AND(E1875="",H1875=""),"",N(E1875)*N(F1875)+N(H1875))</f>
        <v/>
      </c>
      <c r="H1875" s="25"/>
      <c r="I1875" s="23"/>
      <c r="J1875" s="28" t="str">
        <f aca="false">IF(AND(A1875="",B1875="",C1875="",E1875="",H1875=""),"",IF(B1875="","Pick a job",IF(ISNA(MATCH(B1875,Jobs!$A$2:$A$301,0)),"Job # not on Jobs tab",IF(C1875="","Pick a category",IF(AND(E1875&lt;&gt;"",F1875=""),"Add a rate",IF(AND(E1875="",H1875=""),"Add hours or an amount",IF(AND(E1875&lt;&gt;"",H1875&lt;&gt;""),"Use hours x rate OR an amount","")))))))</f>
        <v/>
      </c>
    </row>
    <row r="1876" customFormat="false" ht="15" hidden="false" customHeight="false" outlineLevel="0" collapsed="false">
      <c r="A1876" s="24"/>
      <c r="B1876" s="23"/>
      <c r="C1876" s="23"/>
      <c r="D1876" s="23"/>
      <c r="E1876" s="23"/>
      <c r="F1876" s="25"/>
      <c r="G1876" s="26" t="str">
        <f aca="false">IF(AND(E1876="",H1876=""),"",N(E1876)*N(F1876)+N(H1876))</f>
        <v/>
      </c>
      <c r="H1876" s="25"/>
      <c r="I1876" s="23"/>
      <c r="J1876" s="28" t="str">
        <f aca="false">IF(AND(A1876="",B1876="",C1876="",E1876="",H1876=""),"",IF(B1876="","Pick a job",IF(ISNA(MATCH(B1876,Jobs!$A$2:$A$301,0)),"Job # not on Jobs tab",IF(C1876="","Pick a category",IF(AND(E1876&lt;&gt;"",F1876=""),"Add a rate",IF(AND(E1876="",H1876=""),"Add hours or an amount",IF(AND(E1876&lt;&gt;"",H1876&lt;&gt;""),"Use hours x rate OR an amount","")))))))</f>
        <v/>
      </c>
    </row>
    <row r="1877" customFormat="false" ht="15" hidden="false" customHeight="false" outlineLevel="0" collapsed="false">
      <c r="A1877" s="24"/>
      <c r="B1877" s="23"/>
      <c r="C1877" s="23"/>
      <c r="D1877" s="23"/>
      <c r="E1877" s="23"/>
      <c r="F1877" s="25"/>
      <c r="G1877" s="26" t="str">
        <f aca="false">IF(AND(E1877="",H1877=""),"",N(E1877)*N(F1877)+N(H1877))</f>
        <v/>
      </c>
      <c r="H1877" s="25"/>
      <c r="I1877" s="23"/>
      <c r="J1877" s="28" t="str">
        <f aca="false">IF(AND(A1877="",B1877="",C1877="",E1877="",H1877=""),"",IF(B1877="","Pick a job",IF(ISNA(MATCH(B1877,Jobs!$A$2:$A$301,0)),"Job # not on Jobs tab",IF(C1877="","Pick a category",IF(AND(E1877&lt;&gt;"",F1877=""),"Add a rate",IF(AND(E1877="",H1877=""),"Add hours or an amount",IF(AND(E1877&lt;&gt;"",H1877&lt;&gt;""),"Use hours x rate OR an amount","")))))))</f>
        <v/>
      </c>
    </row>
    <row r="1878" customFormat="false" ht="15" hidden="false" customHeight="false" outlineLevel="0" collapsed="false">
      <c r="A1878" s="24"/>
      <c r="B1878" s="23"/>
      <c r="C1878" s="23"/>
      <c r="D1878" s="23"/>
      <c r="E1878" s="23"/>
      <c r="F1878" s="25"/>
      <c r="G1878" s="26" t="str">
        <f aca="false">IF(AND(E1878="",H1878=""),"",N(E1878)*N(F1878)+N(H1878))</f>
        <v/>
      </c>
      <c r="H1878" s="25"/>
      <c r="I1878" s="23"/>
      <c r="J1878" s="28" t="str">
        <f aca="false">IF(AND(A1878="",B1878="",C1878="",E1878="",H1878=""),"",IF(B1878="","Pick a job",IF(ISNA(MATCH(B1878,Jobs!$A$2:$A$301,0)),"Job # not on Jobs tab",IF(C1878="","Pick a category",IF(AND(E1878&lt;&gt;"",F1878=""),"Add a rate",IF(AND(E1878="",H1878=""),"Add hours or an amount",IF(AND(E1878&lt;&gt;"",H1878&lt;&gt;""),"Use hours x rate OR an amount","")))))))</f>
        <v/>
      </c>
    </row>
    <row r="1879" customFormat="false" ht="15" hidden="false" customHeight="false" outlineLevel="0" collapsed="false">
      <c r="A1879" s="24"/>
      <c r="B1879" s="23"/>
      <c r="C1879" s="23"/>
      <c r="D1879" s="23"/>
      <c r="E1879" s="23"/>
      <c r="F1879" s="25"/>
      <c r="G1879" s="26" t="str">
        <f aca="false">IF(AND(E1879="",H1879=""),"",N(E1879)*N(F1879)+N(H1879))</f>
        <v/>
      </c>
      <c r="H1879" s="25"/>
      <c r="I1879" s="23"/>
      <c r="J1879" s="28" t="str">
        <f aca="false">IF(AND(A1879="",B1879="",C1879="",E1879="",H1879=""),"",IF(B1879="","Pick a job",IF(ISNA(MATCH(B1879,Jobs!$A$2:$A$301,0)),"Job # not on Jobs tab",IF(C1879="","Pick a category",IF(AND(E1879&lt;&gt;"",F1879=""),"Add a rate",IF(AND(E1879="",H1879=""),"Add hours or an amount",IF(AND(E1879&lt;&gt;"",H1879&lt;&gt;""),"Use hours x rate OR an amount","")))))))</f>
        <v/>
      </c>
    </row>
    <row r="1880" customFormat="false" ht="15" hidden="false" customHeight="false" outlineLevel="0" collapsed="false">
      <c r="A1880" s="24"/>
      <c r="B1880" s="23"/>
      <c r="C1880" s="23"/>
      <c r="D1880" s="23"/>
      <c r="E1880" s="23"/>
      <c r="F1880" s="25"/>
      <c r="G1880" s="26" t="str">
        <f aca="false">IF(AND(E1880="",H1880=""),"",N(E1880)*N(F1880)+N(H1880))</f>
        <v/>
      </c>
      <c r="H1880" s="25"/>
      <c r="I1880" s="23"/>
      <c r="J1880" s="28" t="str">
        <f aca="false">IF(AND(A1880="",B1880="",C1880="",E1880="",H1880=""),"",IF(B1880="","Pick a job",IF(ISNA(MATCH(B1880,Jobs!$A$2:$A$301,0)),"Job # not on Jobs tab",IF(C1880="","Pick a category",IF(AND(E1880&lt;&gt;"",F1880=""),"Add a rate",IF(AND(E1880="",H1880=""),"Add hours or an amount",IF(AND(E1880&lt;&gt;"",H1880&lt;&gt;""),"Use hours x rate OR an amount","")))))))</f>
        <v/>
      </c>
    </row>
    <row r="1881" customFormat="false" ht="15" hidden="false" customHeight="false" outlineLevel="0" collapsed="false">
      <c r="A1881" s="24"/>
      <c r="B1881" s="23"/>
      <c r="C1881" s="23"/>
      <c r="D1881" s="23"/>
      <c r="E1881" s="23"/>
      <c r="F1881" s="25"/>
      <c r="G1881" s="26" t="str">
        <f aca="false">IF(AND(E1881="",H1881=""),"",N(E1881)*N(F1881)+N(H1881))</f>
        <v/>
      </c>
      <c r="H1881" s="25"/>
      <c r="I1881" s="23"/>
      <c r="J1881" s="28" t="str">
        <f aca="false">IF(AND(A1881="",B1881="",C1881="",E1881="",H1881=""),"",IF(B1881="","Pick a job",IF(ISNA(MATCH(B1881,Jobs!$A$2:$A$301,0)),"Job # not on Jobs tab",IF(C1881="","Pick a category",IF(AND(E1881&lt;&gt;"",F1881=""),"Add a rate",IF(AND(E1881="",H1881=""),"Add hours or an amount",IF(AND(E1881&lt;&gt;"",H1881&lt;&gt;""),"Use hours x rate OR an amount","")))))))</f>
        <v/>
      </c>
    </row>
    <row r="1882" customFormat="false" ht="15" hidden="false" customHeight="false" outlineLevel="0" collapsed="false">
      <c r="A1882" s="24"/>
      <c r="B1882" s="23"/>
      <c r="C1882" s="23"/>
      <c r="D1882" s="23"/>
      <c r="E1882" s="23"/>
      <c r="F1882" s="25"/>
      <c r="G1882" s="26" t="str">
        <f aca="false">IF(AND(E1882="",H1882=""),"",N(E1882)*N(F1882)+N(H1882))</f>
        <v/>
      </c>
      <c r="H1882" s="25"/>
      <c r="I1882" s="23"/>
      <c r="J1882" s="28" t="str">
        <f aca="false">IF(AND(A1882="",B1882="",C1882="",E1882="",H1882=""),"",IF(B1882="","Pick a job",IF(ISNA(MATCH(B1882,Jobs!$A$2:$A$301,0)),"Job # not on Jobs tab",IF(C1882="","Pick a category",IF(AND(E1882&lt;&gt;"",F1882=""),"Add a rate",IF(AND(E1882="",H1882=""),"Add hours or an amount",IF(AND(E1882&lt;&gt;"",H1882&lt;&gt;""),"Use hours x rate OR an amount","")))))))</f>
        <v/>
      </c>
    </row>
    <row r="1883" customFormat="false" ht="15" hidden="false" customHeight="false" outlineLevel="0" collapsed="false">
      <c r="A1883" s="24"/>
      <c r="B1883" s="23"/>
      <c r="C1883" s="23"/>
      <c r="D1883" s="23"/>
      <c r="E1883" s="23"/>
      <c r="F1883" s="25"/>
      <c r="G1883" s="26" t="str">
        <f aca="false">IF(AND(E1883="",H1883=""),"",N(E1883)*N(F1883)+N(H1883))</f>
        <v/>
      </c>
      <c r="H1883" s="25"/>
      <c r="I1883" s="23"/>
      <c r="J1883" s="28" t="str">
        <f aca="false">IF(AND(A1883="",B1883="",C1883="",E1883="",H1883=""),"",IF(B1883="","Pick a job",IF(ISNA(MATCH(B1883,Jobs!$A$2:$A$301,0)),"Job # not on Jobs tab",IF(C1883="","Pick a category",IF(AND(E1883&lt;&gt;"",F1883=""),"Add a rate",IF(AND(E1883="",H1883=""),"Add hours or an amount",IF(AND(E1883&lt;&gt;"",H1883&lt;&gt;""),"Use hours x rate OR an amount","")))))))</f>
        <v/>
      </c>
    </row>
    <row r="1884" customFormat="false" ht="15" hidden="false" customHeight="false" outlineLevel="0" collapsed="false">
      <c r="A1884" s="24"/>
      <c r="B1884" s="23"/>
      <c r="C1884" s="23"/>
      <c r="D1884" s="23"/>
      <c r="E1884" s="23"/>
      <c r="F1884" s="25"/>
      <c r="G1884" s="26" t="str">
        <f aca="false">IF(AND(E1884="",H1884=""),"",N(E1884)*N(F1884)+N(H1884))</f>
        <v/>
      </c>
      <c r="H1884" s="25"/>
      <c r="I1884" s="23"/>
      <c r="J1884" s="28" t="str">
        <f aca="false">IF(AND(A1884="",B1884="",C1884="",E1884="",H1884=""),"",IF(B1884="","Pick a job",IF(ISNA(MATCH(B1884,Jobs!$A$2:$A$301,0)),"Job # not on Jobs tab",IF(C1884="","Pick a category",IF(AND(E1884&lt;&gt;"",F1884=""),"Add a rate",IF(AND(E1884="",H1884=""),"Add hours or an amount",IF(AND(E1884&lt;&gt;"",H1884&lt;&gt;""),"Use hours x rate OR an amount","")))))))</f>
        <v/>
      </c>
    </row>
    <row r="1885" customFormat="false" ht="15" hidden="false" customHeight="false" outlineLevel="0" collapsed="false">
      <c r="A1885" s="24"/>
      <c r="B1885" s="23"/>
      <c r="C1885" s="23"/>
      <c r="D1885" s="23"/>
      <c r="E1885" s="23"/>
      <c r="F1885" s="25"/>
      <c r="G1885" s="26" t="str">
        <f aca="false">IF(AND(E1885="",H1885=""),"",N(E1885)*N(F1885)+N(H1885))</f>
        <v/>
      </c>
      <c r="H1885" s="25"/>
      <c r="I1885" s="23"/>
      <c r="J1885" s="28" t="str">
        <f aca="false">IF(AND(A1885="",B1885="",C1885="",E1885="",H1885=""),"",IF(B1885="","Pick a job",IF(ISNA(MATCH(B1885,Jobs!$A$2:$A$301,0)),"Job # not on Jobs tab",IF(C1885="","Pick a category",IF(AND(E1885&lt;&gt;"",F1885=""),"Add a rate",IF(AND(E1885="",H1885=""),"Add hours or an amount",IF(AND(E1885&lt;&gt;"",H1885&lt;&gt;""),"Use hours x rate OR an amount","")))))))</f>
        <v/>
      </c>
    </row>
    <row r="1886" customFormat="false" ht="15" hidden="false" customHeight="false" outlineLevel="0" collapsed="false">
      <c r="A1886" s="24"/>
      <c r="B1886" s="23"/>
      <c r="C1886" s="23"/>
      <c r="D1886" s="23"/>
      <c r="E1886" s="23"/>
      <c r="F1886" s="25"/>
      <c r="G1886" s="26" t="str">
        <f aca="false">IF(AND(E1886="",H1886=""),"",N(E1886)*N(F1886)+N(H1886))</f>
        <v/>
      </c>
      <c r="H1886" s="25"/>
      <c r="I1886" s="23"/>
      <c r="J1886" s="28" t="str">
        <f aca="false">IF(AND(A1886="",B1886="",C1886="",E1886="",H1886=""),"",IF(B1886="","Pick a job",IF(ISNA(MATCH(B1886,Jobs!$A$2:$A$301,0)),"Job # not on Jobs tab",IF(C1886="","Pick a category",IF(AND(E1886&lt;&gt;"",F1886=""),"Add a rate",IF(AND(E1886="",H1886=""),"Add hours or an amount",IF(AND(E1886&lt;&gt;"",H1886&lt;&gt;""),"Use hours x rate OR an amount","")))))))</f>
        <v/>
      </c>
    </row>
    <row r="1887" customFormat="false" ht="15" hidden="false" customHeight="false" outlineLevel="0" collapsed="false">
      <c r="A1887" s="24"/>
      <c r="B1887" s="23"/>
      <c r="C1887" s="23"/>
      <c r="D1887" s="23"/>
      <c r="E1887" s="23"/>
      <c r="F1887" s="25"/>
      <c r="G1887" s="26" t="str">
        <f aca="false">IF(AND(E1887="",H1887=""),"",N(E1887)*N(F1887)+N(H1887))</f>
        <v/>
      </c>
      <c r="H1887" s="25"/>
      <c r="I1887" s="23"/>
      <c r="J1887" s="28" t="str">
        <f aca="false">IF(AND(A1887="",B1887="",C1887="",E1887="",H1887=""),"",IF(B1887="","Pick a job",IF(ISNA(MATCH(B1887,Jobs!$A$2:$A$301,0)),"Job # not on Jobs tab",IF(C1887="","Pick a category",IF(AND(E1887&lt;&gt;"",F1887=""),"Add a rate",IF(AND(E1887="",H1887=""),"Add hours or an amount",IF(AND(E1887&lt;&gt;"",H1887&lt;&gt;""),"Use hours x rate OR an amount","")))))))</f>
        <v/>
      </c>
    </row>
    <row r="1888" customFormat="false" ht="15" hidden="false" customHeight="false" outlineLevel="0" collapsed="false">
      <c r="A1888" s="24"/>
      <c r="B1888" s="23"/>
      <c r="C1888" s="23"/>
      <c r="D1888" s="23"/>
      <c r="E1888" s="23"/>
      <c r="F1888" s="25"/>
      <c r="G1888" s="26" t="str">
        <f aca="false">IF(AND(E1888="",H1888=""),"",N(E1888)*N(F1888)+N(H1888))</f>
        <v/>
      </c>
      <c r="H1888" s="25"/>
      <c r="I1888" s="23"/>
      <c r="J1888" s="28" t="str">
        <f aca="false">IF(AND(A1888="",B1888="",C1888="",E1888="",H1888=""),"",IF(B1888="","Pick a job",IF(ISNA(MATCH(B1888,Jobs!$A$2:$A$301,0)),"Job # not on Jobs tab",IF(C1888="","Pick a category",IF(AND(E1888&lt;&gt;"",F1888=""),"Add a rate",IF(AND(E1888="",H1888=""),"Add hours or an amount",IF(AND(E1888&lt;&gt;"",H1888&lt;&gt;""),"Use hours x rate OR an amount","")))))))</f>
        <v/>
      </c>
    </row>
    <row r="1889" customFormat="false" ht="15" hidden="false" customHeight="false" outlineLevel="0" collapsed="false">
      <c r="A1889" s="24"/>
      <c r="B1889" s="23"/>
      <c r="C1889" s="23"/>
      <c r="D1889" s="23"/>
      <c r="E1889" s="23"/>
      <c r="F1889" s="25"/>
      <c r="G1889" s="26" t="str">
        <f aca="false">IF(AND(E1889="",H1889=""),"",N(E1889)*N(F1889)+N(H1889))</f>
        <v/>
      </c>
      <c r="H1889" s="25"/>
      <c r="I1889" s="23"/>
      <c r="J1889" s="28" t="str">
        <f aca="false">IF(AND(A1889="",B1889="",C1889="",E1889="",H1889=""),"",IF(B1889="","Pick a job",IF(ISNA(MATCH(B1889,Jobs!$A$2:$A$301,0)),"Job # not on Jobs tab",IF(C1889="","Pick a category",IF(AND(E1889&lt;&gt;"",F1889=""),"Add a rate",IF(AND(E1889="",H1889=""),"Add hours or an amount",IF(AND(E1889&lt;&gt;"",H1889&lt;&gt;""),"Use hours x rate OR an amount","")))))))</f>
        <v/>
      </c>
    </row>
    <row r="1890" customFormat="false" ht="15" hidden="false" customHeight="false" outlineLevel="0" collapsed="false">
      <c r="A1890" s="24"/>
      <c r="B1890" s="23"/>
      <c r="C1890" s="23"/>
      <c r="D1890" s="23"/>
      <c r="E1890" s="23"/>
      <c r="F1890" s="25"/>
      <c r="G1890" s="26" t="str">
        <f aca="false">IF(AND(E1890="",H1890=""),"",N(E1890)*N(F1890)+N(H1890))</f>
        <v/>
      </c>
      <c r="H1890" s="25"/>
      <c r="I1890" s="23"/>
      <c r="J1890" s="28" t="str">
        <f aca="false">IF(AND(A1890="",B1890="",C1890="",E1890="",H1890=""),"",IF(B1890="","Pick a job",IF(ISNA(MATCH(B1890,Jobs!$A$2:$A$301,0)),"Job # not on Jobs tab",IF(C1890="","Pick a category",IF(AND(E1890&lt;&gt;"",F1890=""),"Add a rate",IF(AND(E1890="",H1890=""),"Add hours or an amount",IF(AND(E1890&lt;&gt;"",H1890&lt;&gt;""),"Use hours x rate OR an amount","")))))))</f>
        <v/>
      </c>
    </row>
    <row r="1891" customFormat="false" ht="15" hidden="false" customHeight="false" outlineLevel="0" collapsed="false">
      <c r="A1891" s="24"/>
      <c r="B1891" s="23"/>
      <c r="C1891" s="23"/>
      <c r="D1891" s="23"/>
      <c r="E1891" s="23"/>
      <c r="F1891" s="25"/>
      <c r="G1891" s="26" t="str">
        <f aca="false">IF(AND(E1891="",H1891=""),"",N(E1891)*N(F1891)+N(H1891))</f>
        <v/>
      </c>
      <c r="H1891" s="25"/>
      <c r="I1891" s="23"/>
      <c r="J1891" s="28" t="str">
        <f aca="false">IF(AND(A1891="",B1891="",C1891="",E1891="",H1891=""),"",IF(B1891="","Pick a job",IF(ISNA(MATCH(B1891,Jobs!$A$2:$A$301,0)),"Job # not on Jobs tab",IF(C1891="","Pick a category",IF(AND(E1891&lt;&gt;"",F1891=""),"Add a rate",IF(AND(E1891="",H1891=""),"Add hours or an amount",IF(AND(E1891&lt;&gt;"",H1891&lt;&gt;""),"Use hours x rate OR an amount","")))))))</f>
        <v/>
      </c>
    </row>
    <row r="1892" customFormat="false" ht="15" hidden="false" customHeight="false" outlineLevel="0" collapsed="false">
      <c r="A1892" s="24"/>
      <c r="B1892" s="23"/>
      <c r="C1892" s="23"/>
      <c r="D1892" s="23"/>
      <c r="E1892" s="23"/>
      <c r="F1892" s="25"/>
      <c r="G1892" s="26" t="str">
        <f aca="false">IF(AND(E1892="",H1892=""),"",N(E1892)*N(F1892)+N(H1892))</f>
        <v/>
      </c>
      <c r="H1892" s="25"/>
      <c r="I1892" s="23"/>
      <c r="J1892" s="28" t="str">
        <f aca="false">IF(AND(A1892="",B1892="",C1892="",E1892="",H1892=""),"",IF(B1892="","Pick a job",IF(ISNA(MATCH(B1892,Jobs!$A$2:$A$301,0)),"Job # not on Jobs tab",IF(C1892="","Pick a category",IF(AND(E1892&lt;&gt;"",F1892=""),"Add a rate",IF(AND(E1892="",H1892=""),"Add hours or an amount",IF(AND(E1892&lt;&gt;"",H1892&lt;&gt;""),"Use hours x rate OR an amount","")))))))</f>
        <v/>
      </c>
    </row>
    <row r="1893" customFormat="false" ht="15" hidden="false" customHeight="false" outlineLevel="0" collapsed="false">
      <c r="A1893" s="24"/>
      <c r="B1893" s="23"/>
      <c r="C1893" s="23"/>
      <c r="D1893" s="23"/>
      <c r="E1893" s="23"/>
      <c r="F1893" s="25"/>
      <c r="G1893" s="26" t="str">
        <f aca="false">IF(AND(E1893="",H1893=""),"",N(E1893)*N(F1893)+N(H1893))</f>
        <v/>
      </c>
      <c r="H1893" s="25"/>
      <c r="I1893" s="23"/>
      <c r="J1893" s="28" t="str">
        <f aca="false">IF(AND(A1893="",B1893="",C1893="",E1893="",H1893=""),"",IF(B1893="","Pick a job",IF(ISNA(MATCH(B1893,Jobs!$A$2:$A$301,0)),"Job # not on Jobs tab",IF(C1893="","Pick a category",IF(AND(E1893&lt;&gt;"",F1893=""),"Add a rate",IF(AND(E1893="",H1893=""),"Add hours or an amount",IF(AND(E1893&lt;&gt;"",H1893&lt;&gt;""),"Use hours x rate OR an amount","")))))))</f>
        <v/>
      </c>
    </row>
    <row r="1894" customFormat="false" ht="15" hidden="false" customHeight="false" outlineLevel="0" collapsed="false">
      <c r="A1894" s="24"/>
      <c r="B1894" s="23"/>
      <c r="C1894" s="23"/>
      <c r="D1894" s="23"/>
      <c r="E1894" s="23"/>
      <c r="F1894" s="25"/>
      <c r="G1894" s="26" t="str">
        <f aca="false">IF(AND(E1894="",H1894=""),"",N(E1894)*N(F1894)+N(H1894))</f>
        <v/>
      </c>
      <c r="H1894" s="25"/>
      <c r="I1894" s="23"/>
      <c r="J1894" s="28" t="str">
        <f aca="false">IF(AND(A1894="",B1894="",C1894="",E1894="",H1894=""),"",IF(B1894="","Pick a job",IF(ISNA(MATCH(B1894,Jobs!$A$2:$A$301,0)),"Job # not on Jobs tab",IF(C1894="","Pick a category",IF(AND(E1894&lt;&gt;"",F1894=""),"Add a rate",IF(AND(E1894="",H1894=""),"Add hours or an amount",IF(AND(E1894&lt;&gt;"",H1894&lt;&gt;""),"Use hours x rate OR an amount","")))))))</f>
        <v/>
      </c>
    </row>
    <row r="1895" customFormat="false" ht="15" hidden="false" customHeight="false" outlineLevel="0" collapsed="false">
      <c r="A1895" s="24"/>
      <c r="B1895" s="23"/>
      <c r="C1895" s="23"/>
      <c r="D1895" s="23"/>
      <c r="E1895" s="23"/>
      <c r="F1895" s="25"/>
      <c r="G1895" s="26" t="str">
        <f aca="false">IF(AND(E1895="",H1895=""),"",N(E1895)*N(F1895)+N(H1895))</f>
        <v/>
      </c>
      <c r="H1895" s="25"/>
      <c r="I1895" s="23"/>
      <c r="J1895" s="28" t="str">
        <f aca="false">IF(AND(A1895="",B1895="",C1895="",E1895="",H1895=""),"",IF(B1895="","Pick a job",IF(ISNA(MATCH(B1895,Jobs!$A$2:$A$301,0)),"Job # not on Jobs tab",IF(C1895="","Pick a category",IF(AND(E1895&lt;&gt;"",F1895=""),"Add a rate",IF(AND(E1895="",H1895=""),"Add hours or an amount",IF(AND(E1895&lt;&gt;"",H1895&lt;&gt;""),"Use hours x rate OR an amount","")))))))</f>
        <v/>
      </c>
    </row>
    <row r="1896" customFormat="false" ht="15" hidden="false" customHeight="false" outlineLevel="0" collapsed="false">
      <c r="A1896" s="24"/>
      <c r="B1896" s="23"/>
      <c r="C1896" s="23"/>
      <c r="D1896" s="23"/>
      <c r="E1896" s="23"/>
      <c r="F1896" s="25"/>
      <c r="G1896" s="26" t="str">
        <f aca="false">IF(AND(E1896="",H1896=""),"",N(E1896)*N(F1896)+N(H1896))</f>
        <v/>
      </c>
      <c r="H1896" s="25"/>
      <c r="I1896" s="23"/>
      <c r="J1896" s="28" t="str">
        <f aca="false">IF(AND(A1896="",B1896="",C1896="",E1896="",H1896=""),"",IF(B1896="","Pick a job",IF(ISNA(MATCH(B1896,Jobs!$A$2:$A$301,0)),"Job # not on Jobs tab",IF(C1896="","Pick a category",IF(AND(E1896&lt;&gt;"",F1896=""),"Add a rate",IF(AND(E1896="",H1896=""),"Add hours or an amount",IF(AND(E1896&lt;&gt;"",H1896&lt;&gt;""),"Use hours x rate OR an amount","")))))))</f>
        <v/>
      </c>
    </row>
    <row r="1897" customFormat="false" ht="15" hidden="false" customHeight="false" outlineLevel="0" collapsed="false">
      <c r="A1897" s="24"/>
      <c r="B1897" s="23"/>
      <c r="C1897" s="23"/>
      <c r="D1897" s="23"/>
      <c r="E1897" s="23"/>
      <c r="F1897" s="25"/>
      <c r="G1897" s="26" t="str">
        <f aca="false">IF(AND(E1897="",H1897=""),"",N(E1897)*N(F1897)+N(H1897))</f>
        <v/>
      </c>
      <c r="H1897" s="25"/>
      <c r="I1897" s="23"/>
      <c r="J1897" s="28" t="str">
        <f aca="false">IF(AND(A1897="",B1897="",C1897="",E1897="",H1897=""),"",IF(B1897="","Pick a job",IF(ISNA(MATCH(B1897,Jobs!$A$2:$A$301,0)),"Job # not on Jobs tab",IF(C1897="","Pick a category",IF(AND(E1897&lt;&gt;"",F1897=""),"Add a rate",IF(AND(E1897="",H1897=""),"Add hours or an amount",IF(AND(E1897&lt;&gt;"",H1897&lt;&gt;""),"Use hours x rate OR an amount","")))))))</f>
        <v/>
      </c>
    </row>
    <row r="1898" customFormat="false" ht="15" hidden="false" customHeight="false" outlineLevel="0" collapsed="false">
      <c r="A1898" s="24"/>
      <c r="B1898" s="23"/>
      <c r="C1898" s="23"/>
      <c r="D1898" s="23"/>
      <c r="E1898" s="23"/>
      <c r="F1898" s="25"/>
      <c r="G1898" s="26" t="str">
        <f aca="false">IF(AND(E1898="",H1898=""),"",N(E1898)*N(F1898)+N(H1898))</f>
        <v/>
      </c>
      <c r="H1898" s="25"/>
      <c r="I1898" s="23"/>
      <c r="J1898" s="28" t="str">
        <f aca="false">IF(AND(A1898="",B1898="",C1898="",E1898="",H1898=""),"",IF(B1898="","Pick a job",IF(ISNA(MATCH(B1898,Jobs!$A$2:$A$301,0)),"Job # not on Jobs tab",IF(C1898="","Pick a category",IF(AND(E1898&lt;&gt;"",F1898=""),"Add a rate",IF(AND(E1898="",H1898=""),"Add hours or an amount",IF(AND(E1898&lt;&gt;"",H1898&lt;&gt;""),"Use hours x rate OR an amount","")))))))</f>
        <v/>
      </c>
    </row>
    <row r="1899" customFormat="false" ht="15" hidden="false" customHeight="false" outlineLevel="0" collapsed="false">
      <c r="A1899" s="24"/>
      <c r="B1899" s="23"/>
      <c r="C1899" s="23"/>
      <c r="D1899" s="23"/>
      <c r="E1899" s="23"/>
      <c r="F1899" s="25"/>
      <c r="G1899" s="26" t="str">
        <f aca="false">IF(AND(E1899="",H1899=""),"",N(E1899)*N(F1899)+N(H1899))</f>
        <v/>
      </c>
      <c r="H1899" s="25"/>
      <c r="I1899" s="23"/>
      <c r="J1899" s="28" t="str">
        <f aca="false">IF(AND(A1899="",B1899="",C1899="",E1899="",H1899=""),"",IF(B1899="","Pick a job",IF(ISNA(MATCH(B1899,Jobs!$A$2:$A$301,0)),"Job # not on Jobs tab",IF(C1899="","Pick a category",IF(AND(E1899&lt;&gt;"",F1899=""),"Add a rate",IF(AND(E1899="",H1899=""),"Add hours or an amount",IF(AND(E1899&lt;&gt;"",H1899&lt;&gt;""),"Use hours x rate OR an amount","")))))))</f>
        <v/>
      </c>
    </row>
    <row r="1900" customFormat="false" ht="15" hidden="false" customHeight="false" outlineLevel="0" collapsed="false">
      <c r="A1900" s="24"/>
      <c r="B1900" s="23"/>
      <c r="C1900" s="23"/>
      <c r="D1900" s="23"/>
      <c r="E1900" s="23"/>
      <c r="F1900" s="25"/>
      <c r="G1900" s="26" t="str">
        <f aca="false">IF(AND(E1900="",H1900=""),"",N(E1900)*N(F1900)+N(H1900))</f>
        <v/>
      </c>
      <c r="H1900" s="25"/>
      <c r="I1900" s="23"/>
      <c r="J1900" s="28" t="str">
        <f aca="false">IF(AND(A1900="",B1900="",C1900="",E1900="",H1900=""),"",IF(B1900="","Pick a job",IF(ISNA(MATCH(B1900,Jobs!$A$2:$A$301,0)),"Job # not on Jobs tab",IF(C1900="","Pick a category",IF(AND(E1900&lt;&gt;"",F1900=""),"Add a rate",IF(AND(E1900="",H1900=""),"Add hours or an amount",IF(AND(E1900&lt;&gt;"",H1900&lt;&gt;""),"Use hours x rate OR an amount","")))))))</f>
        <v/>
      </c>
    </row>
    <row r="1901" customFormat="false" ht="15" hidden="false" customHeight="false" outlineLevel="0" collapsed="false">
      <c r="A1901" s="24"/>
      <c r="B1901" s="23"/>
      <c r="C1901" s="23"/>
      <c r="D1901" s="23"/>
      <c r="E1901" s="23"/>
      <c r="F1901" s="25"/>
      <c r="G1901" s="26" t="str">
        <f aca="false">IF(AND(E1901="",H1901=""),"",N(E1901)*N(F1901)+N(H1901))</f>
        <v/>
      </c>
      <c r="H1901" s="25"/>
      <c r="I1901" s="23"/>
      <c r="J1901" s="28" t="str">
        <f aca="false">IF(AND(A1901="",B1901="",C1901="",E1901="",H1901=""),"",IF(B1901="","Pick a job",IF(ISNA(MATCH(B1901,Jobs!$A$2:$A$301,0)),"Job # not on Jobs tab",IF(C1901="","Pick a category",IF(AND(E1901&lt;&gt;"",F1901=""),"Add a rate",IF(AND(E1901="",H1901=""),"Add hours or an amount",IF(AND(E1901&lt;&gt;"",H1901&lt;&gt;""),"Use hours x rate OR an amount","")))))))</f>
        <v/>
      </c>
    </row>
    <row r="1902" customFormat="false" ht="15" hidden="false" customHeight="false" outlineLevel="0" collapsed="false">
      <c r="A1902" s="24"/>
      <c r="B1902" s="23"/>
      <c r="C1902" s="23"/>
      <c r="D1902" s="23"/>
      <c r="E1902" s="23"/>
      <c r="F1902" s="25"/>
      <c r="G1902" s="26" t="str">
        <f aca="false">IF(AND(E1902="",H1902=""),"",N(E1902)*N(F1902)+N(H1902))</f>
        <v/>
      </c>
      <c r="H1902" s="25"/>
      <c r="I1902" s="23"/>
      <c r="J1902" s="28" t="str">
        <f aca="false">IF(AND(A1902="",B1902="",C1902="",E1902="",H1902=""),"",IF(B1902="","Pick a job",IF(ISNA(MATCH(B1902,Jobs!$A$2:$A$301,0)),"Job # not on Jobs tab",IF(C1902="","Pick a category",IF(AND(E1902&lt;&gt;"",F1902=""),"Add a rate",IF(AND(E1902="",H1902=""),"Add hours or an amount",IF(AND(E1902&lt;&gt;"",H1902&lt;&gt;""),"Use hours x rate OR an amount","")))))))</f>
        <v/>
      </c>
    </row>
    <row r="1903" customFormat="false" ht="15" hidden="false" customHeight="false" outlineLevel="0" collapsed="false">
      <c r="A1903" s="24"/>
      <c r="B1903" s="23"/>
      <c r="C1903" s="23"/>
      <c r="D1903" s="23"/>
      <c r="E1903" s="23"/>
      <c r="F1903" s="25"/>
      <c r="G1903" s="26" t="str">
        <f aca="false">IF(AND(E1903="",H1903=""),"",N(E1903)*N(F1903)+N(H1903))</f>
        <v/>
      </c>
      <c r="H1903" s="25"/>
      <c r="I1903" s="23"/>
      <c r="J1903" s="28" t="str">
        <f aca="false">IF(AND(A1903="",B1903="",C1903="",E1903="",H1903=""),"",IF(B1903="","Pick a job",IF(ISNA(MATCH(B1903,Jobs!$A$2:$A$301,0)),"Job # not on Jobs tab",IF(C1903="","Pick a category",IF(AND(E1903&lt;&gt;"",F1903=""),"Add a rate",IF(AND(E1903="",H1903=""),"Add hours or an amount",IF(AND(E1903&lt;&gt;"",H1903&lt;&gt;""),"Use hours x rate OR an amount","")))))))</f>
        <v/>
      </c>
    </row>
    <row r="1904" customFormat="false" ht="15" hidden="false" customHeight="false" outlineLevel="0" collapsed="false">
      <c r="A1904" s="24"/>
      <c r="B1904" s="23"/>
      <c r="C1904" s="23"/>
      <c r="D1904" s="23"/>
      <c r="E1904" s="23"/>
      <c r="F1904" s="25"/>
      <c r="G1904" s="26" t="str">
        <f aca="false">IF(AND(E1904="",H1904=""),"",N(E1904)*N(F1904)+N(H1904))</f>
        <v/>
      </c>
      <c r="H1904" s="25"/>
      <c r="I1904" s="23"/>
      <c r="J1904" s="28" t="str">
        <f aca="false">IF(AND(A1904="",B1904="",C1904="",E1904="",H1904=""),"",IF(B1904="","Pick a job",IF(ISNA(MATCH(B1904,Jobs!$A$2:$A$301,0)),"Job # not on Jobs tab",IF(C1904="","Pick a category",IF(AND(E1904&lt;&gt;"",F1904=""),"Add a rate",IF(AND(E1904="",H1904=""),"Add hours or an amount",IF(AND(E1904&lt;&gt;"",H1904&lt;&gt;""),"Use hours x rate OR an amount","")))))))</f>
        <v/>
      </c>
    </row>
    <row r="1905" customFormat="false" ht="15" hidden="false" customHeight="false" outlineLevel="0" collapsed="false">
      <c r="A1905" s="24"/>
      <c r="B1905" s="23"/>
      <c r="C1905" s="23"/>
      <c r="D1905" s="23"/>
      <c r="E1905" s="23"/>
      <c r="F1905" s="25"/>
      <c r="G1905" s="26" t="str">
        <f aca="false">IF(AND(E1905="",H1905=""),"",N(E1905)*N(F1905)+N(H1905))</f>
        <v/>
      </c>
      <c r="H1905" s="25"/>
      <c r="I1905" s="23"/>
      <c r="J1905" s="28" t="str">
        <f aca="false">IF(AND(A1905="",B1905="",C1905="",E1905="",H1905=""),"",IF(B1905="","Pick a job",IF(ISNA(MATCH(B1905,Jobs!$A$2:$A$301,0)),"Job # not on Jobs tab",IF(C1905="","Pick a category",IF(AND(E1905&lt;&gt;"",F1905=""),"Add a rate",IF(AND(E1905="",H1905=""),"Add hours or an amount",IF(AND(E1905&lt;&gt;"",H1905&lt;&gt;""),"Use hours x rate OR an amount","")))))))</f>
        <v/>
      </c>
    </row>
    <row r="1906" customFormat="false" ht="15" hidden="false" customHeight="false" outlineLevel="0" collapsed="false">
      <c r="A1906" s="24"/>
      <c r="B1906" s="23"/>
      <c r="C1906" s="23"/>
      <c r="D1906" s="23"/>
      <c r="E1906" s="23"/>
      <c r="F1906" s="25"/>
      <c r="G1906" s="26" t="str">
        <f aca="false">IF(AND(E1906="",H1906=""),"",N(E1906)*N(F1906)+N(H1906))</f>
        <v/>
      </c>
      <c r="H1906" s="25"/>
      <c r="I1906" s="23"/>
      <c r="J1906" s="28" t="str">
        <f aca="false">IF(AND(A1906="",B1906="",C1906="",E1906="",H1906=""),"",IF(B1906="","Pick a job",IF(ISNA(MATCH(B1906,Jobs!$A$2:$A$301,0)),"Job # not on Jobs tab",IF(C1906="","Pick a category",IF(AND(E1906&lt;&gt;"",F1906=""),"Add a rate",IF(AND(E1906="",H1906=""),"Add hours or an amount",IF(AND(E1906&lt;&gt;"",H1906&lt;&gt;""),"Use hours x rate OR an amount","")))))))</f>
        <v/>
      </c>
    </row>
    <row r="1907" customFormat="false" ht="15" hidden="false" customHeight="false" outlineLevel="0" collapsed="false">
      <c r="A1907" s="24"/>
      <c r="B1907" s="23"/>
      <c r="C1907" s="23"/>
      <c r="D1907" s="23"/>
      <c r="E1907" s="23"/>
      <c r="F1907" s="25"/>
      <c r="G1907" s="26" t="str">
        <f aca="false">IF(AND(E1907="",H1907=""),"",N(E1907)*N(F1907)+N(H1907))</f>
        <v/>
      </c>
      <c r="H1907" s="25"/>
      <c r="I1907" s="23"/>
      <c r="J1907" s="28" t="str">
        <f aca="false">IF(AND(A1907="",B1907="",C1907="",E1907="",H1907=""),"",IF(B1907="","Pick a job",IF(ISNA(MATCH(B1907,Jobs!$A$2:$A$301,0)),"Job # not on Jobs tab",IF(C1907="","Pick a category",IF(AND(E1907&lt;&gt;"",F1907=""),"Add a rate",IF(AND(E1907="",H1907=""),"Add hours or an amount",IF(AND(E1907&lt;&gt;"",H1907&lt;&gt;""),"Use hours x rate OR an amount","")))))))</f>
        <v/>
      </c>
    </row>
    <row r="1908" customFormat="false" ht="15" hidden="false" customHeight="false" outlineLevel="0" collapsed="false">
      <c r="A1908" s="24"/>
      <c r="B1908" s="23"/>
      <c r="C1908" s="23"/>
      <c r="D1908" s="23"/>
      <c r="E1908" s="23"/>
      <c r="F1908" s="25"/>
      <c r="G1908" s="26" t="str">
        <f aca="false">IF(AND(E1908="",H1908=""),"",N(E1908)*N(F1908)+N(H1908))</f>
        <v/>
      </c>
      <c r="H1908" s="25"/>
      <c r="I1908" s="23"/>
      <c r="J1908" s="28" t="str">
        <f aca="false">IF(AND(A1908="",B1908="",C1908="",E1908="",H1908=""),"",IF(B1908="","Pick a job",IF(ISNA(MATCH(B1908,Jobs!$A$2:$A$301,0)),"Job # not on Jobs tab",IF(C1908="","Pick a category",IF(AND(E1908&lt;&gt;"",F1908=""),"Add a rate",IF(AND(E1908="",H1908=""),"Add hours or an amount",IF(AND(E1908&lt;&gt;"",H1908&lt;&gt;""),"Use hours x rate OR an amount","")))))))</f>
        <v/>
      </c>
    </row>
    <row r="1909" customFormat="false" ht="15" hidden="false" customHeight="false" outlineLevel="0" collapsed="false">
      <c r="A1909" s="24"/>
      <c r="B1909" s="23"/>
      <c r="C1909" s="23"/>
      <c r="D1909" s="23"/>
      <c r="E1909" s="23"/>
      <c r="F1909" s="25"/>
      <c r="G1909" s="26" t="str">
        <f aca="false">IF(AND(E1909="",H1909=""),"",N(E1909)*N(F1909)+N(H1909))</f>
        <v/>
      </c>
      <c r="H1909" s="25"/>
      <c r="I1909" s="23"/>
      <c r="J1909" s="28" t="str">
        <f aca="false">IF(AND(A1909="",B1909="",C1909="",E1909="",H1909=""),"",IF(B1909="","Pick a job",IF(ISNA(MATCH(B1909,Jobs!$A$2:$A$301,0)),"Job # not on Jobs tab",IF(C1909="","Pick a category",IF(AND(E1909&lt;&gt;"",F1909=""),"Add a rate",IF(AND(E1909="",H1909=""),"Add hours or an amount",IF(AND(E1909&lt;&gt;"",H1909&lt;&gt;""),"Use hours x rate OR an amount","")))))))</f>
        <v/>
      </c>
    </row>
    <row r="1910" customFormat="false" ht="15" hidden="false" customHeight="false" outlineLevel="0" collapsed="false">
      <c r="A1910" s="24"/>
      <c r="B1910" s="23"/>
      <c r="C1910" s="23"/>
      <c r="D1910" s="23"/>
      <c r="E1910" s="23"/>
      <c r="F1910" s="25"/>
      <c r="G1910" s="26" t="str">
        <f aca="false">IF(AND(E1910="",H1910=""),"",N(E1910)*N(F1910)+N(H1910))</f>
        <v/>
      </c>
      <c r="H1910" s="25"/>
      <c r="I1910" s="23"/>
      <c r="J1910" s="28" t="str">
        <f aca="false">IF(AND(A1910="",B1910="",C1910="",E1910="",H1910=""),"",IF(B1910="","Pick a job",IF(ISNA(MATCH(B1910,Jobs!$A$2:$A$301,0)),"Job # not on Jobs tab",IF(C1910="","Pick a category",IF(AND(E1910&lt;&gt;"",F1910=""),"Add a rate",IF(AND(E1910="",H1910=""),"Add hours or an amount",IF(AND(E1910&lt;&gt;"",H1910&lt;&gt;""),"Use hours x rate OR an amount","")))))))</f>
        <v/>
      </c>
    </row>
    <row r="1911" customFormat="false" ht="15" hidden="false" customHeight="false" outlineLevel="0" collapsed="false">
      <c r="A1911" s="24"/>
      <c r="B1911" s="23"/>
      <c r="C1911" s="23"/>
      <c r="D1911" s="23"/>
      <c r="E1911" s="23"/>
      <c r="F1911" s="25"/>
      <c r="G1911" s="26" t="str">
        <f aca="false">IF(AND(E1911="",H1911=""),"",N(E1911)*N(F1911)+N(H1911))</f>
        <v/>
      </c>
      <c r="H1911" s="25"/>
      <c r="I1911" s="23"/>
      <c r="J1911" s="28" t="str">
        <f aca="false">IF(AND(A1911="",B1911="",C1911="",E1911="",H1911=""),"",IF(B1911="","Pick a job",IF(ISNA(MATCH(B1911,Jobs!$A$2:$A$301,0)),"Job # not on Jobs tab",IF(C1911="","Pick a category",IF(AND(E1911&lt;&gt;"",F1911=""),"Add a rate",IF(AND(E1911="",H1911=""),"Add hours or an amount",IF(AND(E1911&lt;&gt;"",H1911&lt;&gt;""),"Use hours x rate OR an amount","")))))))</f>
        <v/>
      </c>
    </row>
    <row r="1912" customFormat="false" ht="15" hidden="false" customHeight="false" outlineLevel="0" collapsed="false">
      <c r="A1912" s="24"/>
      <c r="B1912" s="23"/>
      <c r="C1912" s="23"/>
      <c r="D1912" s="23"/>
      <c r="E1912" s="23"/>
      <c r="F1912" s="25"/>
      <c r="G1912" s="26" t="str">
        <f aca="false">IF(AND(E1912="",H1912=""),"",N(E1912)*N(F1912)+N(H1912))</f>
        <v/>
      </c>
      <c r="H1912" s="25"/>
      <c r="I1912" s="23"/>
      <c r="J1912" s="28" t="str">
        <f aca="false">IF(AND(A1912="",B1912="",C1912="",E1912="",H1912=""),"",IF(B1912="","Pick a job",IF(ISNA(MATCH(B1912,Jobs!$A$2:$A$301,0)),"Job # not on Jobs tab",IF(C1912="","Pick a category",IF(AND(E1912&lt;&gt;"",F1912=""),"Add a rate",IF(AND(E1912="",H1912=""),"Add hours or an amount",IF(AND(E1912&lt;&gt;"",H1912&lt;&gt;""),"Use hours x rate OR an amount","")))))))</f>
        <v/>
      </c>
    </row>
    <row r="1913" customFormat="false" ht="15" hidden="false" customHeight="false" outlineLevel="0" collapsed="false">
      <c r="A1913" s="24"/>
      <c r="B1913" s="23"/>
      <c r="C1913" s="23"/>
      <c r="D1913" s="23"/>
      <c r="E1913" s="23"/>
      <c r="F1913" s="25"/>
      <c r="G1913" s="26" t="str">
        <f aca="false">IF(AND(E1913="",H1913=""),"",N(E1913)*N(F1913)+N(H1913))</f>
        <v/>
      </c>
      <c r="H1913" s="25"/>
      <c r="I1913" s="23"/>
      <c r="J1913" s="28" t="str">
        <f aca="false">IF(AND(A1913="",B1913="",C1913="",E1913="",H1913=""),"",IF(B1913="","Pick a job",IF(ISNA(MATCH(B1913,Jobs!$A$2:$A$301,0)),"Job # not on Jobs tab",IF(C1913="","Pick a category",IF(AND(E1913&lt;&gt;"",F1913=""),"Add a rate",IF(AND(E1913="",H1913=""),"Add hours or an amount",IF(AND(E1913&lt;&gt;"",H1913&lt;&gt;""),"Use hours x rate OR an amount","")))))))</f>
        <v/>
      </c>
    </row>
    <row r="1914" customFormat="false" ht="15" hidden="false" customHeight="false" outlineLevel="0" collapsed="false">
      <c r="A1914" s="24"/>
      <c r="B1914" s="23"/>
      <c r="C1914" s="23"/>
      <c r="D1914" s="23"/>
      <c r="E1914" s="23"/>
      <c r="F1914" s="25"/>
      <c r="G1914" s="26" t="str">
        <f aca="false">IF(AND(E1914="",H1914=""),"",N(E1914)*N(F1914)+N(H1914))</f>
        <v/>
      </c>
      <c r="H1914" s="25"/>
      <c r="I1914" s="23"/>
      <c r="J1914" s="28" t="str">
        <f aca="false">IF(AND(A1914="",B1914="",C1914="",E1914="",H1914=""),"",IF(B1914="","Pick a job",IF(ISNA(MATCH(B1914,Jobs!$A$2:$A$301,0)),"Job # not on Jobs tab",IF(C1914="","Pick a category",IF(AND(E1914&lt;&gt;"",F1914=""),"Add a rate",IF(AND(E1914="",H1914=""),"Add hours or an amount",IF(AND(E1914&lt;&gt;"",H1914&lt;&gt;""),"Use hours x rate OR an amount","")))))))</f>
        <v/>
      </c>
    </row>
    <row r="1915" customFormat="false" ht="15" hidden="false" customHeight="false" outlineLevel="0" collapsed="false">
      <c r="A1915" s="24"/>
      <c r="B1915" s="23"/>
      <c r="C1915" s="23"/>
      <c r="D1915" s="23"/>
      <c r="E1915" s="23"/>
      <c r="F1915" s="25"/>
      <c r="G1915" s="26" t="str">
        <f aca="false">IF(AND(E1915="",H1915=""),"",N(E1915)*N(F1915)+N(H1915))</f>
        <v/>
      </c>
      <c r="H1915" s="25"/>
      <c r="I1915" s="23"/>
      <c r="J1915" s="28" t="str">
        <f aca="false">IF(AND(A1915="",B1915="",C1915="",E1915="",H1915=""),"",IF(B1915="","Pick a job",IF(ISNA(MATCH(B1915,Jobs!$A$2:$A$301,0)),"Job # not on Jobs tab",IF(C1915="","Pick a category",IF(AND(E1915&lt;&gt;"",F1915=""),"Add a rate",IF(AND(E1915="",H1915=""),"Add hours or an amount",IF(AND(E1915&lt;&gt;"",H1915&lt;&gt;""),"Use hours x rate OR an amount","")))))))</f>
        <v/>
      </c>
    </row>
    <row r="1916" customFormat="false" ht="15" hidden="false" customHeight="false" outlineLevel="0" collapsed="false">
      <c r="A1916" s="24"/>
      <c r="B1916" s="23"/>
      <c r="C1916" s="23"/>
      <c r="D1916" s="23"/>
      <c r="E1916" s="23"/>
      <c r="F1916" s="25"/>
      <c r="G1916" s="26" t="str">
        <f aca="false">IF(AND(E1916="",H1916=""),"",N(E1916)*N(F1916)+N(H1916))</f>
        <v/>
      </c>
      <c r="H1916" s="25"/>
      <c r="I1916" s="23"/>
      <c r="J1916" s="28" t="str">
        <f aca="false">IF(AND(A1916="",B1916="",C1916="",E1916="",H1916=""),"",IF(B1916="","Pick a job",IF(ISNA(MATCH(B1916,Jobs!$A$2:$A$301,0)),"Job # not on Jobs tab",IF(C1916="","Pick a category",IF(AND(E1916&lt;&gt;"",F1916=""),"Add a rate",IF(AND(E1916="",H1916=""),"Add hours or an amount",IF(AND(E1916&lt;&gt;"",H1916&lt;&gt;""),"Use hours x rate OR an amount","")))))))</f>
        <v/>
      </c>
    </row>
    <row r="1917" customFormat="false" ht="15" hidden="false" customHeight="false" outlineLevel="0" collapsed="false">
      <c r="A1917" s="24"/>
      <c r="B1917" s="23"/>
      <c r="C1917" s="23"/>
      <c r="D1917" s="23"/>
      <c r="E1917" s="23"/>
      <c r="F1917" s="25"/>
      <c r="G1917" s="26" t="str">
        <f aca="false">IF(AND(E1917="",H1917=""),"",N(E1917)*N(F1917)+N(H1917))</f>
        <v/>
      </c>
      <c r="H1917" s="25"/>
      <c r="I1917" s="23"/>
      <c r="J1917" s="28" t="str">
        <f aca="false">IF(AND(A1917="",B1917="",C1917="",E1917="",H1917=""),"",IF(B1917="","Pick a job",IF(ISNA(MATCH(B1917,Jobs!$A$2:$A$301,0)),"Job # not on Jobs tab",IF(C1917="","Pick a category",IF(AND(E1917&lt;&gt;"",F1917=""),"Add a rate",IF(AND(E1917="",H1917=""),"Add hours or an amount",IF(AND(E1917&lt;&gt;"",H1917&lt;&gt;""),"Use hours x rate OR an amount","")))))))</f>
        <v/>
      </c>
    </row>
    <row r="1918" customFormat="false" ht="15" hidden="false" customHeight="false" outlineLevel="0" collapsed="false">
      <c r="A1918" s="24"/>
      <c r="B1918" s="23"/>
      <c r="C1918" s="23"/>
      <c r="D1918" s="23"/>
      <c r="E1918" s="23"/>
      <c r="F1918" s="25"/>
      <c r="G1918" s="26" t="str">
        <f aca="false">IF(AND(E1918="",H1918=""),"",N(E1918)*N(F1918)+N(H1918))</f>
        <v/>
      </c>
      <c r="H1918" s="25"/>
      <c r="I1918" s="23"/>
      <c r="J1918" s="28" t="str">
        <f aca="false">IF(AND(A1918="",B1918="",C1918="",E1918="",H1918=""),"",IF(B1918="","Pick a job",IF(ISNA(MATCH(B1918,Jobs!$A$2:$A$301,0)),"Job # not on Jobs tab",IF(C1918="","Pick a category",IF(AND(E1918&lt;&gt;"",F1918=""),"Add a rate",IF(AND(E1918="",H1918=""),"Add hours or an amount",IF(AND(E1918&lt;&gt;"",H1918&lt;&gt;""),"Use hours x rate OR an amount","")))))))</f>
        <v/>
      </c>
    </row>
    <row r="1919" customFormat="false" ht="15" hidden="false" customHeight="false" outlineLevel="0" collapsed="false">
      <c r="A1919" s="24"/>
      <c r="B1919" s="23"/>
      <c r="C1919" s="23"/>
      <c r="D1919" s="23"/>
      <c r="E1919" s="23"/>
      <c r="F1919" s="25"/>
      <c r="G1919" s="26" t="str">
        <f aca="false">IF(AND(E1919="",H1919=""),"",N(E1919)*N(F1919)+N(H1919))</f>
        <v/>
      </c>
      <c r="H1919" s="25"/>
      <c r="I1919" s="23"/>
      <c r="J1919" s="28" t="str">
        <f aca="false">IF(AND(A1919="",B1919="",C1919="",E1919="",H1919=""),"",IF(B1919="","Pick a job",IF(ISNA(MATCH(B1919,Jobs!$A$2:$A$301,0)),"Job # not on Jobs tab",IF(C1919="","Pick a category",IF(AND(E1919&lt;&gt;"",F1919=""),"Add a rate",IF(AND(E1919="",H1919=""),"Add hours or an amount",IF(AND(E1919&lt;&gt;"",H1919&lt;&gt;""),"Use hours x rate OR an amount","")))))))</f>
        <v/>
      </c>
    </row>
    <row r="1920" customFormat="false" ht="15" hidden="false" customHeight="false" outlineLevel="0" collapsed="false">
      <c r="A1920" s="24"/>
      <c r="B1920" s="23"/>
      <c r="C1920" s="23"/>
      <c r="D1920" s="23"/>
      <c r="E1920" s="23"/>
      <c r="F1920" s="25"/>
      <c r="G1920" s="26" t="str">
        <f aca="false">IF(AND(E1920="",H1920=""),"",N(E1920)*N(F1920)+N(H1920))</f>
        <v/>
      </c>
      <c r="H1920" s="25"/>
      <c r="I1920" s="23"/>
      <c r="J1920" s="28" t="str">
        <f aca="false">IF(AND(A1920="",B1920="",C1920="",E1920="",H1920=""),"",IF(B1920="","Pick a job",IF(ISNA(MATCH(B1920,Jobs!$A$2:$A$301,0)),"Job # not on Jobs tab",IF(C1920="","Pick a category",IF(AND(E1920&lt;&gt;"",F1920=""),"Add a rate",IF(AND(E1920="",H1920=""),"Add hours or an amount",IF(AND(E1920&lt;&gt;"",H1920&lt;&gt;""),"Use hours x rate OR an amount","")))))))</f>
        <v/>
      </c>
    </row>
    <row r="1921" customFormat="false" ht="15" hidden="false" customHeight="false" outlineLevel="0" collapsed="false">
      <c r="A1921" s="24"/>
      <c r="B1921" s="23"/>
      <c r="C1921" s="23"/>
      <c r="D1921" s="23"/>
      <c r="E1921" s="23"/>
      <c r="F1921" s="25"/>
      <c r="G1921" s="26" t="str">
        <f aca="false">IF(AND(E1921="",H1921=""),"",N(E1921)*N(F1921)+N(H1921))</f>
        <v/>
      </c>
      <c r="H1921" s="25"/>
      <c r="I1921" s="23"/>
      <c r="J1921" s="28" t="str">
        <f aca="false">IF(AND(A1921="",B1921="",C1921="",E1921="",H1921=""),"",IF(B1921="","Pick a job",IF(ISNA(MATCH(B1921,Jobs!$A$2:$A$301,0)),"Job # not on Jobs tab",IF(C1921="","Pick a category",IF(AND(E1921&lt;&gt;"",F1921=""),"Add a rate",IF(AND(E1921="",H1921=""),"Add hours or an amount",IF(AND(E1921&lt;&gt;"",H1921&lt;&gt;""),"Use hours x rate OR an amount","")))))))</f>
        <v/>
      </c>
    </row>
    <row r="1922" customFormat="false" ht="15" hidden="false" customHeight="false" outlineLevel="0" collapsed="false">
      <c r="A1922" s="24"/>
      <c r="B1922" s="23"/>
      <c r="C1922" s="23"/>
      <c r="D1922" s="23"/>
      <c r="E1922" s="23"/>
      <c r="F1922" s="25"/>
      <c r="G1922" s="26" t="str">
        <f aca="false">IF(AND(E1922="",H1922=""),"",N(E1922)*N(F1922)+N(H1922))</f>
        <v/>
      </c>
      <c r="H1922" s="25"/>
      <c r="I1922" s="23"/>
      <c r="J1922" s="28" t="str">
        <f aca="false">IF(AND(A1922="",B1922="",C1922="",E1922="",H1922=""),"",IF(B1922="","Pick a job",IF(ISNA(MATCH(B1922,Jobs!$A$2:$A$301,0)),"Job # not on Jobs tab",IF(C1922="","Pick a category",IF(AND(E1922&lt;&gt;"",F1922=""),"Add a rate",IF(AND(E1922="",H1922=""),"Add hours or an amount",IF(AND(E1922&lt;&gt;"",H1922&lt;&gt;""),"Use hours x rate OR an amount","")))))))</f>
        <v/>
      </c>
    </row>
    <row r="1923" customFormat="false" ht="15" hidden="false" customHeight="false" outlineLevel="0" collapsed="false">
      <c r="A1923" s="24"/>
      <c r="B1923" s="23"/>
      <c r="C1923" s="23"/>
      <c r="D1923" s="23"/>
      <c r="E1923" s="23"/>
      <c r="F1923" s="25"/>
      <c r="G1923" s="26" t="str">
        <f aca="false">IF(AND(E1923="",H1923=""),"",N(E1923)*N(F1923)+N(H1923))</f>
        <v/>
      </c>
      <c r="H1923" s="25"/>
      <c r="I1923" s="23"/>
      <c r="J1923" s="28" t="str">
        <f aca="false">IF(AND(A1923="",B1923="",C1923="",E1923="",H1923=""),"",IF(B1923="","Pick a job",IF(ISNA(MATCH(B1923,Jobs!$A$2:$A$301,0)),"Job # not on Jobs tab",IF(C1923="","Pick a category",IF(AND(E1923&lt;&gt;"",F1923=""),"Add a rate",IF(AND(E1923="",H1923=""),"Add hours or an amount",IF(AND(E1923&lt;&gt;"",H1923&lt;&gt;""),"Use hours x rate OR an amount","")))))))</f>
        <v/>
      </c>
    </row>
    <row r="1924" customFormat="false" ht="15" hidden="false" customHeight="false" outlineLevel="0" collapsed="false">
      <c r="A1924" s="24"/>
      <c r="B1924" s="23"/>
      <c r="C1924" s="23"/>
      <c r="D1924" s="23"/>
      <c r="E1924" s="23"/>
      <c r="F1924" s="25"/>
      <c r="G1924" s="26" t="str">
        <f aca="false">IF(AND(E1924="",H1924=""),"",N(E1924)*N(F1924)+N(H1924))</f>
        <v/>
      </c>
      <c r="H1924" s="25"/>
      <c r="I1924" s="23"/>
      <c r="J1924" s="28" t="str">
        <f aca="false">IF(AND(A1924="",B1924="",C1924="",E1924="",H1924=""),"",IF(B1924="","Pick a job",IF(ISNA(MATCH(B1924,Jobs!$A$2:$A$301,0)),"Job # not on Jobs tab",IF(C1924="","Pick a category",IF(AND(E1924&lt;&gt;"",F1924=""),"Add a rate",IF(AND(E1924="",H1924=""),"Add hours or an amount",IF(AND(E1924&lt;&gt;"",H1924&lt;&gt;""),"Use hours x rate OR an amount","")))))))</f>
        <v/>
      </c>
    </row>
    <row r="1925" customFormat="false" ht="15" hidden="false" customHeight="false" outlineLevel="0" collapsed="false">
      <c r="A1925" s="24"/>
      <c r="B1925" s="23"/>
      <c r="C1925" s="23"/>
      <c r="D1925" s="23"/>
      <c r="E1925" s="23"/>
      <c r="F1925" s="25"/>
      <c r="G1925" s="26" t="str">
        <f aca="false">IF(AND(E1925="",H1925=""),"",N(E1925)*N(F1925)+N(H1925))</f>
        <v/>
      </c>
      <c r="H1925" s="25"/>
      <c r="I1925" s="23"/>
      <c r="J1925" s="28" t="str">
        <f aca="false">IF(AND(A1925="",B1925="",C1925="",E1925="",H1925=""),"",IF(B1925="","Pick a job",IF(ISNA(MATCH(B1925,Jobs!$A$2:$A$301,0)),"Job # not on Jobs tab",IF(C1925="","Pick a category",IF(AND(E1925&lt;&gt;"",F1925=""),"Add a rate",IF(AND(E1925="",H1925=""),"Add hours or an amount",IF(AND(E1925&lt;&gt;"",H1925&lt;&gt;""),"Use hours x rate OR an amount","")))))))</f>
        <v/>
      </c>
    </row>
    <row r="1926" customFormat="false" ht="15" hidden="false" customHeight="false" outlineLevel="0" collapsed="false">
      <c r="A1926" s="24"/>
      <c r="B1926" s="23"/>
      <c r="C1926" s="23"/>
      <c r="D1926" s="23"/>
      <c r="E1926" s="23"/>
      <c r="F1926" s="25"/>
      <c r="G1926" s="26" t="str">
        <f aca="false">IF(AND(E1926="",H1926=""),"",N(E1926)*N(F1926)+N(H1926))</f>
        <v/>
      </c>
      <c r="H1926" s="25"/>
      <c r="I1926" s="23"/>
      <c r="J1926" s="28" t="str">
        <f aca="false">IF(AND(A1926="",B1926="",C1926="",E1926="",H1926=""),"",IF(B1926="","Pick a job",IF(ISNA(MATCH(B1926,Jobs!$A$2:$A$301,0)),"Job # not on Jobs tab",IF(C1926="","Pick a category",IF(AND(E1926&lt;&gt;"",F1926=""),"Add a rate",IF(AND(E1926="",H1926=""),"Add hours or an amount",IF(AND(E1926&lt;&gt;"",H1926&lt;&gt;""),"Use hours x rate OR an amount","")))))))</f>
        <v/>
      </c>
    </row>
    <row r="1927" customFormat="false" ht="15" hidden="false" customHeight="false" outlineLevel="0" collapsed="false">
      <c r="A1927" s="24"/>
      <c r="B1927" s="23"/>
      <c r="C1927" s="23"/>
      <c r="D1927" s="23"/>
      <c r="E1927" s="23"/>
      <c r="F1927" s="25"/>
      <c r="G1927" s="26" t="str">
        <f aca="false">IF(AND(E1927="",H1927=""),"",N(E1927)*N(F1927)+N(H1927))</f>
        <v/>
      </c>
      <c r="H1927" s="25"/>
      <c r="I1927" s="23"/>
      <c r="J1927" s="28" t="str">
        <f aca="false">IF(AND(A1927="",B1927="",C1927="",E1927="",H1927=""),"",IF(B1927="","Pick a job",IF(ISNA(MATCH(B1927,Jobs!$A$2:$A$301,0)),"Job # not on Jobs tab",IF(C1927="","Pick a category",IF(AND(E1927&lt;&gt;"",F1927=""),"Add a rate",IF(AND(E1927="",H1927=""),"Add hours or an amount",IF(AND(E1927&lt;&gt;"",H1927&lt;&gt;""),"Use hours x rate OR an amount","")))))))</f>
        <v/>
      </c>
    </row>
    <row r="1928" customFormat="false" ht="15" hidden="false" customHeight="false" outlineLevel="0" collapsed="false">
      <c r="A1928" s="24"/>
      <c r="B1928" s="23"/>
      <c r="C1928" s="23"/>
      <c r="D1928" s="23"/>
      <c r="E1928" s="23"/>
      <c r="F1928" s="25"/>
      <c r="G1928" s="26" t="str">
        <f aca="false">IF(AND(E1928="",H1928=""),"",N(E1928)*N(F1928)+N(H1928))</f>
        <v/>
      </c>
      <c r="H1928" s="25"/>
      <c r="I1928" s="23"/>
      <c r="J1928" s="28" t="str">
        <f aca="false">IF(AND(A1928="",B1928="",C1928="",E1928="",H1928=""),"",IF(B1928="","Pick a job",IF(ISNA(MATCH(B1928,Jobs!$A$2:$A$301,0)),"Job # not on Jobs tab",IF(C1928="","Pick a category",IF(AND(E1928&lt;&gt;"",F1928=""),"Add a rate",IF(AND(E1928="",H1928=""),"Add hours or an amount",IF(AND(E1928&lt;&gt;"",H1928&lt;&gt;""),"Use hours x rate OR an amount","")))))))</f>
        <v/>
      </c>
    </row>
    <row r="1929" customFormat="false" ht="15" hidden="false" customHeight="false" outlineLevel="0" collapsed="false">
      <c r="A1929" s="24"/>
      <c r="B1929" s="23"/>
      <c r="C1929" s="23"/>
      <c r="D1929" s="23"/>
      <c r="E1929" s="23"/>
      <c r="F1929" s="25"/>
      <c r="G1929" s="26" t="str">
        <f aca="false">IF(AND(E1929="",H1929=""),"",N(E1929)*N(F1929)+N(H1929))</f>
        <v/>
      </c>
      <c r="H1929" s="25"/>
      <c r="I1929" s="23"/>
      <c r="J1929" s="28" t="str">
        <f aca="false">IF(AND(A1929="",B1929="",C1929="",E1929="",H1929=""),"",IF(B1929="","Pick a job",IF(ISNA(MATCH(B1929,Jobs!$A$2:$A$301,0)),"Job # not on Jobs tab",IF(C1929="","Pick a category",IF(AND(E1929&lt;&gt;"",F1929=""),"Add a rate",IF(AND(E1929="",H1929=""),"Add hours or an amount",IF(AND(E1929&lt;&gt;"",H1929&lt;&gt;""),"Use hours x rate OR an amount","")))))))</f>
        <v/>
      </c>
    </row>
    <row r="1930" customFormat="false" ht="15" hidden="false" customHeight="false" outlineLevel="0" collapsed="false">
      <c r="A1930" s="24"/>
      <c r="B1930" s="23"/>
      <c r="C1930" s="23"/>
      <c r="D1930" s="23"/>
      <c r="E1930" s="23"/>
      <c r="F1930" s="25"/>
      <c r="G1930" s="26" t="str">
        <f aca="false">IF(AND(E1930="",H1930=""),"",N(E1930)*N(F1930)+N(H1930))</f>
        <v/>
      </c>
      <c r="H1930" s="25"/>
      <c r="I1930" s="23"/>
      <c r="J1930" s="28" t="str">
        <f aca="false">IF(AND(A1930="",B1930="",C1930="",E1930="",H1930=""),"",IF(B1930="","Pick a job",IF(ISNA(MATCH(B1930,Jobs!$A$2:$A$301,0)),"Job # not on Jobs tab",IF(C1930="","Pick a category",IF(AND(E1930&lt;&gt;"",F1930=""),"Add a rate",IF(AND(E1930="",H1930=""),"Add hours or an amount",IF(AND(E1930&lt;&gt;"",H1930&lt;&gt;""),"Use hours x rate OR an amount","")))))))</f>
        <v/>
      </c>
    </row>
    <row r="1931" customFormat="false" ht="15" hidden="false" customHeight="false" outlineLevel="0" collapsed="false">
      <c r="A1931" s="24"/>
      <c r="B1931" s="23"/>
      <c r="C1931" s="23"/>
      <c r="D1931" s="23"/>
      <c r="E1931" s="23"/>
      <c r="F1931" s="25"/>
      <c r="G1931" s="26" t="str">
        <f aca="false">IF(AND(E1931="",H1931=""),"",N(E1931)*N(F1931)+N(H1931))</f>
        <v/>
      </c>
      <c r="H1931" s="25"/>
      <c r="I1931" s="23"/>
      <c r="J1931" s="28" t="str">
        <f aca="false">IF(AND(A1931="",B1931="",C1931="",E1931="",H1931=""),"",IF(B1931="","Pick a job",IF(ISNA(MATCH(B1931,Jobs!$A$2:$A$301,0)),"Job # not on Jobs tab",IF(C1931="","Pick a category",IF(AND(E1931&lt;&gt;"",F1931=""),"Add a rate",IF(AND(E1931="",H1931=""),"Add hours or an amount",IF(AND(E1931&lt;&gt;"",H1931&lt;&gt;""),"Use hours x rate OR an amount","")))))))</f>
        <v/>
      </c>
    </row>
    <row r="1932" customFormat="false" ht="15" hidden="false" customHeight="false" outlineLevel="0" collapsed="false">
      <c r="A1932" s="24"/>
      <c r="B1932" s="23"/>
      <c r="C1932" s="23"/>
      <c r="D1932" s="23"/>
      <c r="E1932" s="23"/>
      <c r="F1932" s="25"/>
      <c r="G1932" s="26" t="str">
        <f aca="false">IF(AND(E1932="",H1932=""),"",N(E1932)*N(F1932)+N(H1932))</f>
        <v/>
      </c>
      <c r="H1932" s="25"/>
      <c r="I1932" s="23"/>
      <c r="J1932" s="28" t="str">
        <f aca="false">IF(AND(A1932="",B1932="",C1932="",E1932="",H1932=""),"",IF(B1932="","Pick a job",IF(ISNA(MATCH(B1932,Jobs!$A$2:$A$301,0)),"Job # not on Jobs tab",IF(C1932="","Pick a category",IF(AND(E1932&lt;&gt;"",F1932=""),"Add a rate",IF(AND(E1932="",H1932=""),"Add hours or an amount",IF(AND(E1932&lt;&gt;"",H1932&lt;&gt;""),"Use hours x rate OR an amount","")))))))</f>
        <v/>
      </c>
    </row>
    <row r="1933" customFormat="false" ht="15" hidden="false" customHeight="false" outlineLevel="0" collapsed="false">
      <c r="A1933" s="24"/>
      <c r="B1933" s="23"/>
      <c r="C1933" s="23"/>
      <c r="D1933" s="23"/>
      <c r="E1933" s="23"/>
      <c r="F1933" s="25"/>
      <c r="G1933" s="26" t="str">
        <f aca="false">IF(AND(E1933="",H1933=""),"",N(E1933)*N(F1933)+N(H1933))</f>
        <v/>
      </c>
      <c r="H1933" s="25"/>
      <c r="I1933" s="23"/>
      <c r="J1933" s="28" t="str">
        <f aca="false">IF(AND(A1933="",B1933="",C1933="",E1933="",H1933=""),"",IF(B1933="","Pick a job",IF(ISNA(MATCH(B1933,Jobs!$A$2:$A$301,0)),"Job # not on Jobs tab",IF(C1933="","Pick a category",IF(AND(E1933&lt;&gt;"",F1933=""),"Add a rate",IF(AND(E1933="",H1933=""),"Add hours or an amount",IF(AND(E1933&lt;&gt;"",H1933&lt;&gt;""),"Use hours x rate OR an amount","")))))))</f>
        <v/>
      </c>
    </row>
    <row r="1934" customFormat="false" ht="15" hidden="false" customHeight="false" outlineLevel="0" collapsed="false">
      <c r="A1934" s="24"/>
      <c r="B1934" s="23"/>
      <c r="C1934" s="23"/>
      <c r="D1934" s="23"/>
      <c r="E1934" s="23"/>
      <c r="F1934" s="25"/>
      <c r="G1934" s="26" t="str">
        <f aca="false">IF(AND(E1934="",H1934=""),"",N(E1934)*N(F1934)+N(H1934))</f>
        <v/>
      </c>
      <c r="H1934" s="25"/>
      <c r="I1934" s="23"/>
      <c r="J1934" s="28" t="str">
        <f aca="false">IF(AND(A1934="",B1934="",C1934="",E1934="",H1934=""),"",IF(B1934="","Pick a job",IF(ISNA(MATCH(B1934,Jobs!$A$2:$A$301,0)),"Job # not on Jobs tab",IF(C1934="","Pick a category",IF(AND(E1934&lt;&gt;"",F1934=""),"Add a rate",IF(AND(E1934="",H1934=""),"Add hours or an amount",IF(AND(E1934&lt;&gt;"",H1934&lt;&gt;""),"Use hours x rate OR an amount","")))))))</f>
        <v/>
      </c>
    </row>
    <row r="1935" customFormat="false" ht="15" hidden="false" customHeight="false" outlineLevel="0" collapsed="false">
      <c r="A1935" s="24"/>
      <c r="B1935" s="23"/>
      <c r="C1935" s="23"/>
      <c r="D1935" s="23"/>
      <c r="E1935" s="23"/>
      <c r="F1935" s="25"/>
      <c r="G1935" s="26" t="str">
        <f aca="false">IF(AND(E1935="",H1935=""),"",N(E1935)*N(F1935)+N(H1935))</f>
        <v/>
      </c>
      <c r="H1935" s="25"/>
      <c r="I1935" s="23"/>
      <c r="J1935" s="28" t="str">
        <f aca="false">IF(AND(A1935="",B1935="",C1935="",E1935="",H1935=""),"",IF(B1935="","Pick a job",IF(ISNA(MATCH(B1935,Jobs!$A$2:$A$301,0)),"Job # not on Jobs tab",IF(C1935="","Pick a category",IF(AND(E1935&lt;&gt;"",F1935=""),"Add a rate",IF(AND(E1935="",H1935=""),"Add hours or an amount",IF(AND(E1935&lt;&gt;"",H1935&lt;&gt;""),"Use hours x rate OR an amount","")))))))</f>
        <v/>
      </c>
    </row>
    <row r="1936" customFormat="false" ht="15" hidden="false" customHeight="false" outlineLevel="0" collapsed="false">
      <c r="A1936" s="24"/>
      <c r="B1936" s="23"/>
      <c r="C1936" s="23"/>
      <c r="D1936" s="23"/>
      <c r="E1936" s="23"/>
      <c r="F1936" s="25"/>
      <c r="G1936" s="26" t="str">
        <f aca="false">IF(AND(E1936="",H1936=""),"",N(E1936)*N(F1936)+N(H1936))</f>
        <v/>
      </c>
      <c r="H1936" s="25"/>
      <c r="I1936" s="23"/>
      <c r="J1936" s="28" t="str">
        <f aca="false">IF(AND(A1936="",B1936="",C1936="",E1936="",H1936=""),"",IF(B1936="","Pick a job",IF(ISNA(MATCH(B1936,Jobs!$A$2:$A$301,0)),"Job # not on Jobs tab",IF(C1936="","Pick a category",IF(AND(E1936&lt;&gt;"",F1936=""),"Add a rate",IF(AND(E1936="",H1936=""),"Add hours or an amount",IF(AND(E1936&lt;&gt;"",H1936&lt;&gt;""),"Use hours x rate OR an amount","")))))))</f>
        <v/>
      </c>
    </row>
    <row r="1937" customFormat="false" ht="15" hidden="false" customHeight="false" outlineLevel="0" collapsed="false">
      <c r="A1937" s="24"/>
      <c r="B1937" s="23"/>
      <c r="C1937" s="23"/>
      <c r="D1937" s="23"/>
      <c r="E1937" s="23"/>
      <c r="F1937" s="25"/>
      <c r="G1937" s="26" t="str">
        <f aca="false">IF(AND(E1937="",H1937=""),"",N(E1937)*N(F1937)+N(H1937))</f>
        <v/>
      </c>
      <c r="H1937" s="25"/>
      <c r="I1937" s="23"/>
      <c r="J1937" s="28" t="str">
        <f aca="false">IF(AND(A1937="",B1937="",C1937="",E1937="",H1937=""),"",IF(B1937="","Pick a job",IF(ISNA(MATCH(B1937,Jobs!$A$2:$A$301,0)),"Job # not on Jobs tab",IF(C1937="","Pick a category",IF(AND(E1937&lt;&gt;"",F1937=""),"Add a rate",IF(AND(E1937="",H1937=""),"Add hours or an amount",IF(AND(E1937&lt;&gt;"",H1937&lt;&gt;""),"Use hours x rate OR an amount","")))))))</f>
        <v/>
      </c>
    </row>
    <row r="1938" customFormat="false" ht="15" hidden="false" customHeight="false" outlineLevel="0" collapsed="false">
      <c r="A1938" s="24"/>
      <c r="B1938" s="23"/>
      <c r="C1938" s="23"/>
      <c r="D1938" s="23"/>
      <c r="E1938" s="23"/>
      <c r="F1938" s="25"/>
      <c r="G1938" s="26" t="str">
        <f aca="false">IF(AND(E1938="",H1938=""),"",N(E1938)*N(F1938)+N(H1938))</f>
        <v/>
      </c>
      <c r="H1938" s="25"/>
      <c r="I1938" s="23"/>
      <c r="J1938" s="28" t="str">
        <f aca="false">IF(AND(A1938="",B1938="",C1938="",E1938="",H1938=""),"",IF(B1938="","Pick a job",IF(ISNA(MATCH(B1938,Jobs!$A$2:$A$301,0)),"Job # not on Jobs tab",IF(C1938="","Pick a category",IF(AND(E1938&lt;&gt;"",F1938=""),"Add a rate",IF(AND(E1938="",H1938=""),"Add hours or an amount",IF(AND(E1938&lt;&gt;"",H1938&lt;&gt;""),"Use hours x rate OR an amount","")))))))</f>
        <v/>
      </c>
    </row>
    <row r="1939" customFormat="false" ht="15" hidden="false" customHeight="false" outlineLevel="0" collapsed="false">
      <c r="A1939" s="24"/>
      <c r="B1939" s="23"/>
      <c r="C1939" s="23"/>
      <c r="D1939" s="23"/>
      <c r="E1939" s="23"/>
      <c r="F1939" s="25"/>
      <c r="G1939" s="26" t="str">
        <f aca="false">IF(AND(E1939="",H1939=""),"",N(E1939)*N(F1939)+N(H1939))</f>
        <v/>
      </c>
      <c r="H1939" s="25"/>
      <c r="I1939" s="23"/>
      <c r="J1939" s="28" t="str">
        <f aca="false">IF(AND(A1939="",B1939="",C1939="",E1939="",H1939=""),"",IF(B1939="","Pick a job",IF(ISNA(MATCH(B1939,Jobs!$A$2:$A$301,0)),"Job # not on Jobs tab",IF(C1939="","Pick a category",IF(AND(E1939&lt;&gt;"",F1939=""),"Add a rate",IF(AND(E1939="",H1939=""),"Add hours or an amount",IF(AND(E1939&lt;&gt;"",H1939&lt;&gt;""),"Use hours x rate OR an amount","")))))))</f>
        <v/>
      </c>
    </row>
    <row r="1940" customFormat="false" ht="15" hidden="false" customHeight="false" outlineLevel="0" collapsed="false">
      <c r="A1940" s="24"/>
      <c r="B1940" s="23"/>
      <c r="C1940" s="23"/>
      <c r="D1940" s="23"/>
      <c r="E1940" s="23"/>
      <c r="F1940" s="25"/>
      <c r="G1940" s="26" t="str">
        <f aca="false">IF(AND(E1940="",H1940=""),"",N(E1940)*N(F1940)+N(H1940))</f>
        <v/>
      </c>
      <c r="H1940" s="25"/>
      <c r="I1940" s="23"/>
      <c r="J1940" s="28" t="str">
        <f aca="false">IF(AND(A1940="",B1940="",C1940="",E1940="",H1940=""),"",IF(B1940="","Pick a job",IF(ISNA(MATCH(B1940,Jobs!$A$2:$A$301,0)),"Job # not on Jobs tab",IF(C1940="","Pick a category",IF(AND(E1940&lt;&gt;"",F1940=""),"Add a rate",IF(AND(E1940="",H1940=""),"Add hours or an amount",IF(AND(E1940&lt;&gt;"",H1940&lt;&gt;""),"Use hours x rate OR an amount","")))))))</f>
        <v/>
      </c>
    </row>
    <row r="1941" customFormat="false" ht="15" hidden="false" customHeight="false" outlineLevel="0" collapsed="false">
      <c r="A1941" s="24"/>
      <c r="B1941" s="23"/>
      <c r="C1941" s="23"/>
      <c r="D1941" s="23"/>
      <c r="E1941" s="23"/>
      <c r="F1941" s="25"/>
      <c r="G1941" s="26" t="str">
        <f aca="false">IF(AND(E1941="",H1941=""),"",N(E1941)*N(F1941)+N(H1941))</f>
        <v/>
      </c>
      <c r="H1941" s="25"/>
      <c r="I1941" s="23"/>
      <c r="J1941" s="28" t="str">
        <f aca="false">IF(AND(A1941="",B1941="",C1941="",E1941="",H1941=""),"",IF(B1941="","Pick a job",IF(ISNA(MATCH(B1941,Jobs!$A$2:$A$301,0)),"Job # not on Jobs tab",IF(C1941="","Pick a category",IF(AND(E1941&lt;&gt;"",F1941=""),"Add a rate",IF(AND(E1941="",H1941=""),"Add hours or an amount",IF(AND(E1941&lt;&gt;"",H1941&lt;&gt;""),"Use hours x rate OR an amount","")))))))</f>
        <v/>
      </c>
    </row>
    <row r="1942" customFormat="false" ht="15" hidden="false" customHeight="false" outlineLevel="0" collapsed="false">
      <c r="A1942" s="24"/>
      <c r="B1942" s="23"/>
      <c r="C1942" s="23"/>
      <c r="D1942" s="23"/>
      <c r="E1942" s="23"/>
      <c r="F1942" s="25"/>
      <c r="G1942" s="26" t="str">
        <f aca="false">IF(AND(E1942="",H1942=""),"",N(E1942)*N(F1942)+N(H1942))</f>
        <v/>
      </c>
      <c r="H1942" s="25"/>
      <c r="I1942" s="23"/>
      <c r="J1942" s="28" t="str">
        <f aca="false">IF(AND(A1942="",B1942="",C1942="",E1942="",H1942=""),"",IF(B1942="","Pick a job",IF(ISNA(MATCH(B1942,Jobs!$A$2:$A$301,0)),"Job # not on Jobs tab",IF(C1942="","Pick a category",IF(AND(E1942&lt;&gt;"",F1942=""),"Add a rate",IF(AND(E1942="",H1942=""),"Add hours or an amount",IF(AND(E1942&lt;&gt;"",H1942&lt;&gt;""),"Use hours x rate OR an amount","")))))))</f>
        <v/>
      </c>
    </row>
    <row r="1943" customFormat="false" ht="15" hidden="false" customHeight="false" outlineLevel="0" collapsed="false">
      <c r="A1943" s="24"/>
      <c r="B1943" s="23"/>
      <c r="C1943" s="23"/>
      <c r="D1943" s="23"/>
      <c r="E1943" s="23"/>
      <c r="F1943" s="25"/>
      <c r="G1943" s="26" t="str">
        <f aca="false">IF(AND(E1943="",H1943=""),"",N(E1943)*N(F1943)+N(H1943))</f>
        <v/>
      </c>
      <c r="H1943" s="25"/>
      <c r="I1943" s="23"/>
      <c r="J1943" s="28" t="str">
        <f aca="false">IF(AND(A1943="",B1943="",C1943="",E1943="",H1943=""),"",IF(B1943="","Pick a job",IF(ISNA(MATCH(B1943,Jobs!$A$2:$A$301,0)),"Job # not on Jobs tab",IF(C1943="","Pick a category",IF(AND(E1943&lt;&gt;"",F1943=""),"Add a rate",IF(AND(E1943="",H1943=""),"Add hours or an amount",IF(AND(E1943&lt;&gt;"",H1943&lt;&gt;""),"Use hours x rate OR an amount","")))))))</f>
        <v/>
      </c>
    </row>
    <row r="1944" customFormat="false" ht="15" hidden="false" customHeight="false" outlineLevel="0" collapsed="false">
      <c r="A1944" s="24"/>
      <c r="B1944" s="23"/>
      <c r="C1944" s="23"/>
      <c r="D1944" s="23"/>
      <c r="E1944" s="23"/>
      <c r="F1944" s="25"/>
      <c r="G1944" s="26" t="str">
        <f aca="false">IF(AND(E1944="",H1944=""),"",N(E1944)*N(F1944)+N(H1944))</f>
        <v/>
      </c>
      <c r="H1944" s="25"/>
      <c r="I1944" s="23"/>
      <c r="J1944" s="28" t="str">
        <f aca="false">IF(AND(A1944="",B1944="",C1944="",E1944="",H1944=""),"",IF(B1944="","Pick a job",IF(ISNA(MATCH(B1944,Jobs!$A$2:$A$301,0)),"Job # not on Jobs tab",IF(C1944="","Pick a category",IF(AND(E1944&lt;&gt;"",F1944=""),"Add a rate",IF(AND(E1944="",H1944=""),"Add hours or an amount",IF(AND(E1944&lt;&gt;"",H1944&lt;&gt;""),"Use hours x rate OR an amount","")))))))</f>
        <v/>
      </c>
    </row>
    <row r="1945" customFormat="false" ht="15" hidden="false" customHeight="false" outlineLevel="0" collapsed="false">
      <c r="A1945" s="24"/>
      <c r="B1945" s="23"/>
      <c r="C1945" s="23"/>
      <c r="D1945" s="23"/>
      <c r="E1945" s="23"/>
      <c r="F1945" s="25"/>
      <c r="G1945" s="26" t="str">
        <f aca="false">IF(AND(E1945="",H1945=""),"",N(E1945)*N(F1945)+N(H1945))</f>
        <v/>
      </c>
      <c r="H1945" s="25"/>
      <c r="I1945" s="23"/>
      <c r="J1945" s="28" t="str">
        <f aca="false">IF(AND(A1945="",B1945="",C1945="",E1945="",H1945=""),"",IF(B1945="","Pick a job",IF(ISNA(MATCH(B1945,Jobs!$A$2:$A$301,0)),"Job # not on Jobs tab",IF(C1945="","Pick a category",IF(AND(E1945&lt;&gt;"",F1945=""),"Add a rate",IF(AND(E1945="",H1945=""),"Add hours or an amount",IF(AND(E1945&lt;&gt;"",H1945&lt;&gt;""),"Use hours x rate OR an amount","")))))))</f>
        <v/>
      </c>
    </row>
    <row r="1946" customFormat="false" ht="15" hidden="false" customHeight="false" outlineLevel="0" collapsed="false">
      <c r="A1946" s="24"/>
      <c r="B1946" s="23"/>
      <c r="C1946" s="23"/>
      <c r="D1946" s="23"/>
      <c r="E1946" s="23"/>
      <c r="F1946" s="25"/>
      <c r="G1946" s="26" t="str">
        <f aca="false">IF(AND(E1946="",H1946=""),"",N(E1946)*N(F1946)+N(H1946))</f>
        <v/>
      </c>
      <c r="H1946" s="25"/>
      <c r="I1946" s="23"/>
      <c r="J1946" s="28" t="str">
        <f aca="false">IF(AND(A1946="",B1946="",C1946="",E1946="",H1946=""),"",IF(B1946="","Pick a job",IF(ISNA(MATCH(B1946,Jobs!$A$2:$A$301,0)),"Job # not on Jobs tab",IF(C1946="","Pick a category",IF(AND(E1946&lt;&gt;"",F1946=""),"Add a rate",IF(AND(E1946="",H1946=""),"Add hours or an amount",IF(AND(E1946&lt;&gt;"",H1946&lt;&gt;""),"Use hours x rate OR an amount","")))))))</f>
        <v/>
      </c>
    </row>
    <row r="1947" customFormat="false" ht="15" hidden="false" customHeight="false" outlineLevel="0" collapsed="false">
      <c r="A1947" s="24"/>
      <c r="B1947" s="23"/>
      <c r="C1947" s="23"/>
      <c r="D1947" s="23"/>
      <c r="E1947" s="23"/>
      <c r="F1947" s="25"/>
      <c r="G1947" s="26" t="str">
        <f aca="false">IF(AND(E1947="",H1947=""),"",N(E1947)*N(F1947)+N(H1947))</f>
        <v/>
      </c>
      <c r="H1947" s="25"/>
      <c r="I1947" s="23"/>
      <c r="J1947" s="28" t="str">
        <f aca="false">IF(AND(A1947="",B1947="",C1947="",E1947="",H1947=""),"",IF(B1947="","Pick a job",IF(ISNA(MATCH(B1947,Jobs!$A$2:$A$301,0)),"Job # not on Jobs tab",IF(C1947="","Pick a category",IF(AND(E1947&lt;&gt;"",F1947=""),"Add a rate",IF(AND(E1947="",H1947=""),"Add hours or an amount",IF(AND(E1947&lt;&gt;"",H1947&lt;&gt;""),"Use hours x rate OR an amount","")))))))</f>
        <v/>
      </c>
    </row>
    <row r="1948" customFormat="false" ht="15" hidden="false" customHeight="false" outlineLevel="0" collapsed="false">
      <c r="A1948" s="24"/>
      <c r="B1948" s="23"/>
      <c r="C1948" s="23"/>
      <c r="D1948" s="23"/>
      <c r="E1948" s="23"/>
      <c r="F1948" s="25"/>
      <c r="G1948" s="26" t="str">
        <f aca="false">IF(AND(E1948="",H1948=""),"",N(E1948)*N(F1948)+N(H1948))</f>
        <v/>
      </c>
      <c r="H1948" s="25"/>
      <c r="I1948" s="23"/>
      <c r="J1948" s="28" t="str">
        <f aca="false">IF(AND(A1948="",B1948="",C1948="",E1948="",H1948=""),"",IF(B1948="","Pick a job",IF(ISNA(MATCH(B1948,Jobs!$A$2:$A$301,0)),"Job # not on Jobs tab",IF(C1948="","Pick a category",IF(AND(E1948&lt;&gt;"",F1948=""),"Add a rate",IF(AND(E1948="",H1948=""),"Add hours or an amount",IF(AND(E1948&lt;&gt;"",H1948&lt;&gt;""),"Use hours x rate OR an amount","")))))))</f>
        <v/>
      </c>
    </row>
    <row r="1949" customFormat="false" ht="15" hidden="false" customHeight="false" outlineLevel="0" collapsed="false">
      <c r="A1949" s="24"/>
      <c r="B1949" s="23"/>
      <c r="C1949" s="23"/>
      <c r="D1949" s="23"/>
      <c r="E1949" s="23"/>
      <c r="F1949" s="25"/>
      <c r="G1949" s="26" t="str">
        <f aca="false">IF(AND(E1949="",H1949=""),"",N(E1949)*N(F1949)+N(H1949))</f>
        <v/>
      </c>
      <c r="H1949" s="25"/>
      <c r="I1949" s="23"/>
      <c r="J1949" s="28" t="str">
        <f aca="false">IF(AND(A1949="",B1949="",C1949="",E1949="",H1949=""),"",IF(B1949="","Pick a job",IF(ISNA(MATCH(B1949,Jobs!$A$2:$A$301,0)),"Job # not on Jobs tab",IF(C1949="","Pick a category",IF(AND(E1949&lt;&gt;"",F1949=""),"Add a rate",IF(AND(E1949="",H1949=""),"Add hours or an amount",IF(AND(E1949&lt;&gt;"",H1949&lt;&gt;""),"Use hours x rate OR an amount","")))))))</f>
        <v/>
      </c>
    </row>
    <row r="1950" customFormat="false" ht="15" hidden="false" customHeight="false" outlineLevel="0" collapsed="false">
      <c r="A1950" s="24"/>
      <c r="B1950" s="23"/>
      <c r="C1950" s="23"/>
      <c r="D1950" s="23"/>
      <c r="E1950" s="23"/>
      <c r="F1950" s="25"/>
      <c r="G1950" s="26" t="str">
        <f aca="false">IF(AND(E1950="",H1950=""),"",N(E1950)*N(F1950)+N(H1950))</f>
        <v/>
      </c>
      <c r="H1950" s="25"/>
      <c r="I1950" s="23"/>
      <c r="J1950" s="28" t="str">
        <f aca="false">IF(AND(A1950="",B1950="",C1950="",E1950="",H1950=""),"",IF(B1950="","Pick a job",IF(ISNA(MATCH(B1950,Jobs!$A$2:$A$301,0)),"Job # not on Jobs tab",IF(C1950="","Pick a category",IF(AND(E1950&lt;&gt;"",F1950=""),"Add a rate",IF(AND(E1950="",H1950=""),"Add hours or an amount",IF(AND(E1950&lt;&gt;"",H1950&lt;&gt;""),"Use hours x rate OR an amount","")))))))</f>
        <v/>
      </c>
    </row>
    <row r="1951" customFormat="false" ht="15" hidden="false" customHeight="false" outlineLevel="0" collapsed="false">
      <c r="A1951" s="24"/>
      <c r="B1951" s="23"/>
      <c r="C1951" s="23"/>
      <c r="D1951" s="23"/>
      <c r="E1951" s="23"/>
      <c r="F1951" s="25"/>
      <c r="G1951" s="26" t="str">
        <f aca="false">IF(AND(E1951="",H1951=""),"",N(E1951)*N(F1951)+N(H1951))</f>
        <v/>
      </c>
      <c r="H1951" s="25"/>
      <c r="I1951" s="23"/>
      <c r="J1951" s="28" t="str">
        <f aca="false">IF(AND(A1951="",B1951="",C1951="",E1951="",H1951=""),"",IF(B1951="","Pick a job",IF(ISNA(MATCH(B1951,Jobs!$A$2:$A$301,0)),"Job # not on Jobs tab",IF(C1951="","Pick a category",IF(AND(E1951&lt;&gt;"",F1951=""),"Add a rate",IF(AND(E1951="",H1951=""),"Add hours or an amount",IF(AND(E1951&lt;&gt;"",H1951&lt;&gt;""),"Use hours x rate OR an amount","")))))))</f>
        <v/>
      </c>
    </row>
    <row r="1952" customFormat="false" ht="15" hidden="false" customHeight="false" outlineLevel="0" collapsed="false">
      <c r="A1952" s="24"/>
      <c r="B1952" s="23"/>
      <c r="C1952" s="23"/>
      <c r="D1952" s="23"/>
      <c r="E1952" s="23"/>
      <c r="F1952" s="25"/>
      <c r="G1952" s="26" t="str">
        <f aca="false">IF(AND(E1952="",H1952=""),"",N(E1952)*N(F1952)+N(H1952))</f>
        <v/>
      </c>
      <c r="H1952" s="25"/>
      <c r="I1952" s="23"/>
      <c r="J1952" s="28" t="str">
        <f aca="false">IF(AND(A1952="",B1952="",C1952="",E1952="",H1952=""),"",IF(B1952="","Pick a job",IF(ISNA(MATCH(B1952,Jobs!$A$2:$A$301,0)),"Job # not on Jobs tab",IF(C1952="","Pick a category",IF(AND(E1952&lt;&gt;"",F1952=""),"Add a rate",IF(AND(E1952="",H1952=""),"Add hours or an amount",IF(AND(E1952&lt;&gt;"",H1952&lt;&gt;""),"Use hours x rate OR an amount","")))))))</f>
        <v/>
      </c>
    </row>
    <row r="1953" customFormat="false" ht="15" hidden="false" customHeight="false" outlineLevel="0" collapsed="false">
      <c r="A1953" s="24"/>
      <c r="B1953" s="23"/>
      <c r="C1953" s="23"/>
      <c r="D1953" s="23"/>
      <c r="E1953" s="23"/>
      <c r="F1953" s="25"/>
      <c r="G1953" s="26" t="str">
        <f aca="false">IF(AND(E1953="",H1953=""),"",N(E1953)*N(F1953)+N(H1953))</f>
        <v/>
      </c>
      <c r="H1953" s="25"/>
      <c r="I1953" s="23"/>
      <c r="J1953" s="28" t="str">
        <f aca="false">IF(AND(A1953="",B1953="",C1953="",E1953="",H1953=""),"",IF(B1953="","Pick a job",IF(ISNA(MATCH(B1953,Jobs!$A$2:$A$301,0)),"Job # not on Jobs tab",IF(C1953="","Pick a category",IF(AND(E1953&lt;&gt;"",F1953=""),"Add a rate",IF(AND(E1953="",H1953=""),"Add hours or an amount",IF(AND(E1953&lt;&gt;"",H1953&lt;&gt;""),"Use hours x rate OR an amount","")))))))</f>
        <v/>
      </c>
    </row>
    <row r="1954" customFormat="false" ht="15" hidden="false" customHeight="false" outlineLevel="0" collapsed="false">
      <c r="A1954" s="24"/>
      <c r="B1954" s="23"/>
      <c r="C1954" s="23"/>
      <c r="D1954" s="23"/>
      <c r="E1954" s="23"/>
      <c r="F1954" s="25"/>
      <c r="G1954" s="26" t="str">
        <f aca="false">IF(AND(E1954="",H1954=""),"",N(E1954)*N(F1954)+N(H1954))</f>
        <v/>
      </c>
      <c r="H1954" s="25"/>
      <c r="I1954" s="23"/>
      <c r="J1954" s="28" t="str">
        <f aca="false">IF(AND(A1954="",B1954="",C1954="",E1954="",H1954=""),"",IF(B1954="","Pick a job",IF(ISNA(MATCH(B1954,Jobs!$A$2:$A$301,0)),"Job # not on Jobs tab",IF(C1954="","Pick a category",IF(AND(E1954&lt;&gt;"",F1954=""),"Add a rate",IF(AND(E1954="",H1954=""),"Add hours or an amount",IF(AND(E1954&lt;&gt;"",H1954&lt;&gt;""),"Use hours x rate OR an amount","")))))))</f>
        <v/>
      </c>
    </row>
    <row r="1955" customFormat="false" ht="15" hidden="false" customHeight="false" outlineLevel="0" collapsed="false">
      <c r="A1955" s="24"/>
      <c r="B1955" s="23"/>
      <c r="C1955" s="23"/>
      <c r="D1955" s="23"/>
      <c r="E1955" s="23"/>
      <c r="F1955" s="25"/>
      <c r="G1955" s="26" t="str">
        <f aca="false">IF(AND(E1955="",H1955=""),"",N(E1955)*N(F1955)+N(H1955))</f>
        <v/>
      </c>
      <c r="H1955" s="25"/>
      <c r="I1955" s="23"/>
      <c r="J1955" s="28" t="str">
        <f aca="false">IF(AND(A1955="",B1955="",C1955="",E1955="",H1955=""),"",IF(B1955="","Pick a job",IF(ISNA(MATCH(B1955,Jobs!$A$2:$A$301,0)),"Job # not on Jobs tab",IF(C1955="","Pick a category",IF(AND(E1955&lt;&gt;"",F1955=""),"Add a rate",IF(AND(E1955="",H1955=""),"Add hours or an amount",IF(AND(E1955&lt;&gt;"",H1955&lt;&gt;""),"Use hours x rate OR an amount","")))))))</f>
        <v/>
      </c>
    </row>
    <row r="1956" customFormat="false" ht="15" hidden="false" customHeight="false" outlineLevel="0" collapsed="false">
      <c r="A1956" s="24"/>
      <c r="B1956" s="23"/>
      <c r="C1956" s="23"/>
      <c r="D1956" s="23"/>
      <c r="E1956" s="23"/>
      <c r="F1956" s="25"/>
      <c r="G1956" s="26" t="str">
        <f aca="false">IF(AND(E1956="",H1956=""),"",N(E1956)*N(F1956)+N(H1956))</f>
        <v/>
      </c>
      <c r="H1956" s="25"/>
      <c r="I1956" s="23"/>
      <c r="J1956" s="28" t="str">
        <f aca="false">IF(AND(A1956="",B1956="",C1956="",E1956="",H1956=""),"",IF(B1956="","Pick a job",IF(ISNA(MATCH(B1956,Jobs!$A$2:$A$301,0)),"Job # not on Jobs tab",IF(C1956="","Pick a category",IF(AND(E1956&lt;&gt;"",F1956=""),"Add a rate",IF(AND(E1956="",H1956=""),"Add hours or an amount",IF(AND(E1956&lt;&gt;"",H1956&lt;&gt;""),"Use hours x rate OR an amount","")))))))</f>
        <v/>
      </c>
    </row>
    <row r="1957" customFormat="false" ht="15" hidden="false" customHeight="false" outlineLevel="0" collapsed="false">
      <c r="A1957" s="24"/>
      <c r="B1957" s="23"/>
      <c r="C1957" s="23"/>
      <c r="D1957" s="23"/>
      <c r="E1957" s="23"/>
      <c r="F1957" s="25"/>
      <c r="G1957" s="26" t="str">
        <f aca="false">IF(AND(E1957="",H1957=""),"",N(E1957)*N(F1957)+N(H1957))</f>
        <v/>
      </c>
      <c r="H1957" s="25"/>
      <c r="I1957" s="23"/>
      <c r="J1957" s="28" t="str">
        <f aca="false">IF(AND(A1957="",B1957="",C1957="",E1957="",H1957=""),"",IF(B1957="","Pick a job",IF(ISNA(MATCH(B1957,Jobs!$A$2:$A$301,0)),"Job # not on Jobs tab",IF(C1957="","Pick a category",IF(AND(E1957&lt;&gt;"",F1957=""),"Add a rate",IF(AND(E1957="",H1957=""),"Add hours or an amount",IF(AND(E1957&lt;&gt;"",H1957&lt;&gt;""),"Use hours x rate OR an amount","")))))))</f>
        <v/>
      </c>
    </row>
    <row r="1958" customFormat="false" ht="15" hidden="false" customHeight="false" outlineLevel="0" collapsed="false">
      <c r="A1958" s="24"/>
      <c r="B1958" s="23"/>
      <c r="C1958" s="23"/>
      <c r="D1958" s="23"/>
      <c r="E1958" s="23"/>
      <c r="F1958" s="25"/>
      <c r="G1958" s="26" t="str">
        <f aca="false">IF(AND(E1958="",H1958=""),"",N(E1958)*N(F1958)+N(H1958))</f>
        <v/>
      </c>
      <c r="H1958" s="25"/>
      <c r="I1958" s="23"/>
      <c r="J1958" s="28" t="str">
        <f aca="false">IF(AND(A1958="",B1958="",C1958="",E1958="",H1958=""),"",IF(B1958="","Pick a job",IF(ISNA(MATCH(B1958,Jobs!$A$2:$A$301,0)),"Job # not on Jobs tab",IF(C1958="","Pick a category",IF(AND(E1958&lt;&gt;"",F1958=""),"Add a rate",IF(AND(E1958="",H1958=""),"Add hours or an amount",IF(AND(E1958&lt;&gt;"",H1958&lt;&gt;""),"Use hours x rate OR an amount","")))))))</f>
        <v/>
      </c>
    </row>
    <row r="1959" customFormat="false" ht="15" hidden="false" customHeight="false" outlineLevel="0" collapsed="false">
      <c r="A1959" s="24"/>
      <c r="B1959" s="23"/>
      <c r="C1959" s="23"/>
      <c r="D1959" s="23"/>
      <c r="E1959" s="23"/>
      <c r="F1959" s="25"/>
      <c r="G1959" s="26" t="str">
        <f aca="false">IF(AND(E1959="",H1959=""),"",N(E1959)*N(F1959)+N(H1959))</f>
        <v/>
      </c>
      <c r="H1959" s="25"/>
      <c r="I1959" s="23"/>
      <c r="J1959" s="28" t="str">
        <f aca="false">IF(AND(A1959="",B1959="",C1959="",E1959="",H1959=""),"",IF(B1959="","Pick a job",IF(ISNA(MATCH(B1959,Jobs!$A$2:$A$301,0)),"Job # not on Jobs tab",IF(C1959="","Pick a category",IF(AND(E1959&lt;&gt;"",F1959=""),"Add a rate",IF(AND(E1959="",H1959=""),"Add hours or an amount",IF(AND(E1959&lt;&gt;"",H1959&lt;&gt;""),"Use hours x rate OR an amount","")))))))</f>
        <v/>
      </c>
    </row>
    <row r="1960" customFormat="false" ht="15" hidden="false" customHeight="false" outlineLevel="0" collapsed="false">
      <c r="A1960" s="24"/>
      <c r="B1960" s="23"/>
      <c r="C1960" s="23"/>
      <c r="D1960" s="23"/>
      <c r="E1960" s="23"/>
      <c r="F1960" s="25"/>
      <c r="G1960" s="26" t="str">
        <f aca="false">IF(AND(E1960="",H1960=""),"",N(E1960)*N(F1960)+N(H1960))</f>
        <v/>
      </c>
      <c r="H1960" s="25"/>
      <c r="I1960" s="23"/>
      <c r="J1960" s="28" t="str">
        <f aca="false">IF(AND(A1960="",B1960="",C1960="",E1960="",H1960=""),"",IF(B1960="","Pick a job",IF(ISNA(MATCH(B1960,Jobs!$A$2:$A$301,0)),"Job # not on Jobs tab",IF(C1960="","Pick a category",IF(AND(E1960&lt;&gt;"",F1960=""),"Add a rate",IF(AND(E1960="",H1960=""),"Add hours or an amount",IF(AND(E1960&lt;&gt;"",H1960&lt;&gt;""),"Use hours x rate OR an amount","")))))))</f>
        <v/>
      </c>
    </row>
    <row r="1961" customFormat="false" ht="15" hidden="false" customHeight="false" outlineLevel="0" collapsed="false">
      <c r="A1961" s="24"/>
      <c r="B1961" s="23"/>
      <c r="C1961" s="23"/>
      <c r="D1961" s="23"/>
      <c r="E1961" s="23"/>
      <c r="F1961" s="25"/>
      <c r="G1961" s="26" t="str">
        <f aca="false">IF(AND(E1961="",H1961=""),"",N(E1961)*N(F1961)+N(H1961))</f>
        <v/>
      </c>
      <c r="H1961" s="25"/>
      <c r="I1961" s="23"/>
      <c r="J1961" s="28" t="str">
        <f aca="false">IF(AND(A1961="",B1961="",C1961="",E1961="",H1961=""),"",IF(B1961="","Pick a job",IF(ISNA(MATCH(B1961,Jobs!$A$2:$A$301,0)),"Job # not on Jobs tab",IF(C1961="","Pick a category",IF(AND(E1961&lt;&gt;"",F1961=""),"Add a rate",IF(AND(E1961="",H1961=""),"Add hours or an amount",IF(AND(E1961&lt;&gt;"",H1961&lt;&gt;""),"Use hours x rate OR an amount","")))))))</f>
        <v/>
      </c>
    </row>
    <row r="1962" customFormat="false" ht="15" hidden="false" customHeight="false" outlineLevel="0" collapsed="false">
      <c r="A1962" s="24"/>
      <c r="B1962" s="23"/>
      <c r="C1962" s="23"/>
      <c r="D1962" s="23"/>
      <c r="E1962" s="23"/>
      <c r="F1962" s="25"/>
      <c r="G1962" s="26" t="str">
        <f aca="false">IF(AND(E1962="",H1962=""),"",N(E1962)*N(F1962)+N(H1962))</f>
        <v/>
      </c>
      <c r="H1962" s="25"/>
      <c r="I1962" s="23"/>
      <c r="J1962" s="28" t="str">
        <f aca="false">IF(AND(A1962="",B1962="",C1962="",E1962="",H1962=""),"",IF(B1962="","Pick a job",IF(ISNA(MATCH(B1962,Jobs!$A$2:$A$301,0)),"Job # not on Jobs tab",IF(C1962="","Pick a category",IF(AND(E1962&lt;&gt;"",F1962=""),"Add a rate",IF(AND(E1962="",H1962=""),"Add hours or an amount",IF(AND(E1962&lt;&gt;"",H1962&lt;&gt;""),"Use hours x rate OR an amount","")))))))</f>
        <v/>
      </c>
    </row>
    <row r="1963" customFormat="false" ht="15" hidden="false" customHeight="false" outlineLevel="0" collapsed="false">
      <c r="A1963" s="24"/>
      <c r="B1963" s="23"/>
      <c r="C1963" s="23"/>
      <c r="D1963" s="23"/>
      <c r="E1963" s="23"/>
      <c r="F1963" s="25"/>
      <c r="G1963" s="26" t="str">
        <f aca="false">IF(AND(E1963="",H1963=""),"",N(E1963)*N(F1963)+N(H1963))</f>
        <v/>
      </c>
      <c r="H1963" s="25"/>
      <c r="I1963" s="23"/>
      <c r="J1963" s="28" t="str">
        <f aca="false">IF(AND(A1963="",B1963="",C1963="",E1963="",H1963=""),"",IF(B1963="","Pick a job",IF(ISNA(MATCH(B1963,Jobs!$A$2:$A$301,0)),"Job # not on Jobs tab",IF(C1963="","Pick a category",IF(AND(E1963&lt;&gt;"",F1963=""),"Add a rate",IF(AND(E1963="",H1963=""),"Add hours or an amount",IF(AND(E1963&lt;&gt;"",H1963&lt;&gt;""),"Use hours x rate OR an amount","")))))))</f>
        <v/>
      </c>
    </row>
    <row r="1964" customFormat="false" ht="15" hidden="false" customHeight="false" outlineLevel="0" collapsed="false">
      <c r="A1964" s="24"/>
      <c r="B1964" s="23"/>
      <c r="C1964" s="23"/>
      <c r="D1964" s="23"/>
      <c r="E1964" s="23"/>
      <c r="F1964" s="25"/>
      <c r="G1964" s="26" t="str">
        <f aca="false">IF(AND(E1964="",H1964=""),"",N(E1964)*N(F1964)+N(H1964))</f>
        <v/>
      </c>
      <c r="H1964" s="25"/>
      <c r="I1964" s="23"/>
      <c r="J1964" s="28" t="str">
        <f aca="false">IF(AND(A1964="",B1964="",C1964="",E1964="",H1964=""),"",IF(B1964="","Pick a job",IF(ISNA(MATCH(B1964,Jobs!$A$2:$A$301,0)),"Job # not on Jobs tab",IF(C1964="","Pick a category",IF(AND(E1964&lt;&gt;"",F1964=""),"Add a rate",IF(AND(E1964="",H1964=""),"Add hours or an amount",IF(AND(E1964&lt;&gt;"",H1964&lt;&gt;""),"Use hours x rate OR an amount","")))))))</f>
        <v/>
      </c>
    </row>
    <row r="1965" customFormat="false" ht="15" hidden="false" customHeight="false" outlineLevel="0" collapsed="false">
      <c r="A1965" s="24"/>
      <c r="B1965" s="23"/>
      <c r="C1965" s="23"/>
      <c r="D1965" s="23"/>
      <c r="E1965" s="23"/>
      <c r="F1965" s="25"/>
      <c r="G1965" s="26" t="str">
        <f aca="false">IF(AND(E1965="",H1965=""),"",N(E1965)*N(F1965)+N(H1965))</f>
        <v/>
      </c>
      <c r="H1965" s="25"/>
      <c r="I1965" s="23"/>
      <c r="J1965" s="28" t="str">
        <f aca="false">IF(AND(A1965="",B1965="",C1965="",E1965="",H1965=""),"",IF(B1965="","Pick a job",IF(ISNA(MATCH(B1965,Jobs!$A$2:$A$301,0)),"Job # not on Jobs tab",IF(C1965="","Pick a category",IF(AND(E1965&lt;&gt;"",F1965=""),"Add a rate",IF(AND(E1965="",H1965=""),"Add hours or an amount",IF(AND(E1965&lt;&gt;"",H1965&lt;&gt;""),"Use hours x rate OR an amount","")))))))</f>
        <v/>
      </c>
    </row>
    <row r="1966" customFormat="false" ht="15" hidden="false" customHeight="false" outlineLevel="0" collapsed="false">
      <c r="A1966" s="24"/>
      <c r="B1966" s="23"/>
      <c r="C1966" s="23"/>
      <c r="D1966" s="23"/>
      <c r="E1966" s="23"/>
      <c r="F1966" s="25"/>
      <c r="G1966" s="26" t="str">
        <f aca="false">IF(AND(E1966="",H1966=""),"",N(E1966)*N(F1966)+N(H1966))</f>
        <v/>
      </c>
      <c r="H1966" s="25"/>
      <c r="I1966" s="23"/>
      <c r="J1966" s="28" t="str">
        <f aca="false">IF(AND(A1966="",B1966="",C1966="",E1966="",H1966=""),"",IF(B1966="","Pick a job",IF(ISNA(MATCH(B1966,Jobs!$A$2:$A$301,0)),"Job # not on Jobs tab",IF(C1966="","Pick a category",IF(AND(E1966&lt;&gt;"",F1966=""),"Add a rate",IF(AND(E1966="",H1966=""),"Add hours or an amount",IF(AND(E1966&lt;&gt;"",H1966&lt;&gt;""),"Use hours x rate OR an amount","")))))))</f>
        <v/>
      </c>
    </row>
    <row r="1967" customFormat="false" ht="15" hidden="false" customHeight="false" outlineLevel="0" collapsed="false">
      <c r="A1967" s="24"/>
      <c r="B1967" s="23"/>
      <c r="C1967" s="23"/>
      <c r="D1967" s="23"/>
      <c r="E1967" s="23"/>
      <c r="F1967" s="25"/>
      <c r="G1967" s="26" t="str">
        <f aca="false">IF(AND(E1967="",H1967=""),"",N(E1967)*N(F1967)+N(H1967))</f>
        <v/>
      </c>
      <c r="H1967" s="25"/>
      <c r="I1967" s="23"/>
      <c r="J1967" s="28" t="str">
        <f aca="false">IF(AND(A1967="",B1967="",C1967="",E1967="",H1967=""),"",IF(B1967="","Pick a job",IF(ISNA(MATCH(B1967,Jobs!$A$2:$A$301,0)),"Job # not on Jobs tab",IF(C1967="","Pick a category",IF(AND(E1967&lt;&gt;"",F1967=""),"Add a rate",IF(AND(E1967="",H1967=""),"Add hours or an amount",IF(AND(E1967&lt;&gt;"",H1967&lt;&gt;""),"Use hours x rate OR an amount","")))))))</f>
        <v/>
      </c>
    </row>
    <row r="1968" customFormat="false" ht="15" hidden="false" customHeight="false" outlineLevel="0" collapsed="false">
      <c r="A1968" s="24"/>
      <c r="B1968" s="23"/>
      <c r="C1968" s="23"/>
      <c r="D1968" s="23"/>
      <c r="E1968" s="23"/>
      <c r="F1968" s="25"/>
      <c r="G1968" s="26" t="str">
        <f aca="false">IF(AND(E1968="",H1968=""),"",N(E1968)*N(F1968)+N(H1968))</f>
        <v/>
      </c>
      <c r="H1968" s="25"/>
      <c r="I1968" s="23"/>
      <c r="J1968" s="28" t="str">
        <f aca="false">IF(AND(A1968="",B1968="",C1968="",E1968="",H1968=""),"",IF(B1968="","Pick a job",IF(ISNA(MATCH(B1968,Jobs!$A$2:$A$301,0)),"Job # not on Jobs tab",IF(C1968="","Pick a category",IF(AND(E1968&lt;&gt;"",F1968=""),"Add a rate",IF(AND(E1968="",H1968=""),"Add hours or an amount",IF(AND(E1968&lt;&gt;"",H1968&lt;&gt;""),"Use hours x rate OR an amount","")))))))</f>
        <v/>
      </c>
    </row>
    <row r="1969" customFormat="false" ht="15" hidden="false" customHeight="false" outlineLevel="0" collapsed="false">
      <c r="A1969" s="24"/>
      <c r="B1969" s="23"/>
      <c r="C1969" s="23"/>
      <c r="D1969" s="23"/>
      <c r="E1969" s="23"/>
      <c r="F1969" s="25"/>
      <c r="G1969" s="26" t="str">
        <f aca="false">IF(AND(E1969="",H1969=""),"",N(E1969)*N(F1969)+N(H1969))</f>
        <v/>
      </c>
      <c r="H1969" s="25"/>
      <c r="I1969" s="23"/>
      <c r="J1969" s="28" t="str">
        <f aca="false">IF(AND(A1969="",B1969="",C1969="",E1969="",H1969=""),"",IF(B1969="","Pick a job",IF(ISNA(MATCH(B1969,Jobs!$A$2:$A$301,0)),"Job # not on Jobs tab",IF(C1969="","Pick a category",IF(AND(E1969&lt;&gt;"",F1969=""),"Add a rate",IF(AND(E1969="",H1969=""),"Add hours or an amount",IF(AND(E1969&lt;&gt;"",H1969&lt;&gt;""),"Use hours x rate OR an amount","")))))))</f>
        <v/>
      </c>
    </row>
    <row r="1970" customFormat="false" ht="15" hidden="false" customHeight="false" outlineLevel="0" collapsed="false">
      <c r="A1970" s="24"/>
      <c r="B1970" s="23"/>
      <c r="C1970" s="23"/>
      <c r="D1970" s="23"/>
      <c r="E1970" s="23"/>
      <c r="F1970" s="25"/>
      <c r="G1970" s="26" t="str">
        <f aca="false">IF(AND(E1970="",H1970=""),"",N(E1970)*N(F1970)+N(H1970))</f>
        <v/>
      </c>
      <c r="H1970" s="25"/>
      <c r="I1970" s="23"/>
      <c r="J1970" s="28" t="str">
        <f aca="false">IF(AND(A1970="",B1970="",C1970="",E1970="",H1970=""),"",IF(B1970="","Pick a job",IF(ISNA(MATCH(B1970,Jobs!$A$2:$A$301,0)),"Job # not on Jobs tab",IF(C1970="","Pick a category",IF(AND(E1970&lt;&gt;"",F1970=""),"Add a rate",IF(AND(E1970="",H1970=""),"Add hours or an amount",IF(AND(E1970&lt;&gt;"",H1970&lt;&gt;""),"Use hours x rate OR an amount","")))))))</f>
        <v/>
      </c>
    </row>
    <row r="1971" customFormat="false" ht="15" hidden="false" customHeight="false" outlineLevel="0" collapsed="false">
      <c r="A1971" s="24"/>
      <c r="B1971" s="23"/>
      <c r="C1971" s="23"/>
      <c r="D1971" s="23"/>
      <c r="E1971" s="23"/>
      <c r="F1971" s="25"/>
      <c r="G1971" s="26" t="str">
        <f aca="false">IF(AND(E1971="",H1971=""),"",N(E1971)*N(F1971)+N(H1971))</f>
        <v/>
      </c>
      <c r="H1971" s="25"/>
      <c r="I1971" s="23"/>
      <c r="J1971" s="28" t="str">
        <f aca="false">IF(AND(A1971="",B1971="",C1971="",E1971="",H1971=""),"",IF(B1971="","Pick a job",IF(ISNA(MATCH(B1971,Jobs!$A$2:$A$301,0)),"Job # not on Jobs tab",IF(C1971="","Pick a category",IF(AND(E1971&lt;&gt;"",F1971=""),"Add a rate",IF(AND(E1971="",H1971=""),"Add hours or an amount",IF(AND(E1971&lt;&gt;"",H1971&lt;&gt;""),"Use hours x rate OR an amount","")))))))</f>
        <v/>
      </c>
    </row>
    <row r="1972" customFormat="false" ht="15" hidden="false" customHeight="false" outlineLevel="0" collapsed="false">
      <c r="A1972" s="24"/>
      <c r="B1972" s="23"/>
      <c r="C1972" s="23"/>
      <c r="D1972" s="23"/>
      <c r="E1972" s="23"/>
      <c r="F1972" s="25"/>
      <c r="G1972" s="26" t="str">
        <f aca="false">IF(AND(E1972="",H1972=""),"",N(E1972)*N(F1972)+N(H1972))</f>
        <v/>
      </c>
      <c r="H1972" s="25"/>
      <c r="I1972" s="23"/>
      <c r="J1972" s="28" t="str">
        <f aca="false">IF(AND(A1972="",B1972="",C1972="",E1972="",H1972=""),"",IF(B1972="","Pick a job",IF(ISNA(MATCH(B1972,Jobs!$A$2:$A$301,0)),"Job # not on Jobs tab",IF(C1972="","Pick a category",IF(AND(E1972&lt;&gt;"",F1972=""),"Add a rate",IF(AND(E1972="",H1972=""),"Add hours or an amount",IF(AND(E1972&lt;&gt;"",H1972&lt;&gt;""),"Use hours x rate OR an amount","")))))))</f>
        <v/>
      </c>
    </row>
    <row r="1973" customFormat="false" ht="15" hidden="false" customHeight="false" outlineLevel="0" collapsed="false">
      <c r="A1973" s="24"/>
      <c r="B1973" s="23"/>
      <c r="C1973" s="23"/>
      <c r="D1973" s="23"/>
      <c r="E1973" s="23"/>
      <c r="F1973" s="25"/>
      <c r="G1973" s="26" t="str">
        <f aca="false">IF(AND(E1973="",H1973=""),"",N(E1973)*N(F1973)+N(H1973))</f>
        <v/>
      </c>
      <c r="H1973" s="25"/>
      <c r="I1973" s="23"/>
      <c r="J1973" s="28" t="str">
        <f aca="false">IF(AND(A1973="",B1973="",C1973="",E1973="",H1973=""),"",IF(B1973="","Pick a job",IF(ISNA(MATCH(B1973,Jobs!$A$2:$A$301,0)),"Job # not on Jobs tab",IF(C1973="","Pick a category",IF(AND(E1973&lt;&gt;"",F1973=""),"Add a rate",IF(AND(E1973="",H1973=""),"Add hours or an amount",IF(AND(E1973&lt;&gt;"",H1973&lt;&gt;""),"Use hours x rate OR an amount","")))))))</f>
        <v/>
      </c>
    </row>
    <row r="1974" customFormat="false" ht="15" hidden="false" customHeight="false" outlineLevel="0" collapsed="false">
      <c r="A1974" s="24"/>
      <c r="B1974" s="23"/>
      <c r="C1974" s="23"/>
      <c r="D1974" s="23"/>
      <c r="E1974" s="23"/>
      <c r="F1974" s="25"/>
      <c r="G1974" s="26" t="str">
        <f aca="false">IF(AND(E1974="",H1974=""),"",N(E1974)*N(F1974)+N(H1974))</f>
        <v/>
      </c>
      <c r="H1974" s="25"/>
      <c r="I1974" s="23"/>
      <c r="J1974" s="28" t="str">
        <f aca="false">IF(AND(A1974="",B1974="",C1974="",E1974="",H1974=""),"",IF(B1974="","Pick a job",IF(ISNA(MATCH(B1974,Jobs!$A$2:$A$301,0)),"Job # not on Jobs tab",IF(C1974="","Pick a category",IF(AND(E1974&lt;&gt;"",F1974=""),"Add a rate",IF(AND(E1974="",H1974=""),"Add hours or an amount",IF(AND(E1974&lt;&gt;"",H1974&lt;&gt;""),"Use hours x rate OR an amount","")))))))</f>
        <v/>
      </c>
    </row>
    <row r="1975" customFormat="false" ht="15" hidden="false" customHeight="false" outlineLevel="0" collapsed="false">
      <c r="A1975" s="24"/>
      <c r="B1975" s="23"/>
      <c r="C1975" s="23"/>
      <c r="D1975" s="23"/>
      <c r="E1975" s="23"/>
      <c r="F1975" s="25"/>
      <c r="G1975" s="26" t="str">
        <f aca="false">IF(AND(E1975="",H1975=""),"",N(E1975)*N(F1975)+N(H1975))</f>
        <v/>
      </c>
      <c r="H1975" s="25"/>
      <c r="I1975" s="23"/>
      <c r="J1975" s="28" t="str">
        <f aca="false">IF(AND(A1975="",B1975="",C1975="",E1975="",H1975=""),"",IF(B1975="","Pick a job",IF(ISNA(MATCH(B1975,Jobs!$A$2:$A$301,0)),"Job # not on Jobs tab",IF(C1975="","Pick a category",IF(AND(E1975&lt;&gt;"",F1975=""),"Add a rate",IF(AND(E1975="",H1975=""),"Add hours or an amount",IF(AND(E1975&lt;&gt;"",H1975&lt;&gt;""),"Use hours x rate OR an amount","")))))))</f>
        <v/>
      </c>
    </row>
    <row r="1976" customFormat="false" ht="15" hidden="false" customHeight="false" outlineLevel="0" collapsed="false">
      <c r="A1976" s="24"/>
      <c r="B1976" s="23"/>
      <c r="C1976" s="23"/>
      <c r="D1976" s="23"/>
      <c r="E1976" s="23"/>
      <c r="F1976" s="25"/>
      <c r="G1976" s="26" t="str">
        <f aca="false">IF(AND(E1976="",H1976=""),"",N(E1976)*N(F1976)+N(H1976))</f>
        <v/>
      </c>
      <c r="H1976" s="25"/>
      <c r="I1976" s="23"/>
      <c r="J1976" s="28" t="str">
        <f aca="false">IF(AND(A1976="",B1976="",C1976="",E1976="",H1976=""),"",IF(B1976="","Pick a job",IF(ISNA(MATCH(B1976,Jobs!$A$2:$A$301,0)),"Job # not on Jobs tab",IF(C1976="","Pick a category",IF(AND(E1976&lt;&gt;"",F1976=""),"Add a rate",IF(AND(E1976="",H1976=""),"Add hours or an amount",IF(AND(E1976&lt;&gt;"",H1976&lt;&gt;""),"Use hours x rate OR an amount","")))))))</f>
        <v/>
      </c>
    </row>
    <row r="1977" customFormat="false" ht="15" hidden="false" customHeight="false" outlineLevel="0" collapsed="false">
      <c r="A1977" s="24"/>
      <c r="B1977" s="23"/>
      <c r="C1977" s="23"/>
      <c r="D1977" s="23"/>
      <c r="E1977" s="23"/>
      <c r="F1977" s="25"/>
      <c r="G1977" s="26" t="str">
        <f aca="false">IF(AND(E1977="",H1977=""),"",N(E1977)*N(F1977)+N(H1977))</f>
        <v/>
      </c>
      <c r="H1977" s="25"/>
      <c r="I1977" s="23"/>
      <c r="J1977" s="28" t="str">
        <f aca="false">IF(AND(A1977="",B1977="",C1977="",E1977="",H1977=""),"",IF(B1977="","Pick a job",IF(ISNA(MATCH(B1977,Jobs!$A$2:$A$301,0)),"Job # not on Jobs tab",IF(C1977="","Pick a category",IF(AND(E1977&lt;&gt;"",F1977=""),"Add a rate",IF(AND(E1977="",H1977=""),"Add hours or an amount",IF(AND(E1977&lt;&gt;"",H1977&lt;&gt;""),"Use hours x rate OR an amount","")))))))</f>
        <v/>
      </c>
    </row>
    <row r="1978" customFormat="false" ht="15" hidden="false" customHeight="false" outlineLevel="0" collapsed="false">
      <c r="A1978" s="24"/>
      <c r="B1978" s="23"/>
      <c r="C1978" s="23"/>
      <c r="D1978" s="23"/>
      <c r="E1978" s="23"/>
      <c r="F1978" s="25"/>
      <c r="G1978" s="26" t="str">
        <f aca="false">IF(AND(E1978="",H1978=""),"",N(E1978)*N(F1978)+N(H1978))</f>
        <v/>
      </c>
      <c r="H1978" s="25"/>
      <c r="I1978" s="23"/>
      <c r="J1978" s="28" t="str">
        <f aca="false">IF(AND(A1978="",B1978="",C1978="",E1978="",H1978=""),"",IF(B1978="","Pick a job",IF(ISNA(MATCH(B1978,Jobs!$A$2:$A$301,0)),"Job # not on Jobs tab",IF(C1978="","Pick a category",IF(AND(E1978&lt;&gt;"",F1978=""),"Add a rate",IF(AND(E1978="",H1978=""),"Add hours or an amount",IF(AND(E1978&lt;&gt;"",H1978&lt;&gt;""),"Use hours x rate OR an amount","")))))))</f>
        <v/>
      </c>
    </row>
    <row r="1979" customFormat="false" ht="15" hidden="false" customHeight="false" outlineLevel="0" collapsed="false">
      <c r="A1979" s="24"/>
      <c r="B1979" s="23"/>
      <c r="C1979" s="23"/>
      <c r="D1979" s="23"/>
      <c r="E1979" s="23"/>
      <c r="F1979" s="25"/>
      <c r="G1979" s="26" t="str">
        <f aca="false">IF(AND(E1979="",H1979=""),"",N(E1979)*N(F1979)+N(H1979))</f>
        <v/>
      </c>
      <c r="H1979" s="25"/>
      <c r="I1979" s="23"/>
      <c r="J1979" s="28" t="str">
        <f aca="false">IF(AND(A1979="",B1979="",C1979="",E1979="",H1979=""),"",IF(B1979="","Pick a job",IF(ISNA(MATCH(B1979,Jobs!$A$2:$A$301,0)),"Job # not on Jobs tab",IF(C1979="","Pick a category",IF(AND(E1979&lt;&gt;"",F1979=""),"Add a rate",IF(AND(E1979="",H1979=""),"Add hours or an amount",IF(AND(E1979&lt;&gt;"",H1979&lt;&gt;""),"Use hours x rate OR an amount","")))))))</f>
        <v/>
      </c>
    </row>
    <row r="1980" customFormat="false" ht="15" hidden="false" customHeight="false" outlineLevel="0" collapsed="false">
      <c r="A1980" s="24"/>
      <c r="B1980" s="23"/>
      <c r="C1980" s="23"/>
      <c r="D1980" s="23"/>
      <c r="E1980" s="23"/>
      <c r="F1980" s="25"/>
      <c r="G1980" s="26" t="str">
        <f aca="false">IF(AND(E1980="",H1980=""),"",N(E1980)*N(F1980)+N(H1980))</f>
        <v/>
      </c>
      <c r="H1980" s="25"/>
      <c r="I1980" s="23"/>
      <c r="J1980" s="28" t="str">
        <f aca="false">IF(AND(A1980="",B1980="",C1980="",E1980="",H1980=""),"",IF(B1980="","Pick a job",IF(ISNA(MATCH(B1980,Jobs!$A$2:$A$301,0)),"Job # not on Jobs tab",IF(C1980="","Pick a category",IF(AND(E1980&lt;&gt;"",F1980=""),"Add a rate",IF(AND(E1980="",H1980=""),"Add hours or an amount",IF(AND(E1980&lt;&gt;"",H1980&lt;&gt;""),"Use hours x rate OR an amount","")))))))</f>
        <v/>
      </c>
    </row>
    <row r="1981" customFormat="false" ht="15" hidden="false" customHeight="false" outlineLevel="0" collapsed="false">
      <c r="A1981" s="24"/>
      <c r="B1981" s="23"/>
      <c r="C1981" s="23"/>
      <c r="D1981" s="23"/>
      <c r="E1981" s="23"/>
      <c r="F1981" s="25"/>
      <c r="G1981" s="26" t="str">
        <f aca="false">IF(AND(E1981="",H1981=""),"",N(E1981)*N(F1981)+N(H1981))</f>
        <v/>
      </c>
      <c r="H1981" s="25"/>
      <c r="I1981" s="23"/>
      <c r="J1981" s="28" t="str">
        <f aca="false">IF(AND(A1981="",B1981="",C1981="",E1981="",H1981=""),"",IF(B1981="","Pick a job",IF(ISNA(MATCH(B1981,Jobs!$A$2:$A$301,0)),"Job # not on Jobs tab",IF(C1981="","Pick a category",IF(AND(E1981&lt;&gt;"",F1981=""),"Add a rate",IF(AND(E1981="",H1981=""),"Add hours or an amount",IF(AND(E1981&lt;&gt;"",H1981&lt;&gt;""),"Use hours x rate OR an amount","")))))))</f>
        <v/>
      </c>
    </row>
    <row r="1982" customFormat="false" ht="15" hidden="false" customHeight="false" outlineLevel="0" collapsed="false">
      <c r="A1982" s="24"/>
      <c r="B1982" s="23"/>
      <c r="C1982" s="23"/>
      <c r="D1982" s="23"/>
      <c r="E1982" s="23"/>
      <c r="F1982" s="25"/>
      <c r="G1982" s="26" t="str">
        <f aca="false">IF(AND(E1982="",H1982=""),"",N(E1982)*N(F1982)+N(H1982))</f>
        <v/>
      </c>
      <c r="H1982" s="25"/>
      <c r="I1982" s="23"/>
      <c r="J1982" s="28" t="str">
        <f aca="false">IF(AND(A1982="",B1982="",C1982="",E1982="",H1982=""),"",IF(B1982="","Pick a job",IF(ISNA(MATCH(B1982,Jobs!$A$2:$A$301,0)),"Job # not on Jobs tab",IF(C1982="","Pick a category",IF(AND(E1982&lt;&gt;"",F1982=""),"Add a rate",IF(AND(E1982="",H1982=""),"Add hours or an amount",IF(AND(E1982&lt;&gt;"",H1982&lt;&gt;""),"Use hours x rate OR an amount","")))))))</f>
        <v/>
      </c>
    </row>
    <row r="1983" customFormat="false" ht="15" hidden="false" customHeight="false" outlineLevel="0" collapsed="false">
      <c r="A1983" s="24"/>
      <c r="B1983" s="23"/>
      <c r="C1983" s="23"/>
      <c r="D1983" s="23"/>
      <c r="E1983" s="23"/>
      <c r="F1983" s="25"/>
      <c r="G1983" s="26" t="str">
        <f aca="false">IF(AND(E1983="",H1983=""),"",N(E1983)*N(F1983)+N(H1983))</f>
        <v/>
      </c>
      <c r="H1983" s="25"/>
      <c r="I1983" s="23"/>
      <c r="J1983" s="28" t="str">
        <f aca="false">IF(AND(A1983="",B1983="",C1983="",E1983="",H1983=""),"",IF(B1983="","Pick a job",IF(ISNA(MATCH(B1983,Jobs!$A$2:$A$301,0)),"Job # not on Jobs tab",IF(C1983="","Pick a category",IF(AND(E1983&lt;&gt;"",F1983=""),"Add a rate",IF(AND(E1983="",H1983=""),"Add hours or an amount",IF(AND(E1983&lt;&gt;"",H1983&lt;&gt;""),"Use hours x rate OR an amount","")))))))</f>
        <v/>
      </c>
    </row>
    <row r="1984" customFormat="false" ht="15" hidden="false" customHeight="false" outlineLevel="0" collapsed="false">
      <c r="A1984" s="24"/>
      <c r="B1984" s="23"/>
      <c r="C1984" s="23"/>
      <c r="D1984" s="23"/>
      <c r="E1984" s="23"/>
      <c r="F1984" s="25"/>
      <c r="G1984" s="26" t="str">
        <f aca="false">IF(AND(E1984="",H1984=""),"",N(E1984)*N(F1984)+N(H1984))</f>
        <v/>
      </c>
      <c r="H1984" s="25"/>
      <c r="I1984" s="23"/>
      <c r="J1984" s="28" t="str">
        <f aca="false">IF(AND(A1984="",B1984="",C1984="",E1984="",H1984=""),"",IF(B1984="","Pick a job",IF(ISNA(MATCH(B1984,Jobs!$A$2:$A$301,0)),"Job # not on Jobs tab",IF(C1984="","Pick a category",IF(AND(E1984&lt;&gt;"",F1984=""),"Add a rate",IF(AND(E1984="",H1984=""),"Add hours or an amount",IF(AND(E1984&lt;&gt;"",H1984&lt;&gt;""),"Use hours x rate OR an amount","")))))))</f>
        <v/>
      </c>
    </row>
    <row r="1985" customFormat="false" ht="15" hidden="false" customHeight="false" outlineLevel="0" collapsed="false">
      <c r="A1985" s="24"/>
      <c r="B1985" s="23"/>
      <c r="C1985" s="23"/>
      <c r="D1985" s="23"/>
      <c r="E1985" s="23"/>
      <c r="F1985" s="25"/>
      <c r="G1985" s="26" t="str">
        <f aca="false">IF(AND(E1985="",H1985=""),"",N(E1985)*N(F1985)+N(H1985))</f>
        <v/>
      </c>
      <c r="H1985" s="25"/>
      <c r="I1985" s="23"/>
      <c r="J1985" s="28" t="str">
        <f aca="false">IF(AND(A1985="",B1985="",C1985="",E1985="",H1985=""),"",IF(B1985="","Pick a job",IF(ISNA(MATCH(B1985,Jobs!$A$2:$A$301,0)),"Job # not on Jobs tab",IF(C1985="","Pick a category",IF(AND(E1985&lt;&gt;"",F1985=""),"Add a rate",IF(AND(E1985="",H1985=""),"Add hours or an amount",IF(AND(E1985&lt;&gt;"",H1985&lt;&gt;""),"Use hours x rate OR an amount","")))))))</f>
        <v/>
      </c>
    </row>
    <row r="1986" customFormat="false" ht="15" hidden="false" customHeight="false" outlineLevel="0" collapsed="false">
      <c r="A1986" s="24"/>
      <c r="B1986" s="23"/>
      <c r="C1986" s="23"/>
      <c r="D1986" s="23"/>
      <c r="E1986" s="23"/>
      <c r="F1986" s="25"/>
      <c r="G1986" s="26" t="str">
        <f aca="false">IF(AND(E1986="",H1986=""),"",N(E1986)*N(F1986)+N(H1986))</f>
        <v/>
      </c>
      <c r="H1986" s="25"/>
      <c r="I1986" s="23"/>
      <c r="J1986" s="28" t="str">
        <f aca="false">IF(AND(A1986="",B1986="",C1986="",E1986="",H1986=""),"",IF(B1986="","Pick a job",IF(ISNA(MATCH(B1986,Jobs!$A$2:$A$301,0)),"Job # not on Jobs tab",IF(C1986="","Pick a category",IF(AND(E1986&lt;&gt;"",F1986=""),"Add a rate",IF(AND(E1986="",H1986=""),"Add hours or an amount",IF(AND(E1986&lt;&gt;"",H1986&lt;&gt;""),"Use hours x rate OR an amount","")))))))</f>
        <v/>
      </c>
    </row>
    <row r="1987" customFormat="false" ht="15" hidden="false" customHeight="false" outlineLevel="0" collapsed="false">
      <c r="A1987" s="24"/>
      <c r="B1987" s="23"/>
      <c r="C1987" s="23"/>
      <c r="D1987" s="23"/>
      <c r="E1987" s="23"/>
      <c r="F1987" s="25"/>
      <c r="G1987" s="26" t="str">
        <f aca="false">IF(AND(E1987="",H1987=""),"",N(E1987)*N(F1987)+N(H1987))</f>
        <v/>
      </c>
      <c r="H1987" s="25"/>
      <c r="I1987" s="23"/>
      <c r="J1987" s="28" t="str">
        <f aca="false">IF(AND(A1987="",B1987="",C1987="",E1987="",H1987=""),"",IF(B1987="","Pick a job",IF(ISNA(MATCH(B1987,Jobs!$A$2:$A$301,0)),"Job # not on Jobs tab",IF(C1987="","Pick a category",IF(AND(E1987&lt;&gt;"",F1987=""),"Add a rate",IF(AND(E1987="",H1987=""),"Add hours or an amount",IF(AND(E1987&lt;&gt;"",H1987&lt;&gt;""),"Use hours x rate OR an amount","")))))))</f>
        <v/>
      </c>
    </row>
    <row r="1988" customFormat="false" ht="15" hidden="false" customHeight="false" outlineLevel="0" collapsed="false">
      <c r="A1988" s="24"/>
      <c r="B1988" s="23"/>
      <c r="C1988" s="23"/>
      <c r="D1988" s="23"/>
      <c r="E1988" s="23"/>
      <c r="F1988" s="25"/>
      <c r="G1988" s="26" t="str">
        <f aca="false">IF(AND(E1988="",H1988=""),"",N(E1988)*N(F1988)+N(H1988))</f>
        <v/>
      </c>
      <c r="H1988" s="25"/>
      <c r="I1988" s="23"/>
      <c r="J1988" s="28" t="str">
        <f aca="false">IF(AND(A1988="",B1988="",C1988="",E1988="",H1988=""),"",IF(B1988="","Pick a job",IF(ISNA(MATCH(B1988,Jobs!$A$2:$A$301,0)),"Job # not on Jobs tab",IF(C1988="","Pick a category",IF(AND(E1988&lt;&gt;"",F1988=""),"Add a rate",IF(AND(E1988="",H1988=""),"Add hours or an amount",IF(AND(E1988&lt;&gt;"",H1988&lt;&gt;""),"Use hours x rate OR an amount","")))))))</f>
        <v/>
      </c>
    </row>
    <row r="1989" customFormat="false" ht="15" hidden="false" customHeight="false" outlineLevel="0" collapsed="false">
      <c r="A1989" s="24"/>
      <c r="B1989" s="23"/>
      <c r="C1989" s="23"/>
      <c r="D1989" s="23"/>
      <c r="E1989" s="23"/>
      <c r="F1989" s="25"/>
      <c r="G1989" s="26" t="str">
        <f aca="false">IF(AND(E1989="",H1989=""),"",N(E1989)*N(F1989)+N(H1989))</f>
        <v/>
      </c>
      <c r="H1989" s="25"/>
      <c r="I1989" s="23"/>
      <c r="J1989" s="28" t="str">
        <f aca="false">IF(AND(A1989="",B1989="",C1989="",E1989="",H1989=""),"",IF(B1989="","Pick a job",IF(ISNA(MATCH(B1989,Jobs!$A$2:$A$301,0)),"Job # not on Jobs tab",IF(C1989="","Pick a category",IF(AND(E1989&lt;&gt;"",F1989=""),"Add a rate",IF(AND(E1989="",H1989=""),"Add hours or an amount",IF(AND(E1989&lt;&gt;"",H1989&lt;&gt;""),"Use hours x rate OR an amount","")))))))</f>
        <v/>
      </c>
    </row>
    <row r="1990" customFormat="false" ht="15" hidden="false" customHeight="false" outlineLevel="0" collapsed="false">
      <c r="A1990" s="24"/>
      <c r="B1990" s="23"/>
      <c r="C1990" s="23"/>
      <c r="D1990" s="23"/>
      <c r="E1990" s="23"/>
      <c r="F1990" s="25"/>
      <c r="G1990" s="26" t="str">
        <f aca="false">IF(AND(E1990="",H1990=""),"",N(E1990)*N(F1990)+N(H1990))</f>
        <v/>
      </c>
      <c r="H1990" s="25"/>
      <c r="I1990" s="23"/>
      <c r="J1990" s="28" t="str">
        <f aca="false">IF(AND(A1990="",B1990="",C1990="",E1990="",H1990=""),"",IF(B1990="","Pick a job",IF(ISNA(MATCH(B1990,Jobs!$A$2:$A$301,0)),"Job # not on Jobs tab",IF(C1990="","Pick a category",IF(AND(E1990&lt;&gt;"",F1990=""),"Add a rate",IF(AND(E1990="",H1990=""),"Add hours or an amount",IF(AND(E1990&lt;&gt;"",H1990&lt;&gt;""),"Use hours x rate OR an amount","")))))))</f>
        <v/>
      </c>
    </row>
    <row r="1991" customFormat="false" ht="15" hidden="false" customHeight="false" outlineLevel="0" collapsed="false">
      <c r="A1991" s="24"/>
      <c r="B1991" s="23"/>
      <c r="C1991" s="23"/>
      <c r="D1991" s="23"/>
      <c r="E1991" s="23"/>
      <c r="F1991" s="25"/>
      <c r="G1991" s="26" t="str">
        <f aca="false">IF(AND(E1991="",H1991=""),"",N(E1991)*N(F1991)+N(H1991))</f>
        <v/>
      </c>
      <c r="H1991" s="25"/>
      <c r="I1991" s="23"/>
      <c r="J1991" s="28" t="str">
        <f aca="false">IF(AND(A1991="",B1991="",C1991="",E1991="",H1991=""),"",IF(B1991="","Pick a job",IF(ISNA(MATCH(B1991,Jobs!$A$2:$A$301,0)),"Job # not on Jobs tab",IF(C1991="","Pick a category",IF(AND(E1991&lt;&gt;"",F1991=""),"Add a rate",IF(AND(E1991="",H1991=""),"Add hours or an amount",IF(AND(E1991&lt;&gt;"",H1991&lt;&gt;""),"Use hours x rate OR an amount","")))))))</f>
        <v/>
      </c>
    </row>
    <row r="1992" customFormat="false" ht="15" hidden="false" customHeight="false" outlineLevel="0" collapsed="false">
      <c r="A1992" s="24"/>
      <c r="B1992" s="23"/>
      <c r="C1992" s="23"/>
      <c r="D1992" s="23"/>
      <c r="E1992" s="23"/>
      <c r="F1992" s="25"/>
      <c r="G1992" s="26" t="str">
        <f aca="false">IF(AND(E1992="",H1992=""),"",N(E1992)*N(F1992)+N(H1992))</f>
        <v/>
      </c>
      <c r="H1992" s="25"/>
      <c r="I1992" s="23"/>
      <c r="J1992" s="28" t="str">
        <f aca="false">IF(AND(A1992="",B1992="",C1992="",E1992="",H1992=""),"",IF(B1992="","Pick a job",IF(ISNA(MATCH(B1992,Jobs!$A$2:$A$301,0)),"Job # not on Jobs tab",IF(C1992="","Pick a category",IF(AND(E1992&lt;&gt;"",F1992=""),"Add a rate",IF(AND(E1992="",H1992=""),"Add hours or an amount",IF(AND(E1992&lt;&gt;"",H1992&lt;&gt;""),"Use hours x rate OR an amount","")))))))</f>
        <v/>
      </c>
    </row>
    <row r="1993" customFormat="false" ht="15" hidden="false" customHeight="false" outlineLevel="0" collapsed="false">
      <c r="A1993" s="24"/>
      <c r="B1993" s="23"/>
      <c r="C1993" s="23"/>
      <c r="D1993" s="23"/>
      <c r="E1993" s="23"/>
      <c r="F1993" s="25"/>
      <c r="G1993" s="26" t="str">
        <f aca="false">IF(AND(E1993="",H1993=""),"",N(E1993)*N(F1993)+N(H1993))</f>
        <v/>
      </c>
      <c r="H1993" s="25"/>
      <c r="I1993" s="23"/>
      <c r="J1993" s="28" t="str">
        <f aca="false">IF(AND(A1993="",B1993="",C1993="",E1993="",H1993=""),"",IF(B1993="","Pick a job",IF(ISNA(MATCH(B1993,Jobs!$A$2:$A$301,0)),"Job # not on Jobs tab",IF(C1993="","Pick a category",IF(AND(E1993&lt;&gt;"",F1993=""),"Add a rate",IF(AND(E1993="",H1993=""),"Add hours or an amount",IF(AND(E1993&lt;&gt;"",H1993&lt;&gt;""),"Use hours x rate OR an amount","")))))))</f>
        <v/>
      </c>
    </row>
    <row r="1994" customFormat="false" ht="15" hidden="false" customHeight="false" outlineLevel="0" collapsed="false">
      <c r="A1994" s="24"/>
      <c r="B1994" s="23"/>
      <c r="C1994" s="23"/>
      <c r="D1994" s="23"/>
      <c r="E1994" s="23"/>
      <c r="F1994" s="25"/>
      <c r="G1994" s="26" t="str">
        <f aca="false">IF(AND(E1994="",H1994=""),"",N(E1994)*N(F1994)+N(H1994))</f>
        <v/>
      </c>
      <c r="H1994" s="25"/>
      <c r="I1994" s="23"/>
      <c r="J1994" s="28" t="str">
        <f aca="false">IF(AND(A1994="",B1994="",C1994="",E1994="",H1994=""),"",IF(B1994="","Pick a job",IF(ISNA(MATCH(B1994,Jobs!$A$2:$A$301,0)),"Job # not on Jobs tab",IF(C1994="","Pick a category",IF(AND(E1994&lt;&gt;"",F1994=""),"Add a rate",IF(AND(E1994="",H1994=""),"Add hours or an amount",IF(AND(E1994&lt;&gt;"",H1994&lt;&gt;""),"Use hours x rate OR an amount","")))))))</f>
        <v/>
      </c>
    </row>
    <row r="1995" customFormat="false" ht="15" hidden="false" customHeight="false" outlineLevel="0" collapsed="false">
      <c r="A1995" s="24"/>
      <c r="B1995" s="23"/>
      <c r="C1995" s="23"/>
      <c r="D1995" s="23"/>
      <c r="E1995" s="23"/>
      <c r="F1995" s="25"/>
      <c r="G1995" s="26" t="str">
        <f aca="false">IF(AND(E1995="",H1995=""),"",N(E1995)*N(F1995)+N(H1995))</f>
        <v/>
      </c>
      <c r="H1995" s="25"/>
      <c r="I1995" s="23"/>
      <c r="J1995" s="28" t="str">
        <f aca="false">IF(AND(A1995="",B1995="",C1995="",E1995="",H1995=""),"",IF(B1995="","Pick a job",IF(ISNA(MATCH(B1995,Jobs!$A$2:$A$301,0)),"Job # not on Jobs tab",IF(C1995="","Pick a category",IF(AND(E1995&lt;&gt;"",F1995=""),"Add a rate",IF(AND(E1995="",H1995=""),"Add hours or an amount",IF(AND(E1995&lt;&gt;"",H1995&lt;&gt;""),"Use hours x rate OR an amount","")))))))</f>
        <v/>
      </c>
    </row>
    <row r="1996" customFormat="false" ht="15" hidden="false" customHeight="false" outlineLevel="0" collapsed="false">
      <c r="A1996" s="24"/>
      <c r="B1996" s="23"/>
      <c r="C1996" s="23"/>
      <c r="D1996" s="23"/>
      <c r="E1996" s="23"/>
      <c r="F1996" s="25"/>
      <c r="G1996" s="26" t="str">
        <f aca="false">IF(AND(E1996="",H1996=""),"",N(E1996)*N(F1996)+N(H1996))</f>
        <v/>
      </c>
      <c r="H1996" s="25"/>
      <c r="I1996" s="23"/>
      <c r="J1996" s="28" t="str">
        <f aca="false">IF(AND(A1996="",B1996="",C1996="",E1996="",H1996=""),"",IF(B1996="","Pick a job",IF(ISNA(MATCH(B1996,Jobs!$A$2:$A$301,0)),"Job # not on Jobs tab",IF(C1996="","Pick a category",IF(AND(E1996&lt;&gt;"",F1996=""),"Add a rate",IF(AND(E1996="",H1996=""),"Add hours or an amount",IF(AND(E1996&lt;&gt;"",H1996&lt;&gt;""),"Use hours x rate OR an amount","")))))))</f>
        <v/>
      </c>
    </row>
    <row r="1997" customFormat="false" ht="15" hidden="false" customHeight="false" outlineLevel="0" collapsed="false">
      <c r="A1997" s="24"/>
      <c r="B1997" s="23"/>
      <c r="C1997" s="23"/>
      <c r="D1997" s="23"/>
      <c r="E1997" s="23"/>
      <c r="F1997" s="25"/>
      <c r="G1997" s="26" t="str">
        <f aca="false">IF(AND(E1997="",H1997=""),"",N(E1997)*N(F1997)+N(H1997))</f>
        <v/>
      </c>
      <c r="H1997" s="25"/>
      <c r="I1997" s="23"/>
      <c r="J1997" s="28" t="str">
        <f aca="false">IF(AND(A1997="",B1997="",C1997="",E1997="",H1997=""),"",IF(B1997="","Pick a job",IF(ISNA(MATCH(B1997,Jobs!$A$2:$A$301,0)),"Job # not on Jobs tab",IF(C1997="","Pick a category",IF(AND(E1997&lt;&gt;"",F1997=""),"Add a rate",IF(AND(E1997="",H1997=""),"Add hours or an amount",IF(AND(E1997&lt;&gt;"",H1997&lt;&gt;""),"Use hours x rate OR an amount","")))))))</f>
        <v/>
      </c>
    </row>
    <row r="1998" customFormat="false" ht="15" hidden="false" customHeight="false" outlineLevel="0" collapsed="false">
      <c r="A1998" s="24"/>
      <c r="B1998" s="23"/>
      <c r="C1998" s="23"/>
      <c r="D1998" s="23"/>
      <c r="E1998" s="23"/>
      <c r="F1998" s="25"/>
      <c r="G1998" s="26" t="str">
        <f aca="false">IF(AND(E1998="",H1998=""),"",N(E1998)*N(F1998)+N(H1998))</f>
        <v/>
      </c>
      <c r="H1998" s="25"/>
      <c r="I1998" s="23"/>
      <c r="J1998" s="28" t="str">
        <f aca="false">IF(AND(A1998="",B1998="",C1998="",E1998="",H1998=""),"",IF(B1998="","Pick a job",IF(ISNA(MATCH(B1998,Jobs!$A$2:$A$301,0)),"Job # not on Jobs tab",IF(C1998="","Pick a category",IF(AND(E1998&lt;&gt;"",F1998=""),"Add a rate",IF(AND(E1998="",H1998=""),"Add hours or an amount",IF(AND(E1998&lt;&gt;"",H1998&lt;&gt;""),"Use hours x rate OR an amount","")))))))</f>
        <v/>
      </c>
    </row>
    <row r="1999" customFormat="false" ht="15" hidden="false" customHeight="false" outlineLevel="0" collapsed="false">
      <c r="A1999" s="24"/>
      <c r="B1999" s="23"/>
      <c r="C1999" s="23"/>
      <c r="D1999" s="23"/>
      <c r="E1999" s="23"/>
      <c r="F1999" s="25"/>
      <c r="G1999" s="26" t="str">
        <f aca="false">IF(AND(E1999="",H1999=""),"",N(E1999)*N(F1999)+N(H1999))</f>
        <v/>
      </c>
      <c r="H1999" s="25"/>
      <c r="I1999" s="23"/>
      <c r="J1999" s="28" t="str">
        <f aca="false">IF(AND(A1999="",B1999="",C1999="",E1999="",H1999=""),"",IF(B1999="","Pick a job",IF(ISNA(MATCH(B1999,Jobs!$A$2:$A$301,0)),"Job # not on Jobs tab",IF(C1999="","Pick a category",IF(AND(E1999&lt;&gt;"",F1999=""),"Add a rate",IF(AND(E1999="",H1999=""),"Add hours or an amount",IF(AND(E1999&lt;&gt;"",H1999&lt;&gt;""),"Use hours x rate OR an amount","")))))))</f>
        <v/>
      </c>
    </row>
    <row r="2000" customFormat="false" ht="15" hidden="false" customHeight="false" outlineLevel="0" collapsed="false">
      <c r="A2000" s="24"/>
      <c r="B2000" s="23"/>
      <c r="C2000" s="23"/>
      <c r="D2000" s="23"/>
      <c r="E2000" s="23"/>
      <c r="F2000" s="25"/>
      <c r="G2000" s="26" t="str">
        <f aca="false">IF(AND(E2000="",H2000=""),"",N(E2000)*N(F2000)+N(H2000))</f>
        <v/>
      </c>
      <c r="H2000" s="25"/>
      <c r="I2000" s="23"/>
      <c r="J2000" s="28" t="str">
        <f aca="false">IF(AND(A2000="",B2000="",C2000="",E2000="",H2000=""),"",IF(B2000="","Pick a job",IF(ISNA(MATCH(B2000,Jobs!$A$2:$A$301,0)),"Job # not on Jobs tab",IF(C2000="","Pick a category",IF(AND(E2000&lt;&gt;"",F2000=""),"Add a rate",IF(AND(E2000="",H2000=""),"Add hours or an amount",IF(AND(E2000&lt;&gt;"",H2000&lt;&gt;""),"Use hours x rate OR an amount","")))))))</f>
        <v/>
      </c>
    </row>
    <row r="2001" customFormat="false" ht="15" hidden="false" customHeight="false" outlineLevel="0" collapsed="false">
      <c r="A2001" s="24"/>
      <c r="B2001" s="23"/>
      <c r="C2001" s="23"/>
      <c r="D2001" s="23"/>
      <c r="E2001" s="23"/>
      <c r="F2001" s="25"/>
      <c r="G2001" s="26" t="str">
        <f aca="false">IF(AND(E2001="",H2001=""),"",N(E2001)*N(F2001)+N(H2001))</f>
        <v/>
      </c>
      <c r="H2001" s="25"/>
      <c r="I2001" s="23"/>
      <c r="J2001" s="28" t="str">
        <f aca="false">IF(AND(A2001="",B2001="",C2001="",E2001="",H2001=""),"",IF(B2001="","Pick a job",IF(ISNA(MATCH(B2001,Jobs!$A$2:$A$301,0)),"Job # not on Jobs tab",IF(C2001="","Pick a category",IF(AND(E2001&lt;&gt;"",F2001=""),"Add a rate",IF(AND(E2001="",H2001=""),"Add hours or an amount",IF(AND(E2001&lt;&gt;"",H2001&lt;&gt;""),"Use hours x rate OR an amount","")))))))</f>
        <v/>
      </c>
    </row>
    <row r="2002" customFormat="false" ht="15" hidden="false" customHeight="false" outlineLevel="0" collapsed="false">
      <c r="A2002" s="24"/>
      <c r="B2002" s="23"/>
      <c r="C2002" s="23"/>
      <c r="D2002" s="23"/>
      <c r="E2002" s="23"/>
      <c r="F2002" s="25"/>
      <c r="G2002" s="26" t="str">
        <f aca="false">IF(AND(E2002="",H2002=""),"",N(E2002)*N(F2002)+N(H2002))</f>
        <v/>
      </c>
      <c r="H2002" s="25"/>
      <c r="I2002" s="23"/>
      <c r="J2002" s="28" t="str">
        <f aca="false">IF(AND(A2002="",B2002="",C2002="",E2002="",H2002=""),"",IF(B2002="","Pick a job",IF(ISNA(MATCH(B2002,Jobs!$A$2:$A$301,0)),"Job # not on Jobs tab",IF(C2002="","Pick a category",IF(AND(E2002&lt;&gt;"",F2002=""),"Add a rate",IF(AND(E2002="",H2002=""),"Add hours or an amount",IF(AND(E2002&lt;&gt;"",H2002&lt;&gt;""),"Use hours x rate OR an amount","")))))))</f>
        <v/>
      </c>
    </row>
    <row r="2003" customFormat="false" ht="15" hidden="false" customHeight="false" outlineLevel="0" collapsed="false">
      <c r="A2003" s="24"/>
      <c r="B2003" s="23"/>
      <c r="C2003" s="23"/>
      <c r="D2003" s="23"/>
      <c r="E2003" s="23"/>
      <c r="F2003" s="25"/>
      <c r="G2003" s="26" t="str">
        <f aca="false">IF(AND(E2003="",H2003=""),"",N(E2003)*N(F2003)+N(H2003))</f>
        <v/>
      </c>
      <c r="H2003" s="25"/>
      <c r="I2003" s="23"/>
      <c r="J2003" s="28" t="str">
        <f aca="false">IF(AND(A2003="",B2003="",C2003="",E2003="",H2003=""),"",IF(B2003="","Pick a job",IF(ISNA(MATCH(B2003,Jobs!$A$2:$A$301,0)),"Job # not on Jobs tab",IF(C2003="","Pick a category",IF(AND(E2003&lt;&gt;"",F2003=""),"Add a rate",IF(AND(E2003="",H2003=""),"Add hours or an amount",IF(AND(E2003&lt;&gt;"",H2003&lt;&gt;""),"Use hours x rate OR an amount","")))))))</f>
        <v/>
      </c>
    </row>
    <row r="2004" customFormat="false" ht="15" hidden="false" customHeight="false" outlineLevel="0" collapsed="false">
      <c r="A2004" s="24"/>
      <c r="B2004" s="23"/>
      <c r="C2004" s="23"/>
      <c r="D2004" s="23"/>
      <c r="E2004" s="23"/>
      <c r="F2004" s="25"/>
      <c r="G2004" s="26" t="str">
        <f aca="false">IF(AND(E2004="",H2004=""),"",N(E2004)*N(F2004)+N(H2004))</f>
        <v/>
      </c>
      <c r="H2004" s="25"/>
      <c r="I2004" s="23"/>
      <c r="J2004" s="28" t="str">
        <f aca="false">IF(AND(A2004="",B2004="",C2004="",E2004="",H2004=""),"",IF(B2004="","Pick a job",IF(ISNA(MATCH(B2004,Jobs!$A$2:$A$301,0)),"Job # not on Jobs tab",IF(C2004="","Pick a category",IF(AND(E2004&lt;&gt;"",F2004=""),"Add a rate",IF(AND(E2004="",H2004=""),"Add hours or an amount",IF(AND(E2004&lt;&gt;"",H2004&lt;&gt;""),"Use hours x rate OR an amount","")))))))</f>
        <v/>
      </c>
    </row>
    <row r="2005" customFormat="false" ht="15" hidden="false" customHeight="false" outlineLevel="0" collapsed="false">
      <c r="A2005" s="24"/>
      <c r="B2005" s="23"/>
      <c r="C2005" s="23"/>
      <c r="D2005" s="23"/>
      <c r="E2005" s="23"/>
      <c r="F2005" s="25"/>
      <c r="G2005" s="26" t="str">
        <f aca="false">IF(AND(E2005="",H2005=""),"",N(E2005)*N(F2005)+N(H2005))</f>
        <v/>
      </c>
      <c r="H2005" s="25"/>
      <c r="I2005" s="23"/>
      <c r="J2005" s="28" t="str">
        <f aca="false">IF(AND(A2005="",B2005="",C2005="",E2005="",H2005=""),"",IF(B2005="","Pick a job",IF(ISNA(MATCH(B2005,Jobs!$A$2:$A$301,0)),"Job # not on Jobs tab",IF(C2005="","Pick a category",IF(AND(E2005&lt;&gt;"",F2005=""),"Add a rate",IF(AND(E2005="",H2005=""),"Add hours or an amount",IF(AND(E2005&lt;&gt;"",H2005&lt;&gt;""),"Use hours x rate OR an amount","")))))))</f>
        <v/>
      </c>
    </row>
    <row r="2006" customFormat="false" ht="15" hidden="false" customHeight="false" outlineLevel="0" collapsed="false">
      <c r="A2006" s="24"/>
      <c r="B2006" s="23"/>
      <c r="C2006" s="23"/>
      <c r="D2006" s="23"/>
      <c r="E2006" s="23"/>
      <c r="F2006" s="25"/>
      <c r="G2006" s="26" t="str">
        <f aca="false">IF(AND(E2006="",H2006=""),"",N(E2006)*N(F2006)+N(H2006))</f>
        <v/>
      </c>
      <c r="H2006" s="25"/>
      <c r="I2006" s="23"/>
      <c r="J2006" s="28" t="str">
        <f aca="false">IF(AND(A2006="",B2006="",C2006="",E2006="",H2006=""),"",IF(B2006="","Pick a job",IF(ISNA(MATCH(B2006,Jobs!$A$2:$A$301,0)),"Job # not on Jobs tab",IF(C2006="","Pick a category",IF(AND(E2006&lt;&gt;"",F2006=""),"Add a rate",IF(AND(E2006="",H2006=""),"Add hours or an amount",IF(AND(E2006&lt;&gt;"",H2006&lt;&gt;""),"Use hours x rate OR an amount","")))))))</f>
        <v/>
      </c>
    </row>
    <row r="2007" customFormat="false" ht="15" hidden="false" customHeight="false" outlineLevel="0" collapsed="false">
      <c r="A2007" s="24"/>
      <c r="B2007" s="23"/>
      <c r="C2007" s="23"/>
      <c r="D2007" s="23"/>
      <c r="E2007" s="23"/>
      <c r="F2007" s="25"/>
      <c r="G2007" s="26" t="str">
        <f aca="false">IF(AND(E2007="",H2007=""),"",N(E2007)*N(F2007)+N(H2007))</f>
        <v/>
      </c>
      <c r="H2007" s="25"/>
      <c r="I2007" s="23"/>
      <c r="J2007" s="28" t="str">
        <f aca="false">IF(AND(A2007="",B2007="",C2007="",E2007="",H2007=""),"",IF(B2007="","Pick a job",IF(ISNA(MATCH(B2007,Jobs!$A$2:$A$301,0)),"Job # not on Jobs tab",IF(C2007="","Pick a category",IF(AND(E2007&lt;&gt;"",F2007=""),"Add a rate",IF(AND(E2007="",H2007=""),"Add hours or an amount",IF(AND(E2007&lt;&gt;"",H2007&lt;&gt;""),"Use hours x rate OR an amount","")))))))</f>
        <v/>
      </c>
    </row>
    <row r="2008" customFormat="false" ht="15" hidden="false" customHeight="false" outlineLevel="0" collapsed="false">
      <c r="A2008" s="24"/>
      <c r="B2008" s="23"/>
      <c r="C2008" s="23"/>
      <c r="D2008" s="23"/>
      <c r="E2008" s="23"/>
      <c r="F2008" s="25"/>
      <c r="G2008" s="26" t="str">
        <f aca="false">IF(AND(E2008="",H2008=""),"",N(E2008)*N(F2008)+N(H2008))</f>
        <v/>
      </c>
      <c r="H2008" s="25"/>
      <c r="I2008" s="23"/>
      <c r="J2008" s="28" t="str">
        <f aca="false">IF(AND(A2008="",B2008="",C2008="",E2008="",H2008=""),"",IF(B2008="","Pick a job",IF(ISNA(MATCH(B2008,Jobs!$A$2:$A$301,0)),"Job # not on Jobs tab",IF(C2008="","Pick a category",IF(AND(E2008&lt;&gt;"",F2008=""),"Add a rate",IF(AND(E2008="",H2008=""),"Add hours or an amount",IF(AND(E2008&lt;&gt;"",H2008&lt;&gt;""),"Use hours x rate OR an amount","")))))))</f>
        <v/>
      </c>
    </row>
    <row r="2009" customFormat="false" ht="15" hidden="false" customHeight="false" outlineLevel="0" collapsed="false">
      <c r="A2009" s="24"/>
      <c r="B2009" s="23"/>
      <c r="C2009" s="23"/>
      <c r="D2009" s="23"/>
      <c r="E2009" s="23"/>
      <c r="F2009" s="25"/>
      <c r="G2009" s="26" t="str">
        <f aca="false">IF(AND(E2009="",H2009=""),"",N(E2009)*N(F2009)+N(H2009))</f>
        <v/>
      </c>
      <c r="H2009" s="25"/>
      <c r="I2009" s="23"/>
      <c r="J2009" s="28" t="str">
        <f aca="false">IF(AND(A2009="",B2009="",C2009="",E2009="",H2009=""),"",IF(B2009="","Pick a job",IF(ISNA(MATCH(B2009,Jobs!$A$2:$A$301,0)),"Job # not on Jobs tab",IF(C2009="","Pick a category",IF(AND(E2009&lt;&gt;"",F2009=""),"Add a rate",IF(AND(E2009="",H2009=""),"Add hours or an amount",IF(AND(E2009&lt;&gt;"",H2009&lt;&gt;""),"Use hours x rate OR an amount","")))))))</f>
        <v/>
      </c>
    </row>
    <row r="2010" customFormat="false" ht="15" hidden="false" customHeight="false" outlineLevel="0" collapsed="false">
      <c r="A2010" s="24"/>
      <c r="B2010" s="23"/>
      <c r="C2010" s="23"/>
      <c r="D2010" s="23"/>
      <c r="E2010" s="23"/>
      <c r="F2010" s="25"/>
      <c r="G2010" s="26" t="str">
        <f aca="false">IF(AND(E2010="",H2010=""),"",N(E2010)*N(F2010)+N(H2010))</f>
        <v/>
      </c>
      <c r="H2010" s="25"/>
      <c r="I2010" s="23"/>
      <c r="J2010" s="28" t="str">
        <f aca="false">IF(AND(A2010="",B2010="",C2010="",E2010="",H2010=""),"",IF(B2010="","Pick a job",IF(ISNA(MATCH(B2010,Jobs!$A$2:$A$301,0)),"Job # not on Jobs tab",IF(C2010="","Pick a category",IF(AND(E2010&lt;&gt;"",F2010=""),"Add a rate",IF(AND(E2010="",H2010=""),"Add hours or an amount",IF(AND(E2010&lt;&gt;"",H2010&lt;&gt;""),"Use hours x rate OR an amount","")))))))</f>
        <v/>
      </c>
    </row>
    <row r="2011" customFormat="false" ht="15" hidden="false" customHeight="false" outlineLevel="0" collapsed="false">
      <c r="A2011" s="24"/>
      <c r="B2011" s="23"/>
      <c r="C2011" s="23"/>
      <c r="D2011" s="23"/>
      <c r="E2011" s="23"/>
      <c r="F2011" s="25"/>
      <c r="G2011" s="26" t="str">
        <f aca="false">IF(AND(E2011="",H2011=""),"",N(E2011)*N(F2011)+N(H2011))</f>
        <v/>
      </c>
      <c r="H2011" s="25"/>
      <c r="I2011" s="23"/>
      <c r="J2011" s="28" t="str">
        <f aca="false">IF(AND(A2011="",B2011="",C2011="",E2011="",H2011=""),"",IF(B2011="","Pick a job",IF(ISNA(MATCH(B2011,Jobs!$A$2:$A$301,0)),"Job # not on Jobs tab",IF(C2011="","Pick a category",IF(AND(E2011&lt;&gt;"",F2011=""),"Add a rate",IF(AND(E2011="",H2011=""),"Add hours or an amount",IF(AND(E2011&lt;&gt;"",H2011&lt;&gt;""),"Use hours x rate OR an amount","")))))))</f>
        <v/>
      </c>
    </row>
    <row r="2012" customFormat="false" ht="15" hidden="false" customHeight="false" outlineLevel="0" collapsed="false">
      <c r="A2012" s="24"/>
      <c r="B2012" s="23"/>
      <c r="C2012" s="23"/>
      <c r="D2012" s="23"/>
      <c r="E2012" s="23"/>
      <c r="F2012" s="25"/>
      <c r="G2012" s="26" t="str">
        <f aca="false">IF(AND(E2012="",H2012=""),"",N(E2012)*N(F2012)+N(H2012))</f>
        <v/>
      </c>
      <c r="H2012" s="25"/>
      <c r="I2012" s="23"/>
      <c r="J2012" s="28" t="str">
        <f aca="false">IF(AND(A2012="",B2012="",C2012="",E2012="",H2012=""),"",IF(B2012="","Pick a job",IF(ISNA(MATCH(B2012,Jobs!$A$2:$A$301,0)),"Job # not on Jobs tab",IF(C2012="","Pick a category",IF(AND(E2012&lt;&gt;"",F2012=""),"Add a rate",IF(AND(E2012="",H2012=""),"Add hours or an amount",IF(AND(E2012&lt;&gt;"",H2012&lt;&gt;""),"Use hours x rate OR an amount","")))))))</f>
        <v/>
      </c>
    </row>
    <row r="2013" customFormat="false" ht="15" hidden="false" customHeight="false" outlineLevel="0" collapsed="false">
      <c r="A2013" s="24"/>
      <c r="B2013" s="23"/>
      <c r="C2013" s="23"/>
      <c r="D2013" s="23"/>
      <c r="E2013" s="23"/>
      <c r="F2013" s="25"/>
      <c r="G2013" s="26" t="str">
        <f aca="false">IF(AND(E2013="",H2013=""),"",N(E2013)*N(F2013)+N(H2013))</f>
        <v/>
      </c>
      <c r="H2013" s="25"/>
      <c r="I2013" s="23"/>
      <c r="J2013" s="28" t="str">
        <f aca="false">IF(AND(A2013="",B2013="",C2013="",E2013="",H2013=""),"",IF(B2013="","Pick a job",IF(ISNA(MATCH(B2013,Jobs!$A$2:$A$301,0)),"Job # not on Jobs tab",IF(C2013="","Pick a category",IF(AND(E2013&lt;&gt;"",F2013=""),"Add a rate",IF(AND(E2013="",H2013=""),"Add hours or an amount",IF(AND(E2013&lt;&gt;"",H2013&lt;&gt;""),"Use hours x rate OR an amount","")))))))</f>
        <v/>
      </c>
    </row>
    <row r="2014" customFormat="false" ht="15" hidden="false" customHeight="false" outlineLevel="0" collapsed="false">
      <c r="A2014" s="24"/>
      <c r="B2014" s="23"/>
      <c r="C2014" s="23"/>
      <c r="D2014" s="23"/>
      <c r="E2014" s="23"/>
      <c r="F2014" s="25"/>
      <c r="G2014" s="26" t="str">
        <f aca="false">IF(AND(E2014="",H2014=""),"",N(E2014)*N(F2014)+N(H2014))</f>
        <v/>
      </c>
      <c r="H2014" s="25"/>
      <c r="I2014" s="23"/>
      <c r="J2014" s="28" t="str">
        <f aca="false">IF(AND(A2014="",B2014="",C2014="",E2014="",H2014=""),"",IF(B2014="","Pick a job",IF(ISNA(MATCH(B2014,Jobs!$A$2:$A$301,0)),"Job # not on Jobs tab",IF(C2014="","Pick a category",IF(AND(E2014&lt;&gt;"",F2014=""),"Add a rate",IF(AND(E2014="",H2014=""),"Add hours or an amount",IF(AND(E2014&lt;&gt;"",H2014&lt;&gt;""),"Use hours x rate OR an amount","")))))))</f>
        <v/>
      </c>
    </row>
    <row r="2015" customFormat="false" ht="15" hidden="false" customHeight="false" outlineLevel="0" collapsed="false">
      <c r="A2015" s="24"/>
      <c r="B2015" s="23"/>
      <c r="C2015" s="23"/>
      <c r="D2015" s="23"/>
      <c r="E2015" s="23"/>
      <c r="F2015" s="25"/>
      <c r="G2015" s="26" t="str">
        <f aca="false">IF(AND(E2015="",H2015=""),"",N(E2015)*N(F2015)+N(H2015))</f>
        <v/>
      </c>
      <c r="H2015" s="25"/>
      <c r="I2015" s="23"/>
      <c r="J2015" s="28" t="str">
        <f aca="false">IF(AND(A2015="",B2015="",C2015="",E2015="",H2015=""),"",IF(B2015="","Pick a job",IF(ISNA(MATCH(B2015,Jobs!$A$2:$A$301,0)),"Job # not on Jobs tab",IF(C2015="","Pick a category",IF(AND(E2015&lt;&gt;"",F2015=""),"Add a rate",IF(AND(E2015="",H2015=""),"Add hours or an amount",IF(AND(E2015&lt;&gt;"",H2015&lt;&gt;""),"Use hours x rate OR an amount","")))))))</f>
        <v/>
      </c>
    </row>
    <row r="2016" customFormat="false" ht="15" hidden="false" customHeight="false" outlineLevel="0" collapsed="false">
      <c r="A2016" s="24"/>
      <c r="B2016" s="23"/>
      <c r="C2016" s="23"/>
      <c r="D2016" s="23"/>
      <c r="E2016" s="23"/>
      <c r="F2016" s="25"/>
      <c r="G2016" s="26" t="str">
        <f aca="false">IF(AND(E2016="",H2016=""),"",N(E2016)*N(F2016)+N(H2016))</f>
        <v/>
      </c>
      <c r="H2016" s="25"/>
      <c r="I2016" s="23"/>
      <c r="J2016" s="28" t="str">
        <f aca="false">IF(AND(A2016="",B2016="",C2016="",E2016="",H2016=""),"",IF(B2016="","Pick a job",IF(ISNA(MATCH(B2016,Jobs!$A$2:$A$301,0)),"Job # not on Jobs tab",IF(C2016="","Pick a category",IF(AND(E2016&lt;&gt;"",F2016=""),"Add a rate",IF(AND(E2016="",H2016=""),"Add hours or an amount",IF(AND(E2016&lt;&gt;"",H2016&lt;&gt;""),"Use hours x rate OR an amount","")))))))</f>
        <v/>
      </c>
    </row>
    <row r="2017" customFormat="false" ht="15" hidden="false" customHeight="false" outlineLevel="0" collapsed="false">
      <c r="A2017" s="24"/>
      <c r="B2017" s="23"/>
      <c r="C2017" s="23"/>
      <c r="D2017" s="23"/>
      <c r="E2017" s="23"/>
      <c r="F2017" s="25"/>
      <c r="G2017" s="26" t="str">
        <f aca="false">IF(AND(E2017="",H2017=""),"",N(E2017)*N(F2017)+N(H2017))</f>
        <v/>
      </c>
      <c r="H2017" s="25"/>
      <c r="I2017" s="23"/>
      <c r="J2017" s="28" t="str">
        <f aca="false">IF(AND(A2017="",B2017="",C2017="",E2017="",H2017=""),"",IF(B2017="","Pick a job",IF(ISNA(MATCH(B2017,Jobs!$A$2:$A$301,0)),"Job # not on Jobs tab",IF(C2017="","Pick a category",IF(AND(E2017&lt;&gt;"",F2017=""),"Add a rate",IF(AND(E2017="",H2017=""),"Add hours or an amount",IF(AND(E2017&lt;&gt;"",H2017&lt;&gt;""),"Use hours x rate OR an amount","")))))))</f>
        <v/>
      </c>
    </row>
    <row r="2018" customFormat="false" ht="15" hidden="false" customHeight="false" outlineLevel="0" collapsed="false">
      <c r="A2018" s="24"/>
      <c r="B2018" s="23"/>
      <c r="C2018" s="23"/>
      <c r="D2018" s="23"/>
      <c r="E2018" s="23"/>
      <c r="F2018" s="25"/>
      <c r="G2018" s="26" t="str">
        <f aca="false">IF(AND(E2018="",H2018=""),"",N(E2018)*N(F2018)+N(H2018))</f>
        <v/>
      </c>
      <c r="H2018" s="25"/>
      <c r="I2018" s="23"/>
      <c r="J2018" s="28" t="str">
        <f aca="false">IF(AND(A2018="",B2018="",C2018="",E2018="",H2018=""),"",IF(B2018="","Pick a job",IF(ISNA(MATCH(B2018,Jobs!$A$2:$A$301,0)),"Job # not on Jobs tab",IF(C2018="","Pick a category",IF(AND(E2018&lt;&gt;"",F2018=""),"Add a rate",IF(AND(E2018="",H2018=""),"Add hours or an amount",IF(AND(E2018&lt;&gt;"",H2018&lt;&gt;""),"Use hours x rate OR an amount","")))))))</f>
        <v/>
      </c>
    </row>
    <row r="2019" customFormat="false" ht="15" hidden="false" customHeight="false" outlineLevel="0" collapsed="false">
      <c r="A2019" s="24"/>
      <c r="B2019" s="23"/>
      <c r="C2019" s="23"/>
      <c r="D2019" s="23"/>
      <c r="E2019" s="23"/>
      <c r="F2019" s="25"/>
      <c r="G2019" s="26" t="str">
        <f aca="false">IF(AND(E2019="",H2019=""),"",N(E2019)*N(F2019)+N(H2019))</f>
        <v/>
      </c>
      <c r="H2019" s="25"/>
      <c r="I2019" s="23"/>
      <c r="J2019" s="28" t="str">
        <f aca="false">IF(AND(A2019="",B2019="",C2019="",E2019="",H2019=""),"",IF(B2019="","Pick a job",IF(ISNA(MATCH(B2019,Jobs!$A$2:$A$301,0)),"Job # not on Jobs tab",IF(C2019="","Pick a category",IF(AND(E2019&lt;&gt;"",F2019=""),"Add a rate",IF(AND(E2019="",H2019=""),"Add hours or an amount",IF(AND(E2019&lt;&gt;"",H2019&lt;&gt;""),"Use hours x rate OR an amount","")))))))</f>
        <v/>
      </c>
    </row>
    <row r="2020" customFormat="false" ht="15" hidden="false" customHeight="false" outlineLevel="0" collapsed="false">
      <c r="A2020" s="24"/>
      <c r="B2020" s="23"/>
      <c r="C2020" s="23"/>
      <c r="D2020" s="23"/>
      <c r="E2020" s="23"/>
      <c r="F2020" s="25"/>
      <c r="G2020" s="26" t="str">
        <f aca="false">IF(AND(E2020="",H2020=""),"",N(E2020)*N(F2020)+N(H2020))</f>
        <v/>
      </c>
      <c r="H2020" s="25"/>
      <c r="I2020" s="23"/>
      <c r="J2020" s="28" t="str">
        <f aca="false">IF(AND(A2020="",B2020="",C2020="",E2020="",H2020=""),"",IF(B2020="","Pick a job",IF(ISNA(MATCH(B2020,Jobs!$A$2:$A$301,0)),"Job # not on Jobs tab",IF(C2020="","Pick a category",IF(AND(E2020&lt;&gt;"",F2020=""),"Add a rate",IF(AND(E2020="",H2020=""),"Add hours or an amount",IF(AND(E2020&lt;&gt;"",H2020&lt;&gt;""),"Use hours x rate OR an amount","")))))))</f>
        <v/>
      </c>
    </row>
    <row r="2021" customFormat="false" ht="15" hidden="false" customHeight="false" outlineLevel="0" collapsed="false">
      <c r="A2021" s="24"/>
      <c r="B2021" s="23"/>
      <c r="C2021" s="23"/>
      <c r="D2021" s="23"/>
      <c r="E2021" s="23"/>
      <c r="F2021" s="25"/>
      <c r="G2021" s="26" t="str">
        <f aca="false">IF(AND(E2021="",H2021=""),"",N(E2021)*N(F2021)+N(H2021))</f>
        <v/>
      </c>
      <c r="H2021" s="25"/>
      <c r="I2021" s="23"/>
      <c r="J2021" s="28" t="str">
        <f aca="false">IF(AND(A2021="",B2021="",C2021="",E2021="",H2021=""),"",IF(B2021="","Pick a job",IF(ISNA(MATCH(B2021,Jobs!$A$2:$A$301,0)),"Job # not on Jobs tab",IF(C2021="","Pick a category",IF(AND(E2021&lt;&gt;"",F2021=""),"Add a rate",IF(AND(E2021="",H2021=""),"Add hours or an amount",IF(AND(E2021&lt;&gt;"",H2021&lt;&gt;""),"Use hours x rate OR an amount","")))))))</f>
        <v/>
      </c>
    </row>
    <row r="2022" customFormat="false" ht="15" hidden="false" customHeight="false" outlineLevel="0" collapsed="false">
      <c r="A2022" s="24"/>
      <c r="B2022" s="23"/>
      <c r="C2022" s="23"/>
      <c r="D2022" s="23"/>
      <c r="E2022" s="23"/>
      <c r="F2022" s="25"/>
      <c r="G2022" s="26" t="str">
        <f aca="false">IF(AND(E2022="",H2022=""),"",N(E2022)*N(F2022)+N(H2022))</f>
        <v/>
      </c>
      <c r="H2022" s="25"/>
      <c r="I2022" s="23"/>
      <c r="J2022" s="28" t="str">
        <f aca="false">IF(AND(A2022="",B2022="",C2022="",E2022="",H2022=""),"",IF(B2022="","Pick a job",IF(ISNA(MATCH(B2022,Jobs!$A$2:$A$301,0)),"Job # not on Jobs tab",IF(C2022="","Pick a category",IF(AND(E2022&lt;&gt;"",F2022=""),"Add a rate",IF(AND(E2022="",H2022=""),"Add hours or an amount",IF(AND(E2022&lt;&gt;"",H2022&lt;&gt;""),"Use hours x rate OR an amount","")))))))</f>
        <v/>
      </c>
    </row>
    <row r="2023" customFormat="false" ht="15" hidden="false" customHeight="false" outlineLevel="0" collapsed="false">
      <c r="A2023" s="24"/>
      <c r="B2023" s="23"/>
      <c r="C2023" s="23"/>
      <c r="D2023" s="23"/>
      <c r="E2023" s="23"/>
      <c r="F2023" s="25"/>
      <c r="G2023" s="26" t="str">
        <f aca="false">IF(AND(E2023="",H2023=""),"",N(E2023)*N(F2023)+N(H2023))</f>
        <v/>
      </c>
      <c r="H2023" s="25"/>
      <c r="I2023" s="23"/>
      <c r="J2023" s="28" t="str">
        <f aca="false">IF(AND(A2023="",B2023="",C2023="",E2023="",H2023=""),"",IF(B2023="","Pick a job",IF(ISNA(MATCH(B2023,Jobs!$A$2:$A$301,0)),"Job # not on Jobs tab",IF(C2023="","Pick a category",IF(AND(E2023&lt;&gt;"",F2023=""),"Add a rate",IF(AND(E2023="",H2023=""),"Add hours or an amount",IF(AND(E2023&lt;&gt;"",H2023&lt;&gt;""),"Use hours x rate OR an amount","")))))))</f>
        <v/>
      </c>
    </row>
    <row r="2024" customFormat="false" ht="15" hidden="false" customHeight="false" outlineLevel="0" collapsed="false">
      <c r="A2024" s="24"/>
      <c r="B2024" s="23"/>
      <c r="C2024" s="23"/>
      <c r="D2024" s="23"/>
      <c r="E2024" s="23"/>
      <c r="F2024" s="25"/>
      <c r="G2024" s="26" t="str">
        <f aca="false">IF(AND(E2024="",H2024=""),"",N(E2024)*N(F2024)+N(H2024))</f>
        <v/>
      </c>
      <c r="H2024" s="25"/>
      <c r="I2024" s="23"/>
      <c r="J2024" s="28" t="str">
        <f aca="false">IF(AND(A2024="",B2024="",C2024="",E2024="",H2024=""),"",IF(B2024="","Pick a job",IF(ISNA(MATCH(B2024,Jobs!$A$2:$A$301,0)),"Job # not on Jobs tab",IF(C2024="","Pick a category",IF(AND(E2024&lt;&gt;"",F2024=""),"Add a rate",IF(AND(E2024="",H2024=""),"Add hours or an amount",IF(AND(E2024&lt;&gt;"",H2024&lt;&gt;""),"Use hours x rate OR an amount","")))))))</f>
        <v/>
      </c>
    </row>
    <row r="2025" customFormat="false" ht="15" hidden="false" customHeight="false" outlineLevel="0" collapsed="false">
      <c r="A2025" s="24"/>
      <c r="B2025" s="23"/>
      <c r="C2025" s="23"/>
      <c r="D2025" s="23"/>
      <c r="E2025" s="23"/>
      <c r="F2025" s="25"/>
      <c r="G2025" s="26" t="str">
        <f aca="false">IF(AND(E2025="",H2025=""),"",N(E2025)*N(F2025)+N(H2025))</f>
        <v/>
      </c>
      <c r="H2025" s="25"/>
      <c r="I2025" s="23"/>
      <c r="J2025" s="28" t="str">
        <f aca="false">IF(AND(A2025="",B2025="",C2025="",E2025="",H2025=""),"",IF(B2025="","Pick a job",IF(ISNA(MATCH(B2025,Jobs!$A$2:$A$301,0)),"Job # not on Jobs tab",IF(C2025="","Pick a category",IF(AND(E2025&lt;&gt;"",F2025=""),"Add a rate",IF(AND(E2025="",H2025=""),"Add hours or an amount",IF(AND(E2025&lt;&gt;"",H2025&lt;&gt;""),"Use hours x rate OR an amount","")))))))</f>
        <v/>
      </c>
    </row>
    <row r="2026" customFormat="false" ht="15" hidden="false" customHeight="false" outlineLevel="0" collapsed="false">
      <c r="A2026" s="24"/>
      <c r="B2026" s="23"/>
      <c r="C2026" s="23"/>
      <c r="D2026" s="23"/>
      <c r="E2026" s="23"/>
      <c r="F2026" s="25"/>
      <c r="G2026" s="26" t="str">
        <f aca="false">IF(AND(E2026="",H2026=""),"",N(E2026)*N(F2026)+N(H2026))</f>
        <v/>
      </c>
      <c r="H2026" s="25"/>
      <c r="I2026" s="23"/>
      <c r="J2026" s="28" t="str">
        <f aca="false">IF(AND(A2026="",B2026="",C2026="",E2026="",H2026=""),"",IF(B2026="","Pick a job",IF(ISNA(MATCH(B2026,Jobs!$A$2:$A$301,0)),"Job # not on Jobs tab",IF(C2026="","Pick a category",IF(AND(E2026&lt;&gt;"",F2026=""),"Add a rate",IF(AND(E2026="",H2026=""),"Add hours or an amount",IF(AND(E2026&lt;&gt;"",H2026&lt;&gt;""),"Use hours x rate OR an amount","")))))))</f>
        <v/>
      </c>
    </row>
    <row r="2027" customFormat="false" ht="15" hidden="false" customHeight="false" outlineLevel="0" collapsed="false">
      <c r="A2027" s="24"/>
      <c r="B2027" s="23"/>
      <c r="C2027" s="23"/>
      <c r="D2027" s="23"/>
      <c r="E2027" s="23"/>
      <c r="F2027" s="25"/>
      <c r="G2027" s="26" t="str">
        <f aca="false">IF(AND(E2027="",H2027=""),"",N(E2027)*N(F2027)+N(H2027))</f>
        <v/>
      </c>
      <c r="H2027" s="25"/>
      <c r="I2027" s="23"/>
      <c r="J2027" s="28" t="str">
        <f aca="false">IF(AND(A2027="",B2027="",C2027="",E2027="",H2027=""),"",IF(B2027="","Pick a job",IF(ISNA(MATCH(B2027,Jobs!$A$2:$A$301,0)),"Job # not on Jobs tab",IF(C2027="","Pick a category",IF(AND(E2027&lt;&gt;"",F2027=""),"Add a rate",IF(AND(E2027="",H2027=""),"Add hours or an amount",IF(AND(E2027&lt;&gt;"",H2027&lt;&gt;""),"Use hours x rate OR an amount","")))))))</f>
        <v/>
      </c>
    </row>
    <row r="2028" customFormat="false" ht="15" hidden="false" customHeight="false" outlineLevel="0" collapsed="false">
      <c r="A2028" s="24"/>
      <c r="B2028" s="23"/>
      <c r="C2028" s="23"/>
      <c r="D2028" s="23"/>
      <c r="E2028" s="23"/>
      <c r="F2028" s="25"/>
      <c r="G2028" s="26" t="str">
        <f aca="false">IF(AND(E2028="",H2028=""),"",N(E2028)*N(F2028)+N(H2028))</f>
        <v/>
      </c>
      <c r="H2028" s="25"/>
      <c r="I2028" s="23"/>
      <c r="J2028" s="28" t="str">
        <f aca="false">IF(AND(A2028="",B2028="",C2028="",E2028="",H2028=""),"",IF(B2028="","Pick a job",IF(ISNA(MATCH(B2028,Jobs!$A$2:$A$301,0)),"Job # not on Jobs tab",IF(C2028="","Pick a category",IF(AND(E2028&lt;&gt;"",F2028=""),"Add a rate",IF(AND(E2028="",H2028=""),"Add hours or an amount",IF(AND(E2028&lt;&gt;"",H2028&lt;&gt;""),"Use hours x rate OR an amount","")))))))</f>
        <v/>
      </c>
    </row>
    <row r="2029" customFormat="false" ht="15" hidden="false" customHeight="false" outlineLevel="0" collapsed="false">
      <c r="A2029" s="24"/>
      <c r="B2029" s="23"/>
      <c r="C2029" s="23"/>
      <c r="D2029" s="23"/>
      <c r="E2029" s="23"/>
      <c r="F2029" s="25"/>
      <c r="G2029" s="26" t="str">
        <f aca="false">IF(AND(E2029="",H2029=""),"",N(E2029)*N(F2029)+N(H2029))</f>
        <v/>
      </c>
      <c r="H2029" s="25"/>
      <c r="I2029" s="23"/>
      <c r="J2029" s="28" t="str">
        <f aca="false">IF(AND(A2029="",B2029="",C2029="",E2029="",H2029=""),"",IF(B2029="","Pick a job",IF(ISNA(MATCH(B2029,Jobs!$A$2:$A$301,0)),"Job # not on Jobs tab",IF(C2029="","Pick a category",IF(AND(E2029&lt;&gt;"",F2029=""),"Add a rate",IF(AND(E2029="",H2029=""),"Add hours or an amount",IF(AND(E2029&lt;&gt;"",H2029&lt;&gt;""),"Use hours x rate OR an amount","")))))))</f>
        <v/>
      </c>
    </row>
    <row r="2030" customFormat="false" ht="15" hidden="false" customHeight="false" outlineLevel="0" collapsed="false">
      <c r="A2030" s="24"/>
      <c r="B2030" s="23"/>
      <c r="C2030" s="23"/>
      <c r="D2030" s="23"/>
      <c r="E2030" s="23"/>
      <c r="F2030" s="25"/>
      <c r="G2030" s="26" t="str">
        <f aca="false">IF(AND(E2030="",H2030=""),"",N(E2030)*N(F2030)+N(H2030))</f>
        <v/>
      </c>
      <c r="H2030" s="25"/>
      <c r="I2030" s="23"/>
      <c r="J2030" s="28" t="str">
        <f aca="false">IF(AND(A2030="",B2030="",C2030="",E2030="",H2030=""),"",IF(B2030="","Pick a job",IF(ISNA(MATCH(B2030,Jobs!$A$2:$A$301,0)),"Job # not on Jobs tab",IF(C2030="","Pick a category",IF(AND(E2030&lt;&gt;"",F2030=""),"Add a rate",IF(AND(E2030="",H2030=""),"Add hours or an amount",IF(AND(E2030&lt;&gt;"",H2030&lt;&gt;""),"Use hours x rate OR an amount","")))))))</f>
        <v/>
      </c>
    </row>
    <row r="2031" customFormat="false" ht="15" hidden="false" customHeight="false" outlineLevel="0" collapsed="false">
      <c r="A2031" s="24"/>
      <c r="B2031" s="23"/>
      <c r="C2031" s="23"/>
      <c r="D2031" s="23"/>
      <c r="E2031" s="23"/>
      <c r="F2031" s="25"/>
      <c r="G2031" s="26" t="str">
        <f aca="false">IF(AND(E2031="",H2031=""),"",N(E2031)*N(F2031)+N(H2031))</f>
        <v/>
      </c>
      <c r="H2031" s="25"/>
      <c r="I2031" s="23"/>
      <c r="J2031" s="28" t="str">
        <f aca="false">IF(AND(A2031="",B2031="",C2031="",E2031="",H2031=""),"",IF(B2031="","Pick a job",IF(ISNA(MATCH(B2031,Jobs!$A$2:$A$301,0)),"Job # not on Jobs tab",IF(C2031="","Pick a category",IF(AND(E2031&lt;&gt;"",F2031=""),"Add a rate",IF(AND(E2031="",H2031=""),"Add hours or an amount",IF(AND(E2031&lt;&gt;"",H2031&lt;&gt;""),"Use hours x rate OR an amount","")))))))</f>
        <v/>
      </c>
    </row>
    <row r="2032" customFormat="false" ht="15" hidden="false" customHeight="false" outlineLevel="0" collapsed="false">
      <c r="A2032" s="24"/>
      <c r="B2032" s="23"/>
      <c r="C2032" s="23"/>
      <c r="D2032" s="23"/>
      <c r="E2032" s="23"/>
      <c r="F2032" s="25"/>
      <c r="G2032" s="26" t="str">
        <f aca="false">IF(AND(E2032="",H2032=""),"",N(E2032)*N(F2032)+N(H2032))</f>
        <v/>
      </c>
      <c r="H2032" s="25"/>
      <c r="I2032" s="23"/>
      <c r="J2032" s="28" t="str">
        <f aca="false">IF(AND(A2032="",B2032="",C2032="",E2032="",H2032=""),"",IF(B2032="","Pick a job",IF(ISNA(MATCH(B2032,Jobs!$A$2:$A$301,0)),"Job # not on Jobs tab",IF(C2032="","Pick a category",IF(AND(E2032&lt;&gt;"",F2032=""),"Add a rate",IF(AND(E2032="",H2032=""),"Add hours or an amount",IF(AND(E2032&lt;&gt;"",H2032&lt;&gt;""),"Use hours x rate OR an amount","")))))))</f>
        <v/>
      </c>
    </row>
    <row r="2033" customFormat="false" ht="15" hidden="false" customHeight="false" outlineLevel="0" collapsed="false">
      <c r="A2033" s="24"/>
      <c r="B2033" s="23"/>
      <c r="C2033" s="23"/>
      <c r="D2033" s="23"/>
      <c r="E2033" s="23"/>
      <c r="F2033" s="25"/>
      <c r="G2033" s="26" t="str">
        <f aca="false">IF(AND(E2033="",H2033=""),"",N(E2033)*N(F2033)+N(H2033))</f>
        <v/>
      </c>
      <c r="H2033" s="25"/>
      <c r="I2033" s="23"/>
      <c r="J2033" s="28" t="str">
        <f aca="false">IF(AND(A2033="",B2033="",C2033="",E2033="",H2033=""),"",IF(B2033="","Pick a job",IF(ISNA(MATCH(B2033,Jobs!$A$2:$A$301,0)),"Job # not on Jobs tab",IF(C2033="","Pick a category",IF(AND(E2033&lt;&gt;"",F2033=""),"Add a rate",IF(AND(E2033="",H2033=""),"Add hours or an amount",IF(AND(E2033&lt;&gt;"",H2033&lt;&gt;""),"Use hours x rate OR an amount","")))))))</f>
        <v/>
      </c>
    </row>
    <row r="2034" customFormat="false" ht="15" hidden="false" customHeight="false" outlineLevel="0" collapsed="false">
      <c r="A2034" s="24"/>
      <c r="B2034" s="23"/>
      <c r="C2034" s="23"/>
      <c r="D2034" s="23"/>
      <c r="E2034" s="23"/>
      <c r="F2034" s="25"/>
      <c r="G2034" s="26" t="str">
        <f aca="false">IF(AND(E2034="",H2034=""),"",N(E2034)*N(F2034)+N(H2034))</f>
        <v/>
      </c>
      <c r="H2034" s="25"/>
      <c r="I2034" s="23"/>
      <c r="J2034" s="28" t="str">
        <f aca="false">IF(AND(A2034="",B2034="",C2034="",E2034="",H2034=""),"",IF(B2034="","Pick a job",IF(ISNA(MATCH(B2034,Jobs!$A$2:$A$301,0)),"Job # not on Jobs tab",IF(C2034="","Pick a category",IF(AND(E2034&lt;&gt;"",F2034=""),"Add a rate",IF(AND(E2034="",H2034=""),"Add hours or an amount",IF(AND(E2034&lt;&gt;"",H2034&lt;&gt;""),"Use hours x rate OR an amount","")))))))</f>
        <v/>
      </c>
    </row>
    <row r="2035" customFormat="false" ht="15" hidden="false" customHeight="false" outlineLevel="0" collapsed="false">
      <c r="A2035" s="24"/>
      <c r="B2035" s="23"/>
      <c r="C2035" s="23"/>
      <c r="D2035" s="23"/>
      <c r="E2035" s="23"/>
      <c r="F2035" s="25"/>
      <c r="G2035" s="26" t="str">
        <f aca="false">IF(AND(E2035="",H2035=""),"",N(E2035)*N(F2035)+N(H2035))</f>
        <v/>
      </c>
      <c r="H2035" s="25"/>
      <c r="I2035" s="23"/>
      <c r="J2035" s="28" t="str">
        <f aca="false">IF(AND(A2035="",B2035="",C2035="",E2035="",H2035=""),"",IF(B2035="","Pick a job",IF(ISNA(MATCH(B2035,Jobs!$A$2:$A$301,0)),"Job # not on Jobs tab",IF(C2035="","Pick a category",IF(AND(E2035&lt;&gt;"",F2035=""),"Add a rate",IF(AND(E2035="",H2035=""),"Add hours or an amount",IF(AND(E2035&lt;&gt;"",H2035&lt;&gt;""),"Use hours x rate OR an amount","")))))))</f>
        <v/>
      </c>
    </row>
    <row r="2036" customFormat="false" ht="15" hidden="false" customHeight="false" outlineLevel="0" collapsed="false">
      <c r="A2036" s="24"/>
      <c r="B2036" s="23"/>
      <c r="C2036" s="23"/>
      <c r="D2036" s="23"/>
      <c r="E2036" s="23"/>
      <c r="F2036" s="25"/>
      <c r="G2036" s="26" t="str">
        <f aca="false">IF(AND(E2036="",H2036=""),"",N(E2036)*N(F2036)+N(H2036))</f>
        <v/>
      </c>
      <c r="H2036" s="25"/>
      <c r="I2036" s="23"/>
      <c r="J2036" s="28" t="str">
        <f aca="false">IF(AND(A2036="",B2036="",C2036="",E2036="",H2036=""),"",IF(B2036="","Pick a job",IF(ISNA(MATCH(B2036,Jobs!$A$2:$A$301,0)),"Job # not on Jobs tab",IF(C2036="","Pick a category",IF(AND(E2036&lt;&gt;"",F2036=""),"Add a rate",IF(AND(E2036="",H2036=""),"Add hours or an amount",IF(AND(E2036&lt;&gt;"",H2036&lt;&gt;""),"Use hours x rate OR an amount","")))))))</f>
        <v/>
      </c>
    </row>
    <row r="2037" customFormat="false" ht="15" hidden="false" customHeight="false" outlineLevel="0" collapsed="false">
      <c r="A2037" s="24"/>
      <c r="B2037" s="23"/>
      <c r="C2037" s="23"/>
      <c r="D2037" s="23"/>
      <c r="E2037" s="23"/>
      <c r="F2037" s="25"/>
      <c r="G2037" s="26" t="str">
        <f aca="false">IF(AND(E2037="",H2037=""),"",N(E2037)*N(F2037)+N(H2037))</f>
        <v/>
      </c>
      <c r="H2037" s="25"/>
      <c r="I2037" s="23"/>
      <c r="J2037" s="28" t="str">
        <f aca="false">IF(AND(A2037="",B2037="",C2037="",E2037="",H2037=""),"",IF(B2037="","Pick a job",IF(ISNA(MATCH(B2037,Jobs!$A$2:$A$301,0)),"Job # not on Jobs tab",IF(C2037="","Pick a category",IF(AND(E2037&lt;&gt;"",F2037=""),"Add a rate",IF(AND(E2037="",H2037=""),"Add hours or an amount",IF(AND(E2037&lt;&gt;"",H2037&lt;&gt;""),"Use hours x rate OR an amount","")))))))</f>
        <v/>
      </c>
    </row>
    <row r="2038" customFormat="false" ht="15" hidden="false" customHeight="false" outlineLevel="0" collapsed="false">
      <c r="A2038" s="24"/>
      <c r="B2038" s="23"/>
      <c r="C2038" s="23"/>
      <c r="D2038" s="23"/>
      <c r="E2038" s="23"/>
      <c r="F2038" s="25"/>
      <c r="G2038" s="26" t="str">
        <f aca="false">IF(AND(E2038="",H2038=""),"",N(E2038)*N(F2038)+N(H2038))</f>
        <v/>
      </c>
      <c r="H2038" s="25"/>
      <c r="I2038" s="23"/>
      <c r="J2038" s="28" t="str">
        <f aca="false">IF(AND(A2038="",B2038="",C2038="",E2038="",H2038=""),"",IF(B2038="","Pick a job",IF(ISNA(MATCH(B2038,Jobs!$A$2:$A$301,0)),"Job # not on Jobs tab",IF(C2038="","Pick a category",IF(AND(E2038&lt;&gt;"",F2038=""),"Add a rate",IF(AND(E2038="",H2038=""),"Add hours or an amount",IF(AND(E2038&lt;&gt;"",H2038&lt;&gt;""),"Use hours x rate OR an amount","")))))))</f>
        <v/>
      </c>
    </row>
    <row r="2039" customFormat="false" ht="15" hidden="false" customHeight="false" outlineLevel="0" collapsed="false">
      <c r="A2039" s="24"/>
      <c r="B2039" s="23"/>
      <c r="C2039" s="23"/>
      <c r="D2039" s="23"/>
      <c r="E2039" s="23"/>
      <c r="F2039" s="25"/>
      <c r="G2039" s="26" t="str">
        <f aca="false">IF(AND(E2039="",H2039=""),"",N(E2039)*N(F2039)+N(H2039))</f>
        <v/>
      </c>
      <c r="H2039" s="25"/>
      <c r="I2039" s="23"/>
      <c r="J2039" s="28" t="str">
        <f aca="false">IF(AND(A2039="",B2039="",C2039="",E2039="",H2039=""),"",IF(B2039="","Pick a job",IF(ISNA(MATCH(B2039,Jobs!$A$2:$A$301,0)),"Job # not on Jobs tab",IF(C2039="","Pick a category",IF(AND(E2039&lt;&gt;"",F2039=""),"Add a rate",IF(AND(E2039="",H2039=""),"Add hours or an amount",IF(AND(E2039&lt;&gt;"",H2039&lt;&gt;""),"Use hours x rate OR an amount","")))))))</f>
        <v/>
      </c>
    </row>
    <row r="2040" customFormat="false" ht="15" hidden="false" customHeight="false" outlineLevel="0" collapsed="false">
      <c r="A2040" s="24"/>
      <c r="B2040" s="23"/>
      <c r="C2040" s="23"/>
      <c r="D2040" s="23"/>
      <c r="E2040" s="23"/>
      <c r="F2040" s="25"/>
      <c r="G2040" s="26" t="str">
        <f aca="false">IF(AND(E2040="",H2040=""),"",N(E2040)*N(F2040)+N(H2040))</f>
        <v/>
      </c>
      <c r="H2040" s="25"/>
      <c r="I2040" s="23"/>
      <c r="J2040" s="28" t="str">
        <f aca="false">IF(AND(A2040="",B2040="",C2040="",E2040="",H2040=""),"",IF(B2040="","Pick a job",IF(ISNA(MATCH(B2040,Jobs!$A$2:$A$301,0)),"Job # not on Jobs tab",IF(C2040="","Pick a category",IF(AND(E2040&lt;&gt;"",F2040=""),"Add a rate",IF(AND(E2040="",H2040=""),"Add hours or an amount",IF(AND(E2040&lt;&gt;"",H2040&lt;&gt;""),"Use hours x rate OR an amount","")))))))</f>
        <v/>
      </c>
    </row>
    <row r="2041" customFormat="false" ht="15" hidden="false" customHeight="false" outlineLevel="0" collapsed="false">
      <c r="A2041" s="24"/>
      <c r="B2041" s="23"/>
      <c r="C2041" s="23"/>
      <c r="D2041" s="23"/>
      <c r="E2041" s="23"/>
      <c r="F2041" s="25"/>
      <c r="G2041" s="26" t="str">
        <f aca="false">IF(AND(E2041="",H2041=""),"",N(E2041)*N(F2041)+N(H2041))</f>
        <v/>
      </c>
      <c r="H2041" s="25"/>
      <c r="I2041" s="23"/>
      <c r="J2041" s="28" t="str">
        <f aca="false">IF(AND(A2041="",B2041="",C2041="",E2041="",H2041=""),"",IF(B2041="","Pick a job",IF(ISNA(MATCH(B2041,Jobs!$A$2:$A$301,0)),"Job # not on Jobs tab",IF(C2041="","Pick a category",IF(AND(E2041&lt;&gt;"",F2041=""),"Add a rate",IF(AND(E2041="",H2041=""),"Add hours or an amount",IF(AND(E2041&lt;&gt;"",H2041&lt;&gt;""),"Use hours x rate OR an amount","")))))))</f>
        <v/>
      </c>
    </row>
    <row r="2042" customFormat="false" ht="15" hidden="false" customHeight="false" outlineLevel="0" collapsed="false">
      <c r="A2042" s="24"/>
      <c r="B2042" s="23"/>
      <c r="C2042" s="23"/>
      <c r="D2042" s="23"/>
      <c r="E2042" s="23"/>
      <c r="F2042" s="25"/>
      <c r="G2042" s="26" t="str">
        <f aca="false">IF(AND(E2042="",H2042=""),"",N(E2042)*N(F2042)+N(H2042))</f>
        <v/>
      </c>
      <c r="H2042" s="25"/>
      <c r="I2042" s="23"/>
      <c r="J2042" s="28" t="str">
        <f aca="false">IF(AND(A2042="",B2042="",C2042="",E2042="",H2042=""),"",IF(B2042="","Pick a job",IF(ISNA(MATCH(B2042,Jobs!$A$2:$A$301,0)),"Job # not on Jobs tab",IF(C2042="","Pick a category",IF(AND(E2042&lt;&gt;"",F2042=""),"Add a rate",IF(AND(E2042="",H2042=""),"Add hours or an amount",IF(AND(E2042&lt;&gt;"",H2042&lt;&gt;""),"Use hours x rate OR an amount","")))))))</f>
        <v/>
      </c>
    </row>
    <row r="2043" customFormat="false" ht="15" hidden="false" customHeight="false" outlineLevel="0" collapsed="false">
      <c r="A2043" s="24"/>
      <c r="B2043" s="23"/>
      <c r="C2043" s="23"/>
      <c r="D2043" s="23"/>
      <c r="E2043" s="23"/>
      <c r="F2043" s="25"/>
      <c r="G2043" s="26" t="str">
        <f aca="false">IF(AND(E2043="",H2043=""),"",N(E2043)*N(F2043)+N(H2043))</f>
        <v/>
      </c>
      <c r="H2043" s="25"/>
      <c r="I2043" s="23"/>
      <c r="J2043" s="28" t="str">
        <f aca="false">IF(AND(A2043="",B2043="",C2043="",E2043="",H2043=""),"",IF(B2043="","Pick a job",IF(ISNA(MATCH(B2043,Jobs!$A$2:$A$301,0)),"Job # not on Jobs tab",IF(C2043="","Pick a category",IF(AND(E2043&lt;&gt;"",F2043=""),"Add a rate",IF(AND(E2043="",H2043=""),"Add hours or an amount",IF(AND(E2043&lt;&gt;"",H2043&lt;&gt;""),"Use hours x rate OR an amount","")))))))</f>
        <v/>
      </c>
    </row>
    <row r="2044" customFormat="false" ht="15" hidden="false" customHeight="false" outlineLevel="0" collapsed="false">
      <c r="A2044" s="24"/>
      <c r="B2044" s="23"/>
      <c r="C2044" s="23"/>
      <c r="D2044" s="23"/>
      <c r="E2044" s="23"/>
      <c r="F2044" s="25"/>
      <c r="G2044" s="26" t="str">
        <f aca="false">IF(AND(E2044="",H2044=""),"",N(E2044)*N(F2044)+N(H2044))</f>
        <v/>
      </c>
      <c r="H2044" s="25"/>
      <c r="I2044" s="23"/>
      <c r="J2044" s="28" t="str">
        <f aca="false">IF(AND(A2044="",B2044="",C2044="",E2044="",H2044=""),"",IF(B2044="","Pick a job",IF(ISNA(MATCH(B2044,Jobs!$A$2:$A$301,0)),"Job # not on Jobs tab",IF(C2044="","Pick a category",IF(AND(E2044&lt;&gt;"",F2044=""),"Add a rate",IF(AND(E2044="",H2044=""),"Add hours or an amount",IF(AND(E2044&lt;&gt;"",H2044&lt;&gt;""),"Use hours x rate OR an amount","")))))))</f>
        <v/>
      </c>
    </row>
    <row r="2045" customFormat="false" ht="15" hidden="false" customHeight="false" outlineLevel="0" collapsed="false">
      <c r="A2045" s="24"/>
      <c r="B2045" s="23"/>
      <c r="C2045" s="23"/>
      <c r="D2045" s="23"/>
      <c r="E2045" s="23"/>
      <c r="F2045" s="25"/>
      <c r="G2045" s="26" t="str">
        <f aca="false">IF(AND(E2045="",H2045=""),"",N(E2045)*N(F2045)+N(H2045))</f>
        <v/>
      </c>
      <c r="H2045" s="25"/>
      <c r="I2045" s="23"/>
      <c r="J2045" s="28" t="str">
        <f aca="false">IF(AND(A2045="",B2045="",C2045="",E2045="",H2045=""),"",IF(B2045="","Pick a job",IF(ISNA(MATCH(B2045,Jobs!$A$2:$A$301,0)),"Job # not on Jobs tab",IF(C2045="","Pick a category",IF(AND(E2045&lt;&gt;"",F2045=""),"Add a rate",IF(AND(E2045="",H2045=""),"Add hours or an amount",IF(AND(E2045&lt;&gt;"",H2045&lt;&gt;""),"Use hours x rate OR an amount","")))))))</f>
        <v/>
      </c>
    </row>
    <row r="2046" customFormat="false" ht="15" hidden="false" customHeight="false" outlineLevel="0" collapsed="false">
      <c r="A2046" s="24"/>
      <c r="B2046" s="23"/>
      <c r="C2046" s="23"/>
      <c r="D2046" s="23"/>
      <c r="E2046" s="23"/>
      <c r="F2046" s="25"/>
      <c r="G2046" s="26" t="str">
        <f aca="false">IF(AND(E2046="",H2046=""),"",N(E2046)*N(F2046)+N(H2046))</f>
        <v/>
      </c>
      <c r="H2046" s="25"/>
      <c r="I2046" s="23"/>
      <c r="J2046" s="28" t="str">
        <f aca="false">IF(AND(A2046="",B2046="",C2046="",E2046="",H2046=""),"",IF(B2046="","Pick a job",IF(ISNA(MATCH(B2046,Jobs!$A$2:$A$301,0)),"Job # not on Jobs tab",IF(C2046="","Pick a category",IF(AND(E2046&lt;&gt;"",F2046=""),"Add a rate",IF(AND(E2046="",H2046=""),"Add hours or an amount",IF(AND(E2046&lt;&gt;"",H2046&lt;&gt;""),"Use hours x rate OR an amount","")))))))</f>
        <v/>
      </c>
    </row>
    <row r="2047" customFormat="false" ht="15" hidden="false" customHeight="false" outlineLevel="0" collapsed="false">
      <c r="A2047" s="24"/>
      <c r="B2047" s="23"/>
      <c r="C2047" s="23"/>
      <c r="D2047" s="23"/>
      <c r="E2047" s="23"/>
      <c r="F2047" s="25"/>
      <c r="G2047" s="26" t="str">
        <f aca="false">IF(AND(E2047="",H2047=""),"",N(E2047)*N(F2047)+N(H2047))</f>
        <v/>
      </c>
      <c r="H2047" s="25"/>
      <c r="I2047" s="23"/>
      <c r="J2047" s="28" t="str">
        <f aca="false">IF(AND(A2047="",B2047="",C2047="",E2047="",H2047=""),"",IF(B2047="","Pick a job",IF(ISNA(MATCH(B2047,Jobs!$A$2:$A$301,0)),"Job # not on Jobs tab",IF(C2047="","Pick a category",IF(AND(E2047&lt;&gt;"",F2047=""),"Add a rate",IF(AND(E2047="",H2047=""),"Add hours or an amount",IF(AND(E2047&lt;&gt;"",H2047&lt;&gt;""),"Use hours x rate OR an amount","")))))))</f>
        <v/>
      </c>
    </row>
    <row r="2048" customFormat="false" ht="15" hidden="false" customHeight="false" outlineLevel="0" collapsed="false">
      <c r="A2048" s="24"/>
      <c r="B2048" s="23"/>
      <c r="C2048" s="23"/>
      <c r="D2048" s="23"/>
      <c r="E2048" s="23"/>
      <c r="F2048" s="25"/>
      <c r="G2048" s="26" t="str">
        <f aca="false">IF(AND(E2048="",H2048=""),"",N(E2048)*N(F2048)+N(H2048))</f>
        <v/>
      </c>
      <c r="H2048" s="25"/>
      <c r="I2048" s="23"/>
      <c r="J2048" s="28" t="str">
        <f aca="false">IF(AND(A2048="",B2048="",C2048="",E2048="",H2048=""),"",IF(B2048="","Pick a job",IF(ISNA(MATCH(B2048,Jobs!$A$2:$A$301,0)),"Job # not on Jobs tab",IF(C2048="","Pick a category",IF(AND(E2048&lt;&gt;"",F2048=""),"Add a rate",IF(AND(E2048="",H2048=""),"Add hours or an amount",IF(AND(E2048&lt;&gt;"",H2048&lt;&gt;""),"Use hours x rate OR an amount","")))))))</f>
        <v/>
      </c>
    </row>
    <row r="2049" customFormat="false" ht="15" hidden="false" customHeight="false" outlineLevel="0" collapsed="false">
      <c r="A2049" s="24"/>
      <c r="B2049" s="23"/>
      <c r="C2049" s="23"/>
      <c r="D2049" s="23"/>
      <c r="E2049" s="23"/>
      <c r="F2049" s="25"/>
      <c r="G2049" s="26" t="str">
        <f aca="false">IF(AND(E2049="",H2049=""),"",N(E2049)*N(F2049)+N(H2049))</f>
        <v/>
      </c>
      <c r="H2049" s="25"/>
      <c r="I2049" s="23"/>
      <c r="J2049" s="28" t="str">
        <f aca="false">IF(AND(A2049="",B2049="",C2049="",E2049="",H2049=""),"",IF(B2049="","Pick a job",IF(ISNA(MATCH(B2049,Jobs!$A$2:$A$301,0)),"Job # not on Jobs tab",IF(C2049="","Pick a category",IF(AND(E2049&lt;&gt;"",F2049=""),"Add a rate",IF(AND(E2049="",H2049=""),"Add hours or an amount",IF(AND(E2049&lt;&gt;"",H2049&lt;&gt;""),"Use hours x rate OR an amount","")))))))</f>
        <v/>
      </c>
    </row>
    <row r="2050" customFormat="false" ht="15" hidden="false" customHeight="false" outlineLevel="0" collapsed="false">
      <c r="A2050" s="24"/>
      <c r="B2050" s="23"/>
      <c r="C2050" s="23"/>
      <c r="D2050" s="23"/>
      <c r="E2050" s="23"/>
      <c r="F2050" s="25"/>
      <c r="G2050" s="26" t="str">
        <f aca="false">IF(AND(E2050="",H2050=""),"",N(E2050)*N(F2050)+N(H2050))</f>
        <v/>
      </c>
      <c r="H2050" s="25"/>
      <c r="I2050" s="23"/>
      <c r="J2050" s="28" t="str">
        <f aca="false">IF(AND(A2050="",B2050="",C2050="",E2050="",H2050=""),"",IF(B2050="","Pick a job",IF(ISNA(MATCH(B2050,Jobs!$A$2:$A$301,0)),"Job # not on Jobs tab",IF(C2050="","Pick a category",IF(AND(E2050&lt;&gt;"",F2050=""),"Add a rate",IF(AND(E2050="",H2050=""),"Add hours or an amount",IF(AND(E2050&lt;&gt;"",H2050&lt;&gt;""),"Use hours x rate OR an amount","")))))))</f>
        <v/>
      </c>
    </row>
    <row r="2051" customFormat="false" ht="15" hidden="false" customHeight="false" outlineLevel="0" collapsed="false">
      <c r="A2051" s="24"/>
      <c r="B2051" s="23"/>
      <c r="C2051" s="23"/>
      <c r="D2051" s="23"/>
      <c r="E2051" s="23"/>
      <c r="F2051" s="25"/>
      <c r="G2051" s="26" t="str">
        <f aca="false">IF(AND(E2051="",H2051=""),"",N(E2051)*N(F2051)+N(H2051))</f>
        <v/>
      </c>
      <c r="H2051" s="25"/>
      <c r="I2051" s="23"/>
      <c r="J2051" s="28" t="str">
        <f aca="false">IF(AND(A2051="",B2051="",C2051="",E2051="",H2051=""),"",IF(B2051="","Pick a job",IF(ISNA(MATCH(B2051,Jobs!$A$2:$A$301,0)),"Job # not on Jobs tab",IF(C2051="","Pick a category",IF(AND(E2051&lt;&gt;"",F2051=""),"Add a rate",IF(AND(E2051="",H2051=""),"Add hours or an amount",IF(AND(E2051&lt;&gt;"",H2051&lt;&gt;""),"Use hours x rate OR an amount","")))))))</f>
        <v/>
      </c>
    </row>
    <row r="2052" customFormat="false" ht="15" hidden="false" customHeight="false" outlineLevel="0" collapsed="false">
      <c r="A2052" s="24"/>
      <c r="B2052" s="23"/>
      <c r="C2052" s="23"/>
      <c r="D2052" s="23"/>
      <c r="E2052" s="23"/>
      <c r="F2052" s="25"/>
      <c r="G2052" s="26" t="str">
        <f aca="false">IF(AND(E2052="",H2052=""),"",N(E2052)*N(F2052)+N(H2052))</f>
        <v/>
      </c>
      <c r="H2052" s="25"/>
      <c r="I2052" s="23"/>
      <c r="J2052" s="28" t="str">
        <f aca="false">IF(AND(A2052="",B2052="",C2052="",E2052="",H2052=""),"",IF(B2052="","Pick a job",IF(ISNA(MATCH(B2052,Jobs!$A$2:$A$301,0)),"Job # not on Jobs tab",IF(C2052="","Pick a category",IF(AND(E2052&lt;&gt;"",F2052=""),"Add a rate",IF(AND(E2052="",H2052=""),"Add hours or an amount",IF(AND(E2052&lt;&gt;"",H2052&lt;&gt;""),"Use hours x rate OR an amount","")))))))</f>
        <v/>
      </c>
    </row>
    <row r="2053" customFormat="false" ht="15" hidden="false" customHeight="false" outlineLevel="0" collapsed="false">
      <c r="A2053" s="24"/>
      <c r="B2053" s="23"/>
      <c r="C2053" s="23"/>
      <c r="D2053" s="23"/>
      <c r="E2053" s="23"/>
      <c r="F2053" s="25"/>
      <c r="G2053" s="26" t="str">
        <f aca="false">IF(AND(E2053="",H2053=""),"",N(E2053)*N(F2053)+N(H2053))</f>
        <v/>
      </c>
      <c r="H2053" s="25"/>
      <c r="I2053" s="23"/>
      <c r="J2053" s="28" t="str">
        <f aca="false">IF(AND(A2053="",B2053="",C2053="",E2053="",H2053=""),"",IF(B2053="","Pick a job",IF(ISNA(MATCH(B2053,Jobs!$A$2:$A$301,0)),"Job # not on Jobs tab",IF(C2053="","Pick a category",IF(AND(E2053&lt;&gt;"",F2053=""),"Add a rate",IF(AND(E2053="",H2053=""),"Add hours or an amount",IF(AND(E2053&lt;&gt;"",H2053&lt;&gt;""),"Use hours x rate OR an amount","")))))))</f>
        <v/>
      </c>
    </row>
    <row r="2054" customFormat="false" ht="15" hidden="false" customHeight="false" outlineLevel="0" collapsed="false">
      <c r="A2054" s="24"/>
      <c r="B2054" s="23"/>
      <c r="C2054" s="23"/>
      <c r="D2054" s="23"/>
      <c r="E2054" s="23"/>
      <c r="F2054" s="25"/>
      <c r="G2054" s="26" t="str">
        <f aca="false">IF(AND(E2054="",H2054=""),"",N(E2054)*N(F2054)+N(H2054))</f>
        <v/>
      </c>
      <c r="H2054" s="25"/>
      <c r="I2054" s="23"/>
      <c r="J2054" s="28" t="str">
        <f aca="false">IF(AND(A2054="",B2054="",C2054="",E2054="",H2054=""),"",IF(B2054="","Pick a job",IF(ISNA(MATCH(B2054,Jobs!$A$2:$A$301,0)),"Job # not on Jobs tab",IF(C2054="","Pick a category",IF(AND(E2054&lt;&gt;"",F2054=""),"Add a rate",IF(AND(E2054="",H2054=""),"Add hours or an amount",IF(AND(E2054&lt;&gt;"",H2054&lt;&gt;""),"Use hours x rate OR an amount","")))))))</f>
        <v/>
      </c>
    </row>
    <row r="2055" customFormat="false" ht="15" hidden="false" customHeight="false" outlineLevel="0" collapsed="false">
      <c r="A2055" s="24"/>
      <c r="B2055" s="23"/>
      <c r="C2055" s="23"/>
      <c r="D2055" s="23"/>
      <c r="E2055" s="23"/>
      <c r="F2055" s="25"/>
      <c r="G2055" s="26" t="str">
        <f aca="false">IF(AND(E2055="",H2055=""),"",N(E2055)*N(F2055)+N(H2055))</f>
        <v/>
      </c>
      <c r="H2055" s="25"/>
      <c r="I2055" s="23"/>
      <c r="J2055" s="28" t="str">
        <f aca="false">IF(AND(A2055="",B2055="",C2055="",E2055="",H2055=""),"",IF(B2055="","Pick a job",IF(ISNA(MATCH(B2055,Jobs!$A$2:$A$301,0)),"Job # not on Jobs tab",IF(C2055="","Pick a category",IF(AND(E2055&lt;&gt;"",F2055=""),"Add a rate",IF(AND(E2055="",H2055=""),"Add hours or an amount",IF(AND(E2055&lt;&gt;"",H2055&lt;&gt;""),"Use hours x rate OR an amount","")))))))</f>
        <v/>
      </c>
    </row>
    <row r="2056" customFormat="false" ht="15" hidden="false" customHeight="false" outlineLevel="0" collapsed="false">
      <c r="A2056" s="24"/>
      <c r="B2056" s="23"/>
      <c r="C2056" s="23"/>
      <c r="D2056" s="23"/>
      <c r="E2056" s="23"/>
      <c r="F2056" s="25"/>
      <c r="G2056" s="26" t="str">
        <f aca="false">IF(AND(E2056="",H2056=""),"",N(E2056)*N(F2056)+N(H2056))</f>
        <v/>
      </c>
      <c r="H2056" s="25"/>
      <c r="I2056" s="23"/>
      <c r="J2056" s="28" t="str">
        <f aca="false">IF(AND(A2056="",B2056="",C2056="",E2056="",H2056=""),"",IF(B2056="","Pick a job",IF(ISNA(MATCH(B2056,Jobs!$A$2:$A$301,0)),"Job # not on Jobs tab",IF(C2056="","Pick a category",IF(AND(E2056&lt;&gt;"",F2056=""),"Add a rate",IF(AND(E2056="",H2056=""),"Add hours or an amount",IF(AND(E2056&lt;&gt;"",H2056&lt;&gt;""),"Use hours x rate OR an amount","")))))))</f>
        <v/>
      </c>
    </row>
    <row r="2057" customFormat="false" ht="15" hidden="false" customHeight="false" outlineLevel="0" collapsed="false">
      <c r="A2057" s="24"/>
      <c r="B2057" s="23"/>
      <c r="C2057" s="23"/>
      <c r="D2057" s="23"/>
      <c r="E2057" s="23"/>
      <c r="F2057" s="25"/>
      <c r="G2057" s="26" t="str">
        <f aca="false">IF(AND(E2057="",H2057=""),"",N(E2057)*N(F2057)+N(H2057))</f>
        <v/>
      </c>
      <c r="H2057" s="25"/>
      <c r="I2057" s="23"/>
      <c r="J2057" s="28" t="str">
        <f aca="false">IF(AND(A2057="",B2057="",C2057="",E2057="",H2057=""),"",IF(B2057="","Pick a job",IF(ISNA(MATCH(B2057,Jobs!$A$2:$A$301,0)),"Job # not on Jobs tab",IF(C2057="","Pick a category",IF(AND(E2057&lt;&gt;"",F2057=""),"Add a rate",IF(AND(E2057="",H2057=""),"Add hours or an amount",IF(AND(E2057&lt;&gt;"",H2057&lt;&gt;""),"Use hours x rate OR an amount","")))))))</f>
        <v/>
      </c>
    </row>
    <row r="2058" customFormat="false" ht="15" hidden="false" customHeight="false" outlineLevel="0" collapsed="false">
      <c r="A2058" s="24"/>
      <c r="B2058" s="23"/>
      <c r="C2058" s="23"/>
      <c r="D2058" s="23"/>
      <c r="E2058" s="23"/>
      <c r="F2058" s="25"/>
      <c r="G2058" s="26" t="str">
        <f aca="false">IF(AND(E2058="",H2058=""),"",N(E2058)*N(F2058)+N(H2058))</f>
        <v/>
      </c>
      <c r="H2058" s="25"/>
      <c r="I2058" s="23"/>
      <c r="J2058" s="28" t="str">
        <f aca="false">IF(AND(A2058="",B2058="",C2058="",E2058="",H2058=""),"",IF(B2058="","Pick a job",IF(ISNA(MATCH(B2058,Jobs!$A$2:$A$301,0)),"Job # not on Jobs tab",IF(C2058="","Pick a category",IF(AND(E2058&lt;&gt;"",F2058=""),"Add a rate",IF(AND(E2058="",H2058=""),"Add hours or an amount",IF(AND(E2058&lt;&gt;"",H2058&lt;&gt;""),"Use hours x rate OR an amount","")))))))</f>
        <v/>
      </c>
    </row>
    <row r="2059" customFormat="false" ht="15" hidden="false" customHeight="false" outlineLevel="0" collapsed="false">
      <c r="A2059" s="24"/>
      <c r="B2059" s="23"/>
      <c r="C2059" s="23"/>
      <c r="D2059" s="23"/>
      <c r="E2059" s="23"/>
      <c r="F2059" s="25"/>
      <c r="G2059" s="26" t="str">
        <f aca="false">IF(AND(E2059="",H2059=""),"",N(E2059)*N(F2059)+N(H2059))</f>
        <v/>
      </c>
      <c r="H2059" s="25"/>
      <c r="I2059" s="23"/>
      <c r="J2059" s="28" t="str">
        <f aca="false">IF(AND(A2059="",B2059="",C2059="",E2059="",H2059=""),"",IF(B2059="","Pick a job",IF(ISNA(MATCH(B2059,Jobs!$A$2:$A$301,0)),"Job # not on Jobs tab",IF(C2059="","Pick a category",IF(AND(E2059&lt;&gt;"",F2059=""),"Add a rate",IF(AND(E2059="",H2059=""),"Add hours or an amount",IF(AND(E2059&lt;&gt;"",H2059&lt;&gt;""),"Use hours x rate OR an amount","")))))))</f>
        <v/>
      </c>
    </row>
    <row r="2060" customFormat="false" ht="15" hidden="false" customHeight="false" outlineLevel="0" collapsed="false">
      <c r="A2060" s="24"/>
      <c r="B2060" s="23"/>
      <c r="C2060" s="23"/>
      <c r="D2060" s="23"/>
      <c r="E2060" s="23"/>
      <c r="F2060" s="25"/>
      <c r="G2060" s="26" t="str">
        <f aca="false">IF(AND(E2060="",H2060=""),"",N(E2060)*N(F2060)+N(H2060))</f>
        <v/>
      </c>
      <c r="H2060" s="25"/>
      <c r="I2060" s="23"/>
      <c r="J2060" s="28" t="str">
        <f aca="false">IF(AND(A2060="",B2060="",C2060="",E2060="",H2060=""),"",IF(B2060="","Pick a job",IF(ISNA(MATCH(B2060,Jobs!$A$2:$A$301,0)),"Job # not on Jobs tab",IF(C2060="","Pick a category",IF(AND(E2060&lt;&gt;"",F2060=""),"Add a rate",IF(AND(E2060="",H2060=""),"Add hours or an amount",IF(AND(E2060&lt;&gt;"",H2060&lt;&gt;""),"Use hours x rate OR an amount","")))))))</f>
        <v/>
      </c>
    </row>
    <row r="2061" customFormat="false" ht="15" hidden="false" customHeight="false" outlineLevel="0" collapsed="false">
      <c r="A2061" s="24"/>
      <c r="B2061" s="23"/>
      <c r="C2061" s="23"/>
      <c r="D2061" s="23"/>
      <c r="E2061" s="23"/>
      <c r="F2061" s="25"/>
      <c r="G2061" s="26" t="str">
        <f aca="false">IF(AND(E2061="",H2061=""),"",N(E2061)*N(F2061)+N(H2061))</f>
        <v/>
      </c>
      <c r="H2061" s="25"/>
      <c r="I2061" s="23"/>
      <c r="J2061" s="28" t="str">
        <f aca="false">IF(AND(A2061="",B2061="",C2061="",E2061="",H2061=""),"",IF(B2061="","Pick a job",IF(ISNA(MATCH(B2061,Jobs!$A$2:$A$301,0)),"Job # not on Jobs tab",IF(C2061="","Pick a category",IF(AND(E2061&lt;&gt;"",F2061=""),"Add a rate",IF(AND(E2061="",H2061=""),"Add hours or an amount",IF(AND(E2061&lt;&gt;"",H2061&lt;&gt;""),"Use hours x rate OR an amount","")))))))</f>
        <v/>
      </c>
    </row>
    <row r="2062" customFormat="false" ht="15" hidden="false" customHeight="false" outlineLevel="0" collapsed="false">
      <c r="A2062" s="24"/>
      <c r="B2062" s="23"/>
      <c r="C2062" s="23"/>
      <c r="D2062" s="23"/>
      <c r="E2062" s="23"/>
      <c r="F2062" s="25"/>
      <c r="G2062" s="26" t="str">
        <f aca="false">IF(AND(E2062="",H2062=""),"",N(E2062)*N(F2062)+N(H2062))</f>
        <v/>
      </c>
      <c r="H2062" s="25"/>
      <c r="I2062" s="23"/>
      <c r="J2062" s="28" t="str">
        <f aca="false">IF(AND(A2062="",B2062="",C2062="",E2062="",H2062=""),"",IF(B2062="","Pick a job",IF(ISNA(MATCH(B2062,Jobs!$A$2:$A$301,0)),"Job # not on Jobs tab",IF(C2062="","Pick a category",IF(AND(E2062&lt;&gt;"",F2062=""),"Add a rate",IF(AND(E2062="",H2062=""),"Add hours or an amount",IF(AND(E2062&lt;&gt;"",H2062&lt;&gt;""),"Use hours x rate OR an amount","")))))))</f>
        <v/>
      </c>
    </row>
    <row r="2063" customFormat="false" ht="15" hidden="false" customHeight="false" outlineLevel="0" collapsed="false">
      <c r="A2063" s="24"/>
      <c r="B2063" s="23"/>
      <c r="C2063" s="23"/>
      <c r="D2063" s="23"/>
      <c r="E2063" s="23"/>
      <c r="F2063" s="25"/>
      <c r="G2063" s="26" t="str">
        <f aca="false">IF(AND(E2063="",H2063=""),"",N(E2063)*N(F2063)+N(H2063))</f>
        <v/>
      </c>
      <c r="H2063" s="25"/>
      <c r="I2063" s="23"/>
      <c r="J2063" s="28" t="str">
        <f aca="false">IF(AND(A2063="",B2063="",C2063="",E2063="",H2063=""),"",IF(B2063="","Pick a job",IF(ISNA(MATCH(B2063,Jobs!$A$2:$A$301,0)),"Job # not on Jobs tab",IF(C2063="","Pick a category",IF(AND(E2063&lt;&gt;"",F2063=""),"Add a rate",IF(AND(E2063="",H2063=""),"Add hours or an amount",IF(AND(E2063&lt;&gt;"",H2063&lt;&gt;""),"Use hours x rate OR an amount","")))))))</f>
        <v/>
      </c>
    </row>
    <row r="2064" customFormat="false" ht="15" hidden="false" customHeight="false" outlineLevel="0" collapsed="false">
      <c r="A2064" s="24"/>
      <c r="B2064" s="23"/>
      <c r="C2064" s="23"/>
      <c r="D2064" s="23"/>
      <c r="E2064" s="23"/>
      <c r="F2064" s="25"/>
      <c r="G2064" s="26" t="str">
        <f aca="false">IF(AND(E2064="",H2064=""),"",N(E2064)*N(F2064)+N(H2064))</f>
        <v/>
      </c>
      <c r="H2064" s="25"/>
      <c r="I2064" s="23"/>
      <c r="J2064" s="28" t="str">
        <f aca="false">IF(AND(A2064="",B2064="",C2064="",E2064="",H2064=""),"",IF(B2064="","Pick a job",IF(ISNA(MATCH(B2064,Jobs!$A$2:$A$301,0)),"Job # not on Jobs tab",IF(C2064="","Pick a category",IF(AND(E2064&lt;&gt;"",F2064=""),"Add a rate",IF(AND(E2064="",H2064=""),"Add hours or an amount",IF(AND(E2064&lt;&gt;"",H2064&lt;&gt;""),"Use hours x rate OR an amount","")))))))</f>
        <v/>
      </c>
    </row>
    <row r="2065" customFormat="false" ht="15" hidden="false" customHeight="false" outlineLevel="0" collapsed="false">
      <c r="A2065" s="24"/>
      <c r="B2065" s="23"/>
      <c r="C2065" s="23"/>
      <c r="D2065" s="23"/>
      <c r="E2065" s="23"/>
      <c r="F2065" s="25"/>
      <c r="G2065" s="26" t="str">
        <f aca="false">IF(AND(E2065="",H2065=""),"",N(E2065)*N(F2065)+N(H2065))</f>
        <v/>
      </c>
      <c r="H2065" s="25"/>
      <c r="I2065" s="23"/>
      <c r="J2065" s="28" t="str">
        <f aca="false">IF(AND(A2065="",B2065="",C2065="",E2065="",H2065=""),"",IF(B2065="","Pick a job",IF(ISNA(MATCH(B2065,Jobs!$A$2:$A$301,0)),"Job # not on Jobs tab",IF(C2065="","Pick a category",IF(AND(E2065&lt;&gt;"",F2065=""),"Add a rate",IF(AND(E2065="",H2065=""),"Add hours or an amount",IF(AND(E2065&lt;&gt;"",H2065&lt;&gt;""),"Use hours x rate OR an amount","")))))))</f>
        <v/>
      </c>
    </row>
    <row r="2066" customFormat="false" ht="15" hidden="false" customHeight="false" outlineLevel="0" collapsed="false">
      <c r="A2066" s="24"/>
      <c r="B2066" s="23"/>
      <c r="C2066" s="23"/>
      <c r="D2066" s="23"/>
      <c r="E2066" s="23"/>
      <c r="F2066" s="25"/>
      <c r="G2066" s="26" t="str">
        <f aca="false">IF(AND(E2066="",H2066=""),"",N(E2066)*N(F2066)+N(H2066))</f>
        <v/>
      </c>
      <c r="H2066" s="25"/>
      <c r="I2066" s="23"/>
      <c r="J2066" s="28" t="str">
        <f aca="false">IF(AND(A2066="",B2066="",C2066="",E2066="",H2066=""),"",IF(B2066="","Pick a job",IF(ISNA(MATCH(B2066,Jobs!$A$2:$A$301,0)),"Job # not on Jobs tab",IF(C2066="","Pick a category",IF(AND(E2066&lt;&gt;"",F2066=""),"Add a rate",IF(AND(E2066="",H2066=""),"Add hours or an amount",IF(AND(E2066&lt;&gt;"",H2066&lt;&gt;""),"Use hours x rate OR an amount","")))))))</f>
        <v/>
      </c>
    </row>
    <row r="2067" customFormat="false" ht="15" hidden="false" customHeight="false" outlineLevel="0" collapsed="false">
      <c r="A2067" s="24"/>
      <c r="B2067" s="23"/>
      <c r="C2067" s="23"/>
      <c r="D2067" s="23"/>
      <c r="E2067" s="23"/>
      <c r="F2067" s="25"/>
      <c r="G2067" s="26" t="str">
        <f aca="false">IF(AND(E2067="",H2067=""),"",N(E2067)*N(F2067)+N(H2067))</f>
        <v/>
      </c>
      <c r="H2067" s="25"/>
      <c r="I2067" s="23"/>
      <c r="J2067" s="28" t="str">
        <f aca="false">IF(AND(A2067="",B2067="",C2067="",E2067="",H2067=""),"",IF(B2067="","Pick a job",IF(ISNA(MATCH(B2067,Jobs!$A$2:$A$301,0)),"Job # not on Jobs tab",IF(C2067="","Pick a category",IF(AND(E2067&lt;&gt;"",F2067=""),"Add a rate",IF(AND(E2067="",H2067=""),"Add hours or an amount",IF(AND(E2067&lt;&gt;"",H2067&lt;&gt;""),"Use hours x rate OR an amount","")))))))</f>
        <v/>
      </c>
    </row>
    <row r="2068" customFormat="false" ht="15" hidden="false" customHeight="false" outlineLevel="0" collapsed="false">
      <c r="A2068" s="24"/>
      <c r="B2068" s="23"/>
      <c r="C2068" s="23"/>
      <c r="D2068" s="23"/>
      <c r="E2068" s="23"/>
      <c r="F2068" s="25"/>
      <c r="G2068" s="26" t="str">
        <f aca="false">IF(AND(E2068="",H2068=""),"",N(E2068)*N(F2068)+N(H2068))</f>
        <v/>
      </c>
      <c r="H2068" s="25"/>
      <c r="I2068" s="23"/>
      <c r="J2068" s="28" t="str">
        <f aca="false">IF(AND(A2068="",B2068="",C2068="",E2068="",H2068=""),"",IF(B2068="","Pick a job",IF(ISNA(MATCH(B2068,Jobs!$A$2:$A$301,0)),"Job # not on Jobs tab",IF(C2068="","Pick a category",IF(AND(E2068&lt;&gt;"",F2068=""),"Add a rate",IF(AND(E2068="",H2068=""),"Add hours or an amount",IF(AND(E2068&lt;&gt;"",H2068&lt;&gt;""),"Use hours x rate OR an amount","")))))))</f>
        <v/>
      </c>
    </row>
    <row r="2069" customFormat="false" ht="15" hidden="false" customHeight="false" outlineLevel="0" collapsed="false">
      <c r="A2069" s="24"/>
      <c r="B2069" s="23"/>
      <c r="C2069" s="23"/>
      <c r="D2069" s="23"/>
      <c r="E2069" s="23"/>
      <c r="F2069" s="25"/>
      <c r="G2069" s="26" t="str">
        <f aca="false">IF(AND(E2069="",H2069=""),"",N(E2069)*N(F2069)+N(H2069))</f>
        <v/>
      </c>
      <c r="H2069" s="25"/>
      <c r="I2069" s="23"/>
      <c r="J2069" s="28" t="str">
        <f aca="false">IF(AND(A2069="",B2069="",C2069="",E2069="",H2069=""),"",IF(B2069="","Pick a job",IF(ISNA(MATCH(B2069,Jobs!$A$2:$A$301,0)),"Job # not on Jobs tab",IF(C2069="","Pick a category",IF(AND(E2069&lt;&gt;"",F2069=""),"Add a rate",IF(AND(E2069="",H2069=""),"Add hours or an amount",IF(AND(E2069&lt;&gt;"",H2069&lt;&gt;""),"Use hours x rate OR an amount","")))))))</f>
        <v/>
      </c>
    </row>
    <row r="2070" customFormat="false" ht="15" hidden="false" customHeight="false" outlineLevel="0" collapsed="false">
      <c r="A2070" s="24"/>
      <c r="B2070" s="23"/>
      <c r="C2070" s="23"/>
      <c r="D2070" s="23"/>
      <c r="E2070" s="23"/>
      <c r="F2070" s="25"/>
      <c r="G2070" s="26" t="str">
        <f aca="false">IF(AND(E2070="",H2070=""),"",N(E2070)*N(F2070)+N(H2070))</f>
        <v/>
      </c>
      <c r="H2070" s="25"/>
      <c r="I2070" s="23"/>
      <c r="J2070" s="28" t="str">
        <f aca="false">IF(AND(A2070="",B2070="",C2070="",E2070="",H2070=""),"",IF(B2070="","Pick a job",IF(ISNA(MATCH(B2070,Jobs!$A$2:$A$301,0)),"Job # not on Jobs tab",IF(C2070="","Pick a category",IF(AND(E2070&lt;&gt;"",F2070=""),"Add a rate",IF(AND(E2070="",H2070=""),"Add hours or an amount",IF(AND(E2070&lt;&gt;"",H2070&lt;&gt;""),"Use hours x rate OR an amount","")))))))</f>
        <v/>
      </c>
    </row>
    <row r="2071" customFormat="false" ht="15" hidden="false" customHeight="false" outlineLevel="0" collapsed="false">
      <c r="A2071" s="24"/>
      <c r="B2071" s="23"/>
      <c r="C2071" s="23"/>
      <c r="D2071" s="23"/>
      <c r="E2071" s="23"/>
      <c r="F2071" s="25"/>
      <c r="G2071" s="26" t="str">
        <f aca="false">IF(AND(E2071="",H2071=""),"",N(E2071)*N(F2071)+N(H2071))</f>
        <v/>
      </c>
      <c r="H2071" s="25"/>
      <c r="I2071" s="23"/>
      <c r="J2071" s="28" t="str">
        <f aca="false">IF(AND(A2071="",B2071="",C2071="",E2071="",H2071=""),"",IF(B2071="","Pick a job",IF(ISNA(MATCH(B2071,Jobs!$A$2:$A$301,0)),"Job # not on Jobs tab",IF(C2071="","Pick a category",IF(AND(E2071&lt;&gt;"",F2071=""),"Add a rate",IF(AND(E2071="",H2071=""),"Add hours or an amount",IF(AND(E2071&lt;&gt;"",H2071&lt;&gt;""),"Use hours x rate OR an amount","")))))))</f>
        <v/>
      </c>
    </row>
    <row r="2072" customFormat="false" ht="15" hidden="false" customHeight="false" outlineLevel="0" collapsed="false">
      <c r="A2072" s="24"/>
      <c r="B2072" s="23"/>
      <c r="C2072" s="23"/>
      <c r="D2072" s="23"/>
      <c r="E2072" s="23"/>
      <c r="F2072" s="25"/>
      <c r="G2072" s="26" t="str">
        <f aca="false">IF(AND(E2072="",H2072=""),"",N(E2072)*N(F2072)+N(H2072))</f>
        <v/>
      </c>
      <c r="H2072" s="25"/>
      <c r="I2072" s="23"/>
      <c r="J2072" s="28" t="str">
        <f aca="false">IF(AND(A2072="",B2072="",C2072="",E2072="",H2072=""),"",IF(B2072="","Pick a job",IF(ISNA(MATCH(B2072,Jobs!$A$2:$A$301,0)),"Job # not on Jobs tab",IF(C2072="","Pick a category",IF(AND(E2072&lt;&gt;"",F2072=""),"Add a rate",IF(AND(E2072="",H2072=""),"Add hours or an amount",IF(AND(E2072&lt;&gt;"",H2072&lt;&gt;""),"Use hours x rate OR an amount","")))))))</f>
        <v/>
      </c>
    </row>
    <row r="2073" customFormat="false" ht="15" hidden="false" customHeight="false" outlineLevel="0" collapsed="false">
      <c r="A2073" s="24"/>
      <c r="B2073" s="23"/>
      <c r="C2073" s="23"/>
      <c r="D2073" s="23"/>
      <c r="E2073" s="23"/>
      <c r="F2073" s="25"/>
      <c r="G2073" s="26" t="str">
        <f aca="false">IF(AND(E2073="",H2073=""),"",N(E2073)*N(F2073)+N(H2073))</f>
        <v/>
      </c>
      <c r="H2073" s="25"/>
      <c r="I2073" s="23"/>
      <c r="J2073" s="28" t="str">
        <f aca="false">IF(AND(A2073="",B2073="",C2073="",E2073="",H2073=""),"",IF(B2073="","Pick a job",IF(ISNA(MATCH(B2073,Jobs!$A$2:$A$301,0)),"Job # not on Jobs tab",IF(C2073="","Pick a category",IF(AND(E2073&lt;&gt;"",F2073=""),"Add a rate",IF(AND(E2073="",H2073=""),"Add hours or an amount",IF(AND(E2073&lt;&gt;"",H2073&lt;&gt;""),"Use hours x rate OR an amount","")))))))</f>
        <v/>
      </c>
    </row>
    <row r="2074" customFormat="false" ht="15" hidden="false" customHeight="false" outlineLevel="0" collapsed="false">
      <c r="A2074" s="24"/>
      <c r="B2074" s="23"/>
      <c r="C2074" s="23"/>
      <c r="D2074" s="23"/>
      <c r="E2074" s="23"/>
      <c r="F2074" s="25"/>
      <c r="G2074" s="26" t="str">
        <f aca="false">IF(AND(E2074="",H2074=""),"",N(E2074)*N(F2074)+N(H2074))</f>
        <v/>
      </c>
      <c r="H2074" s="25"/>
      <c r="I2074" s="23"/>
      <c r="J2074" s="28" t="str">
        <f aca="false">IF(AND(A2074="",B2074="",C2074="",E2074="",H2074=""),"",IF(B2074="","Pick a job",IF(ISNA(MATCH(B2074,Jobs!$A$2:$A$301,0)),"Job # not on Jobs tab",IF(C2074="","Pick a category",IF(AND(E2074&lt;&gt;"",F2074=""),"Add a rate",IF(AND(E2074="",H2074=""),"Add hours or an amount",IF(AND(E2074&lt;&gt;"",H2074&lt;&gt;""),"Use hours x rate OR an amount","")))))))</f>
        <v/>
      </c>
    </row>
    <row r="2075" customFormat="false" ht="15" hidden="false" customHeight="false" outlineLevel="0" collapsed="false">
      <c r="A2075" s="24"/>
      <c r="B2075" s="23"/>
      <c r="C2075" s="23"/>
      <c r="D2075" s="23"/>
      <c r="E2075" s="23"/>
      <c r="F2075" s="25"/>
      <c r="G2075" s="26" t="str">
        <f aca="false">IF(AND(E2075="",H2075=""),"",N(E2075)*N(F2075)+N(H2075))</f>
        <v/>
      </c>
      <c r="H2075" s="25"/>
      <c r="I2075" s="23"/>
      <c r="J2075" s="28" t="str">
        <f aca="false">IF(AND(A2075="",B2075="",C2075="",E2075="",H2075=""),"",IF(B2075="","Pick a job",IF(ISNA(MATCH(B2075,Jobs!$A$2:$A$301,0)),"Job # not on Jobs tab",IF(C2075="","Pick a category",IF(AND(E2075&lt;&gt;"",F2075=""),"Add a rate",IF(AND(E2075="",H2075=""),"Add hours or an amount",IF(AND(E2075&lt;&gt;"",H2075&lt;&gt;""),"Use hours x rate OR an amount","")))))))</f>
        <v/>
      </c>
    </row>
    <row r="2076" customFormat="false" ht="15" hidden="false" customHeight="false" outlineLevel="0" collapsed="false">
      <c r="A2076" s="24"/>
      <c r="B2076" s="23"/>
      <c r="C2076" s="23"/>
      <c r="D2076" s="23"/>
      <c r="E2076" s="23"/>
      <c r="F2076" s="25"/>
      <c r="G2076" s="26" t="str">
        <f aca="false">IF(AND(E2076="",H2076=""),"",N(E2076)*N(F2076)+N(H2076))</f>
        <v/>
      </c>
      <c r="H2076" s="25"/>
      <c r="I2076" s="23"/>
      <c r="J2076" s="28" t="str">
        <f aca="false">IF(AND(A2076="",B2076="",C2076="",E2076="",H2076=""),"",IF(B2076="","Pick a job",IF(ISNA(MATCH(B2076,Jobs!$A$2:$A$301,0)),"Job # not on Jobs tab",IF(C2076="","Pick a category",IF(AND(E2076&lt;&gt;"",F2076=""),"Add a rate",IF(AND(E2076="",H2076=""),"Add hours or an amount",IF(AND(E2076&lt;&gt;"",H2076&lt;&gt;""),"Use hours x rate OR an amount","")))))))</f>
        <v/>
      </c>
    </row>
    <row r="2077" customFormat="false" ht="15" hidden="false" customHeight="false" outlineLevel="0" collapsed="false">
      <c r="A2077" s="24"/>
      <c r="B2077" s="23"/>
      <c r="C2077" s="23"/>
      <c r="D2077" s="23"/>
      <c r="E2077" s="23"/>
      <c r="F2077" s="25"/>
      <c r="G2077" s="26" t="str">
        <f aca="false">IF(AND(E2077="",H2077=""),"",N(E2077)*N(F2077)+N(H2077))</f>
        <v/>
      </c>
      <c r="H2077" s="25"/>
      <c r="I2077" s="23"/>
      <c r="J2077" s="28" t="str">
        <f aca="false">IF(AND(A2077="",B2077="",C2077="",E2077="",H2077=""),"",IF(B2077="","Pick a job",IF(ISNA(MATCH(B2077,Jobs!$A$2:$A$301,0)),"Job # not on Jobs tab",IF(C2077="","Pick a category",IF(AND(E2077&lt;&gt;"",F2077=""),"Add a rate",IF(AND(E2077="",H2077=""),"Add hours or an amount",IF(AND(E2077&lt;&gt;"",H2077&lt;&gt;""),"Use hours x rate OR an amount","")))))))</f>
        <v/>
      </c>
    </row>
    <row r="2078" customFormat="false" ht="15" hidden="false" customHeight="false" outlineLevel="0" collapsed="false">
      <c r="A2078" s="24"/>
      <c r="B2078" s="23"/>
      <c r="C2078" s="23"/>
      <c r="D2078" s="23"/>
      <c r="E2078" s="23"/>
      <c r="F2078" s="25"/>
      <c r="G2078" s="26" t="str">
        <f aca="false">IF(AND(E2078="",H2078=""),"",N(E2078)*N(F2078)+N(H2078))</f>
        <v/>
      </c>
      <c r="H2078" s="25"/>
      <c r="I2078" s="23"/>
      <c r="J2078" s="28" t="str">
        <f aca="false">IF(AND(A2078="",B2078="",C2078="",E2078="",H2078=""),"",IF(B2078="","Pick a job",IF(ISNA(MATCH(B2078,Jobs!$A$2:$A$301,0)),"Job # not on Jobs tab",IF(C2078="","Pick a category",IF(AND(E2078&lt;&gt;"",F2078=""),"Add a rate",IF(AND(E2078="",H2078=""),"Add hours or an amount",IF(AND(E2078&lt;&gt;"",H2078&lt;&gt;""),"Use hours x rate OR an amount","")))))))</f>
        <v/>
      </c>
    </row>
    <row r="2079" customFormat="false" ht="15" hidden="false" customHeight="false" outlineLevel="0" collapsed="false">
      <c r="A2079" s="24"/>
      <c r="B2079" s="23"/>
      <c r="C2079" s="23"/>
      <c r="D2079" s="23"/>
      <c r="E2079" s="23"/>
      <c r="F2079" s="25"/>
      <c r="G2079" s="26" t="str">
        <f aca="false">IF(AND(E2079="",H2079=""),"",N(E2079)*N(F2079)+N(H2079))</f>
        <v/>
      </c>
      <c r="H2079" s="25"/>
      <c r="I2079" s="23"/>
      <c r="J2079" s="28" t="str">
        <f aca="false">IF(AND(A2079="",B2079="",C2079="",E2079="",H2079=""),"",IF(B2079="","Pick a job",IF(ISNA(MATCH(B2079,Jobs!$A$2:$A$301,0)),"Job # not on Jobs tab",IF(C2079="","Pick a category",IF(AND(E2079&lt;&gt;"",F2079=""),"Add a rate",IF(AND(E2079="",H2079=""),"Add hours or an amount",IF(AND(E2079&lt;&gt;"",H2079&lt;&gt;""),"Use hours x rate OR an amount","")))))))</f>
        <v/>
      </c>
    </row>
    <row r="2080" customFormat="false" ht="15" hidden="false" customHeight="false" outlineLevel="0" collapsed="false">
      <c r="A2080" s="24"/>
      <c r="B2080" s="23"/>
      <c r="C2080" s="23"/>
      <c r="D2080" s="23"/>
      <c r="E2080" s="23"/>
      <c r="F2080" s="25"/>
      <c r="G2080" s="26" t="str">
        <f aca="false">IF(AND(E2080="",H2080=""),"",N(E2080)*N(F2080)+N(H2080))</f>
        <v/>
      </c>
      <c r="H2080" s="25"/>
      <c r="I2080" s="23"/>
      <c r="J2080" s="28" t="str">
        <f aca="false">IF(AND(A2080="",B2080="",C2080="",E2080="",H2080=""),"",IF(B2080="","Pick a job",IF(ISNA(MATCH(B2080,Jobs!$A$2:$A$301,0)),"Job # not on Jobs tab",IF(C2080="","Pick a category",IF(AND(E2080&lt;&gt;"",F2080=""),"Add a rate",IF(AND(E2080="",H2080=""),"Add hours or an amount",IF(AND(E2080&lt;&gt;"",H2080&lt;&gt;""),"Use hours x rate OR an amount","")))))))</f>
        <v/>
      </c>
    </row>
    <row r="2081" customFormat="false" ht="15" hidden="false" customHeight="false" outlineLevel="0" collapsed="false">
      <c r="A2081" s="24"/>
      <c r="B2081" s="23"/>
      <c r="C2081" s="23"/>
      <c r="D2081" s="23"/>
      <c r="E2081" s="23"/>
      <c r="F2081" s="25"/>
      <c r="G2081" s="26" t="str">
        <f aca="false">IF(AND(E2081="",H2081=""),"",N(E2081)*N(F2081)+N(H2081))</f>
        <v/>
      </c>
      <c r="H2081" s="25"/>
      <c r="I2081" s="23"/>
      <c r="J2081" s="28" t="str">
        <f aca="false">IF(AND(A2081="",B2081="",C2081="",E2081="",H2081=""),"",IF(B2081="","Pick a job",IF(ISNA(MATCH(B2081,Jobs!$A$2:$A$301,0)),"Job # not on Jobs tab",IF(C2081="","Pick a category",IF(AND(E2081&lt;&gt;"",F2081=""),"Add a rate",IF(AND(E2081="",H2081=""),"Add hours or an amount",IF(AND(E2081&lt;&gt;"",H2081&lt;&gt;""),"Use hours x rate OR an amount","")))))))</f>
        <v/>
      </c>
    </row>
    <row r="2082" customFormat="false" ht="15" hidden="false" customHeight="false" outlineLevel="0" collapsed="false">
      <c r="A2082" s="24"/>
      <c r="B2082" s="23"/>
      <c r="C2082" s="23"/>
      <c r="D2082" s="23"/>
      <c r="E2082" s="23"/>
      <c r="F2082" s="25"/>
      <c r="G2082" s="26" t="str">
        <f aca="false">IF(AND(E2082="",H2082=""),"",N(E2082)*N(F2082)+N(H2082))</f>
        <v/>
      </c>
      <c r="H2082" s="25"/>
      <c r="I2082" s="23"/>
      <c r="J2082" s="28" t="str">
        <f aca="false">IF(AND(A2082="",B2082="",C2082="",E2082="",H2082=""),"",IF(B2082="","Pick a job",IF(ISNA(MATCH(B2082,Jobs!$A$2:$A$301,0)),"Job # not on Jobs tab",IF(C2082="","Pick a category",IF(AND(E2082&lt;&gt;"",F2082=""),"Add a rate",IF(AND(E2082="",H2082=""),"Add hours or an amount",IF(AND(E2082&lt;&gt;"",H2082&lt;&gt;""),"Use hours x rate OR an amount","")))))))</f>
        <v/>
      </c>
    </row>
    <row r="2083" customFormat="false" ht="15" hidden="false" customHeight="false" outlineLevel="0" collapsed="false">
      <c r="A2083" s="24"/>
      <c r="B2083" s="23"/>
      <c r="C2083" s="23"/>
      <c r="D2083" s="23"/>
      <c r="E2083" s="23"/>
      <c r="F2083" s="25"/>
      <c r="G2083" s="26" t="str">
        <f aca="false">IF(AND(E2083="",H2083=""),"",N(E2083)*N(F2083)+N(H2083))</f>
        <v/>
      </c>
      <c r="H2083" s="25"/>
      <c r="I2083" s="23"/>
      <c r="J2083" s="28" t="str">
        <f aca="false">IF(AND(A2083="",B2083="",C2083="",E2083="",H2083=""),"",IF(B2083="","Pick a job",IF(ISNA(MATCH(B2083,Jobs!$A$2:$A$301,0)),"Job # not on Jobs tab",IF(C2083="","Pick a category",IF(AND(E2083&lt;&gt;"",F2083=""),"Add a rate",IF(AND(E2083="",H2083=""),"Add hours or an amount",IF(AND(E2083&lt;&gt;"",H2083&lt;&gt;""),"Use hours x rate OR an amount","")))))))</f>
        <v/>
      </c>
    </row>
    <row r="2084" customFormat="false" ht="15" hidden="false" customHeight="false" outlineLevel="0" collapsed="false">
      <c r="A2084" s="24"/>
      <c r="B2084" s="23"/>
      <c r="C2084" s="23"/>
      <c r="D2084" s="23"/>
      <c r="E2084" s="23"/>
      <c r="F2084" s="25"/>
      <c r="G2084" s="26" t="str">
        <f aca="false">IF(AND(E2084="",H2084=""),"",N(E2084)*N(F2084)+N(H2084))</f>
        <v/>
      </c>
      <c r="H2084" s="25"/>
      <c r="I2084" s="23"/>
      <c r="J2084" s="28" t="str">
        <f aca="false">IF(AND(A2084="",B2084="",C2084="",E2084="",H2084=""),"",IF(B2084="","Pick a job",IF(ISNA(MATCH(B2084,Jobs!$A$2:$A$301,0)),"Job # not on Jobs tab",IF(C2084="","Pick a category",IF(AND(E2084&lt;&gt;"",F2084=""),"Add a rate",IF(AND(E2084="",H2084=""),"Add hours or an amount",IF(AND(E2084&lt;&gt;"",H2084&lt;&gt;""),"Use hours x rate OR an amount","")))))))</f>
        <v/>
      </c>
    </row>
    <row r="2085" customFormat="false" ht="15" hidden="false" customHeight="false" outlineLevel="0" collapsed="false">
      <c r="A2085" s="24"/>
      <c r="B2085" s="23"/>
      <c r="C2085" s="23"/>
      <c r="D2085" s="23"/>
      <c r="E2085" s="23"/>
      <c r="F2085" s="25"/>
      <c r="G2085" s="26" t="str">
        <f aca="false">IF(AND(E2085="",H2085=""),"",N(E2085)*N(F2085)+N(H2085))</f>
        <v/>
      </c>
      <c r="H2085" s="25"/>
      <c r="I2085" s="23"/>
      <c r="J2085" s="28" t="str">
        <f aca="false">IF(AND(A2085="",B2085="",C2085="",E2085="",H2085=""),"",IF(B2085="","Pick a job",IF(ISNA(MATCH(B2085,Jobs!$A$2:$A$301,0)),"Job # not on Jobs tab",IF(C2085="","Pick a category",IF(AND(E2085&lt;&gt;"",F2085=""),"Add a rate",IF(AND(E2085="",H2085=""),"Add hours or an amount",IF(AND(E2085&lt;&gt;"",H2085&lt;&gt;""),"Use hours x rate OR an amount","")))))))</f>
        <v/>
      </c>
    </row>
    <row r="2086" customFormat="false" ht="15" hidden="false" customHeight="false" outlineLevel="0" collapsed="false">
      <c r="A2086" s="24"/>
      <c r="B2086" s="23"/>
      <c r="C2086" s="23"/>
      <c r="D2086" s="23"/>
      <c r="E2086" s="23"/>
      <c r="F2086" s="25"/>
      <c r="G2086" s="26" t="str">
        <f aca="false">IF(AND(E2086="",H2086=""),"",N(E2086)*N(F2086)+N(H2086))</f>
        <v/>
      </c>
      <c r="H2086" s="25"/>
      <c r="I2086" s="23"/>
      <c r="J2086" s="28" t="str">
        <f aca="false">IF(AND(A2086="",B2086="",C2086="",E2086="",H2086=""),"",IF(B2086="","Pick a job",IF(ISNA(MATCH(B2086,Jobs!$A$2:$A$301,0)),"Job # not on Jobs tab",IF(C2086="","Pick a category",IF(AND(E2086&lt;&gt;"",F2086=""),"Add a rate",IF(AND(E2086="",H2086=""),"Add hours or an amount",IF(AND(E2086&lt;&gt;"",H2086&lt;&gt;""),"Use hours x rate OR an amount","")))))))</f>
        <v/>
      </c>
    </row>
    <row r="2087" customFormat="false" ht="15" hidden="false" customHeight="false" outlineLevel="0" collapsed="false">
      <c r="A2087" s="24"/>
      <c r="B2087" s="23"/>
      <c r="C2087" s="23"/>
      <c r="D2087" s="23"/>
      <c r="E2087" s="23"/>
      <c r="F2087" s="25"/>
      <c r="G2087" s="26" t="str">
        <f aca="false">IF(AND(E2087="",H2087=""),"",N(E2087)*N(F2087)+N(H2087))</f>
        <v/>
      </c>
      <c r="H2087" s="25"/>
      <c r="I2087" s="23"/>
      <c r="J2087" s="28" t="str">
        <f aca="false">IF(AND(A2087="",B2087="",C2087="",E2087="",H2087=""),"",IF(B2087="","Pick a job",IF(ISNA(MATCH(B2087,Jobs!$A$2:$A$301,0)),"Job # not on Jobs tab",IF(C2087="","Pick a category",IF(AND(E2087&lt;&gt;"",F2087=""),"Add a rate",IF(AND(E2087="",H2087=""),"Add hours or an amount",IF(AND(E2087&lt;&gt;"",H2087&lt;&gt;""),"Use hours x rate OR an amount","")))))))</f>
        <v/>
      </c>
    </row>
    <row r="2088" customFormat="false" ht="15" hidden="false" customHeight="false" outlineLevel="0" collapsed="false">
      <c r="A2088" s="24"/>
      <c r="B2088" s="23"/>
      <c r="C2088" s="23"/>
      <c r="D2088" s="23"/>
      <c r="E2088" s="23"/>
      <c r="F2088" s="25"/>
      <c r="G2088" s="26" t="str">
        <f aca="false">IF(AND(E2088="",H2088=""),"",N(E2088)*N(F2088)+N(H2088))</f>
        <v/>
      </c>
      <c r="H2088" s="25"/>
      <c r="I2088" s="23"/>
      <c r="J2088" s="28" t="str">
        <f aca="false">IF(AND(A2088="",B2088="",C2088="",E2088="",H2088=""),"",IF(B2088="","Pick a job",IF(ISNA(MATCH(B2088,Jobs!$A$2:$A$301,0)),"Job # not on Jobs tab",IF(C2088="","Pick a category",IF(AND(E2088&lt;&gt;"",F2088=""),"Add a rate",IF(AND(E2088="",H2088=""),"Add hours or an amount",IF(AND(E2088&lt;&gt;"",H2088&lt;&gt;""),"Use hours x rate OR an amount","")))))))</f>
        <v/>
      </c>
    </row>
    <row r="2089" customFormat="false" ht="15" hidden="false" customHeight="false" outlineLevel="0" collapsed="false">
      <c r="A2089" s="24"/>
      <c r="B2089" s="23"/>
      <c r="C2089" s="23"/>
      <c r="D2089" s="23"/>
      <c r="E2089" s="23"/>
      <c r="F2089" s="25"/>
      <c r="G2089" s="26" t="str">
        <f aca="false">IF(AND(E2089="",H2089=""),"",N(E2089)*N(F2089)+N(H2089))</f>
        <v/>
      </c>
      <c r="H2089" s="25"/>
      <c r="I2089" s="23"/>
      <c r="J2089" s="28" t="str">
        <f aca="false">IF(AND(A2089="",B2089="",C2089="",E2089="",H2089=""),"",IF(B2089="","Pick a job",IF(ISNA(MATCH(B2089,Jobs!$A$2:$A$301,0)),"Job # not on Jobs tab",IF(C2089="","Pick a category",IF(AND(E2089&lt;&gt;"",F2089=""),"Add a rate",IF(AND(E2089="",H2089=""),"Add hours or an amount",IF(AND(E2089&lt;&gt;"",H2089&lt;&gt;""),"Use hours x rate OR an amount","")))))))</f>
        <v/>
      </c>
    </row>
    <row r="2090" customFormat="false" ht="15" hidden="false" customHeight="false" outlineLevel="0" collapsed="false">
      <c r="A2090" s="24"/>
      <c r="B2090" s="23"/>
      <c r="C2090" s="23"/>
      <c r="D2090" s="23"/>
      <c r="E2090" s="23"/>
      <c r="F2090" s="25"/>
      <c r="G2090" s="26" t="str">
        <f aca="false">IF(AND(E2090="",H2090=""),"",N(E2090)*N(F2090)+N(H2090))</f>
        <v/>
      </c>
      <c r="H2090" s="25"/>
      <c r="I2090" s="23"/>
      <c r="J2090" s="28" t="str">
        <f aca="false">IF(AND(A2090="",B2090="",C2090="",E2090="",H2090=""),"",IF(B2090="","Pick a job",IF(ISNA(MATCH(B2090,Jobs!$A$2:$A$301,0)),"Job # not on Jobs tab",IF(C2090="","Pick a category",IF(AND(E2090&lt;&gt;"",F2090=""),"Add a rate",IF(AND(E2090="",H2090=""),"Add hours or an amount",IF(AND(E2090&lt;&gt;"",H2090&lt;&gt;""),"Use hours x rate OR an amount","")))))))</f>
        <v/>
      </c>
    </row>
    <row r="2091" customFormat="false" ht="15" hidden="false" customHeight="false" outlineLevel="0" collapsed="false">
      <c r="A2091" s="24"/>
      <c r="B2091" s="23"/>
      <c r="C2091" s="23"/>
      <c r="D2091" s="23"/>
      <c r="E2091" s="23"/>
      <c r="F2091" s="25"/>
      <c r="G2091" s="26" t="str">
        <f aca="false">IF(AND(E2091="",H2091=""),"",N(E2091)*N(F2091)+N(H2091))</f>
        <v/>
      </c>
      <c r="H2091" s="25"/>
      <c r="I2091" s="23"/>
      <c r="J2091" s="28" t="str">
        <f aca="false">IF(AND(A2091="",B2091="",C2091="",E2091="",H2091=""),"",IF(B2091="","Pick a job",IF(ISNA(MATCH(B2091,Jobs!$A$2:$A$301,0)),"Job # not on Jobs tab",IF(C2091="","Pick a category",IF(AND(E2091&lt;&gt;"",F2091=""),"Add a rate",IF(AND(E2091="",H2091=""),"Add hours or an amount",IF(AND(E2091&lt;&gt;"",H2091&lt;&gt;""),"Use hours x rate OR an amount","")))))))</f>
        <v/>
      </c>
    </row>
    <row r="2092" customFormat="false" ht="15" hidden="false" customHeight="false" outlineLevel="0" collapsed="false">
      <c r="A2092" s="24"/>
      <c r="B2092" s="23"/>
      <c r="C2092" s="23"/>
      <c r="D2092" s="23"/>
      <c r="E2092" s="23"/>
      <c r="F2092" s="25"/>
      <c r="G2092" s="26" t="str">
        <f aca="false">IF(AND(E2092="",H2092=""),"",N(E2092)*N(F2092)+N(H2092))</f>
        <v/>
      </c>
      <c r="H2092" s="25"/>
      <c r="I2092" s="23"/>
      <c r="J2092" s="28" t="str">
        <f aca="false">IF(AND(A2092="",B2092="",C2092="",E2092="",H2092=""),"",IF(B2092="","Pick a job",IF(ISNA(MATCH(B2092,Jobs!$A$2:$A$301,0)),"Job # not on Jobs tab",IF(C2092="","Pick a category",IF(AND(E2092&lt;&gt;"",F2092=""),"Add a rate",IF(AND(E2092="",H2092=""),"Add hours or an amount",IF(AND(E2092&lt;&gt;"",H2092&lt;&gt;""),"Use hours x rate OR an amount","")))))))</f>
        <v/>
      </c>
    </row>
    <row r="2093" customFormat="false" ht="15" hidden="false" customHeight="false" outlineLevel="0" collapsed="false">
      <c r="A2093" s="24"/>
      <c r="B2093" s="23"/>
      <c r="C2093" s="23"/>
      <c r="D2093" s="23"/>
      <c r="E2093" s="23"/>
      <c r="F2093" s="25"/>
      <c r="G2093" s="26" t="str">
        <f aca="false">IF(AND(E2093="",H2093=""),"",N(E2093)*N(F2093)+N(H2093))</f>
        <v/>
      </c>
      <c r="H2093" s="25"/>
      <c r="I2093" s="23"/>
      <c r="J2093" s="28" t="str">
        <f aca="false">IF(AND(A2093="",B2093="",C2093="",E2093="",H2093=""),"",IF(B2093="","Pick a job",IF(ISNA(MATCH(B2093,Jobs!$A$2:$A$301,0)),"Job # not on Jobs tab",IF(C2093="","Pick a category",IF(AND(E2093&lt;&gt;"",F2093=""),"Add a rate",IF(AND(E2093="",H2093=""),"Add hours or an amount",IF(AND(E2093&lt;&gt;"",H2093&lt;&gt;""),"Use hours x rate OR an amount","")))))))</f>
        <v/>
      </c>
    </row>
    <row r="2094" customFormat="false" ht="15" hidden="false" customHeight="false" outlineLevel="0" collapsed="false">
      <c r="A2094" s="24"/>
      <c r="B2094" s="23"/>
      <c r="C2094" s="23"/>
      <c r="D2094" s="23"/>
      <c r="E2094" s="23"/>
      <c r="F2094" s="25"/>
      <c r="G2094" s="26" t="str">
        <f aca="false">IF(AND(E2094="",H2094=""),"",N(E2094)*N(F2094)+N(H2094))</f>
        <v/>
      </c>
      <c r="H2094" s="25"/>
      <c r="I2094" s="23"/>
      <c r="J2094" s="28" t="str">
        <f aca="false">IF(AND(A2094="",B2094="",C2094="",E2094="",H2094=""),"",IF(B2094="","Pick a job",IF(ISNA(MATCH(B2094,Jobs!$A$2:$A$301,0)),"Job # not on Jobs tab",IF(C2094="","Pick a category",IF(AND(E2094&lt;&gt;"",F2094=""),"Add a rate",IF(AND(E2094="",H2094=""),"Add hours or an amount",IF(AND(E2094&lt;&gt;"",H2094&lt;&gt;""),"Use hours x rate OR an amount","")))))))</f>
        <v/>
      </c>
    </row>
    <row r="2095" customFormat="false" ht="15" hidden="false" customHeight="false" outlineLevel="0" collapsed="false">
      <c r="A2095" s="24"/>
      <c r="B2095" s="23"/>
      <c r="C2095" s="23"/>
      <c r="D2095" s="23"/>
      <c r="E2095" s="23"/>
      <c r="F2095" s="25"/>
      <c r="G2095" s="26" t="str">
        <f aca="false">IF(AND(E2095="",H2095=""),"",N(E2095)*N(F2095)+N(H2095))</f>
        <v/>
      </c>
      <c r="H2095" s="25"/>
      <c r="I2095" s="23"/>
      <c r="J2095" s="28" t="str">
        <f aca="false">IF(AND(A2095="",B2095="",C2095="",E2095="",H2095=""),"",IF(B2095="","Pick a job",IF(ISNA(MATCH(B2095,Jobs!$A$2:$A$301,0)),"Job # not on Jobs tab",IF(C2095="","Pick a category",IF(AND(E2095&lt;&gt;"",F2095=""),"Add a rate",IF(AND(E2095="",H2095=""),"Add hours or an amount",IF(AND(E2095&lt;&gt;"",H2095&lt;&gt;""),"Use hours x rate OR an amount","")))))))</f>
        <v/>
      </c>
    </row>
    <row r="2096" customFormat="false" ht="15" hidden="false" customHeight="false" outlineLevel="0" collapsed="false">
      <c r="A2096" s="24"/>
      <c r="B2096" s="23"/>
      <c r="C2096" s="23"/>
      <c r="D2096" s="23"/>
      <c r="E2096" s="23"/>
      <c r="F2096" s="25"/>
      <c r="G2096" s="26" t="str">
        <f aca="false">IF(AND(E2096="",H2096=""),"",N(E2096)*N(F2096)+N(H2096))</f>
        <v/>
      </c>
      <c r="H2096" s="25"/>
      <c r="I2096" s="23"/>
      <c r="J2096" s="28" t="str">
        <f aca="false">IF(AND(A2096="",B2096="",C2096="",E2096="",H2096=""),"",IF(B2096="","Pick a job",IF(ISNA(MATCH(B2096,Jobs!$A$2:$A$301,0)),"Job # not on Jobs tab",IF(C2096="","Pick a category",IF(AND(E2096&lt;&gt;"",F2096=""),"Add a rate",IF(AND(E2096="",H2096=""),"Add hours or an amount",IF(AND(E2096&lt;&gt;"",H2096&lt;&gt;""),"Use hours x rate OR an amount","")))))))</f>
        <v/>
      </c>
    </row>
    <row r="2097" customFormat="false" ht="15" hidden="false" customHeight="false" outlineLevel="0" collapsed="false">
      <c r="A2097" s="24"/>
      <c r="B2097" s="23"/>
      <c r="C2097" s="23"/>
      <c r="D2097" s="23"/>
      <c r="E2097" s="23"/>
      <c r="F2097" s="25"/>
      <c r="G2097" s="26" t="str">
        <f aca="false">IF(AND(E2097="",H2097=""),"",N(E2097)*N(F2097)+N(H2097))</f>
        <v/>
      </c>
      <c r="H2097" s="25"/>
      <c r="I2097" s="23"/>
      <c r="J2097" s="28" t="str">
        <f aca="false">IF(AND(A2097="",B2097="",C2097="",E2097="",H2097=""),"",IF(B2097="","Pick a job",IF(ISNA(MATCH(B2097,Jobs!$A$2:$A$301,0)),"Job # not on Jobs tab",IF(C2097="","Pick a category",IF(AND(E2097&lt;&gt;"",F2097=""),"Add a rate",IF(AND(E2097="",H2097=""),"Add hours or an amount",IF(AND(E2097&lt;&gt;"",H2097&lt;&gt;""),"Use hours x rate OR an amount","")))))))</f>
        <v/>
      </c>
    </row>
    <row r="2098" customFormat="false" ht="15" hidden="false" customHeight="false" outlineLevel="0" collapsed="false">
      <c r="A2098" s="24"/>
      <c r="B2098" s="23"/>
      <c r="C2098" s="23"/>
      <c r="D2098" s="23"/>
      <c r="E2098" s="23"/>
      <c r="F2098" s="25"/>
      <c r="G2098" s="26" t="str">
        <f aca="false">IF(AND(E2098="",H2098=""),"",N(E2098)*N(F2098)+N(H2098))</f>
        <v/>
      </c>
      <c r="H2098" s="25"/>
      <c r="I2098" s="23"/>
      <c r="J2098" s="28" t="str">
        <f aca="false">IF(AND(A2098="",B2098="",C2098="",E2098="",H2098=""),"",IF(B2098="","Pick a job",IF(ISNA(MATCH(B2098,Jobs!$A$2:$A$301,0)),"Job # not on Jobs tab",IF(C2098="","Pick a category",IF(AND(E2098&lt;&gt;"",F2098=""),"Add a rate",IF(AND(E2098="",H2098=""),"Add hours or an amount",IF(AND(E2098&lt;&gt;"",H2098&lt;&gt;""),"Use hours x rate OR an amount","")))))))</f>
        <v/>
      </c>
    </row>
    <row r="2099" customFormat="false" ht="15" hidden="false" customHeight="false" outlineLevel="0" collapsed="false">
      <c r="A2099" s="24"/>
      <c r="B2099" s="23"/>
      <c r="C2099" s="23"/>
      <c r="D2099" s="23"/>
      <c r="E2099" s="23"/>
      <c r="F2099" s="25"/>
      <c r="G2099" s="26" t="str">
        <f aca="false">IF(AND(E2099="",H2099=""),"",N(E2099)*N(F2099)+N(H2099))</f>
        <v/>
      </c>
      <c r="H2099" s="25"/>
      <c r="I2099" s="23"/>
      <c r="J2099" s="28" t="str">
        <f aca="false">IF(AND(A2099="",B2099="",C2099="",E2099="",H2099=""),"",IF(B2099="","Pick a job",IF(ISNA(MATCH(B2099,Jobs!$A$2:$A$301,0)),"Job # not on Jobs tab",IF(C2099="","Pick a category",IF(AND(E2099&lt;&gt;"",F2099=""),"Add a rate",IF(AND(E2099="",H2099=""),"Add hours or an amount",IF(AND(E2099&lt;&gt;"",H2099&lt;&gt;""),"Use hours x rate OR an amount","")))))))</f>
        <v/>
      </c>
    </row>
    <row r="2100" customFormat="false" ht="15" hidden="false" customHeight="false" outlineLevel="0" collapsed="false">
      <c r="A2100" s="24"/>
      <c r="B2100" s="23"/>
      <c r="C2100" s="23"/>
      <c r="D2100" s="23"/>
      <c r="E2100" s="23"/>
      <c r="F2100" s="25"/>
      <c r="G2100" s="26" t="str">
        <f aca="false">IF(AND(E2100="",H2100=""),"",N(E2100)*N(F2100)+N(H2100))</f>
        <v/>
      </c>
      <c r="H2100" s="25"/>
      <c r="I2100" s="23"/>
      <c r="J2100" s="28" t="str">
        <f aca="false">IF(AND(A2100="",B2100="",C2100="",E2100="",H2100=""),"",IF(B2100="","Pick a job",IF(ISNA(MATCH(B2100,Jobs!$A$2:$A$301,0)),"Job # not on Jobs tab",IF(C2100="","Pick a category",IF(AND(E2100&lt;&gt;"",F2100=""),"Add a rate",IF(AND(E2100="",H2100=""),"Add hours or an amount",IF(AND(E2100&lt;&gt;"",H2100&lt;&gt;""),"Use hours x rate OR an amount","")))))))</f>
        <v/>
      </c>
    </row>
    <row r="2101" customFormat="false" ht="15" hidden="false" customHeight="false" outlineLevel="0" collapsed="false">
      <c r="A2101" s="24"/>
      <c r="B2101" s="23"/>
      <c r="C2101" s="23"/>
      <c r="D2101" s="23"/>
      <c r="E2101" s="23"/>
      <c r="F2101" s="25"/>
      <c r="G2101" s="26" t="str">
        <f aca="false">IF(AND(E2101="",H2101=""),"",N(E2101)*N(F2101)+N(H2101))</f>
        <v/>
      </c>
      <c r="H2101" s="25"/>
      <c r="I2101" s="23"/>
      <c r="J2101" s="28" t="str">
        <f aca="false">IF(AND(A2101="",B2101="",C2101="",E2101="",H2101=""),"",IF(B2101="","Pick a job",IF(ISNA(MATCH(B2101,Jobs!$A$2:$A$301,0)),"Job # not on Jobs tab",IF(C2101="","Pick a category",IF(AND(E2101&lt;&gt;"",F2101=""),"Add a rate",IF(AND(E2101="",H2101=""),"Add hours or an amount",IF(AND(E2101&lt;&gt;"",H2101&lt;&gt;""),"Use hours x rate OR an amount","")))))))</f>
        <v/>
      </c>
    </row>
    <row r="2102" customFormat="false" ht="15" hidden="false" customHeight="false" outlineLevel="0" collapsed="false">
      <c r="A2102" s="24"/>
      <c r="B2102" s="23"/>
      <c r="C2102" s="23"/>
      <c r="D2102" s="23"/>
      <c r="E2102" s="23"/>
      <c r="F2102" s="25"/>
      <c r="G2102" s="26" t="str">
        <f aca="false">IF(AND(E2102="",H2102=""),"",N(E2102)*N(F2102)+N(H2102))</f>
        <v/>
      </c>
      <c r="H2102" s="25"/>
      <c r="I2102" s="23"/>
      <c r="J2102" s="28" t="str">
        <f aca="false">IF(AND(A2102="",B2102="",C2102="",E2102="",H2102=""),"",IF(B2102="","Pick a job",IF(ISNA(MATCH(B2102,Jobs!$A$2:$A$301,0)),"Job # not on Jobs tab",IF(C2102="","Pick a category",IF(AND(E2102&lt;&gt;"",F2102=""),"Add a rate",IF(AND(E2102="",H2102=""),"Add hours or an amount",IF(AND(E2102&lt;&gt;"",H2102&lt;&gt;""),"Use hours x rate OR an amount","")))))))</f>
        <v/>
      </c>
    </row>
    <row r="2103" customFormat="false" ht="15" hidden="false" customHeight="false" outlineLevel="0" collapsed="false">
      <c r="A2103" s="24"/>
      <c r="B2103" s="23"/>
      <c r="C2103" s="23"/>
      <c r="D2103" s="23"/>
      <c r="E2103" s="23"/>
      <c r="F2103" s="25"/>
      <c r="G2103" s="26" t="str">
        <f aca="false">IF(AND(E2103="",H2103=""),"",N(E2103)*N(F2103)+N(H2103))</f>
        <v/>
      </c>
      <c r="H2103" s="25"/>
      <c r="I2103" s="23"/>
      <c r="J2103" s="28" t="str">
        <f aca="false">IF(AND(A2103="",B2103="",C2103="",E2103="",H2103=""),"",IF(B2103="","Pick a job",IF(ISNA(MATCH(B2103,Jobs!$A$2:$A$301,0)),"Job # not on Jobs tab",IF(C2103="","Pick a category",IF(AND(E2103&lt;&gt;"",F2103=""),"Add a rate",IF(AND(E2103="",H2103=""),"Add hours or an amount",IF(AND(E2103&lt;&gt;"",H2103&lt;&gt;""),"Use hours x rate OR an amount","")))))))</f>
        <v/>
      </c>
    </row>
    <row r="2104" customFormat="false" ht="15" hidden="false" customHeight="false" outlineLevel="0" collapsed="false">
      <c r="A2104" s="24"/>
      <c r="B2104" s="23"/>
      <c r="C2104" s="23"/>
      <c r="D2104" s="23"/>
      <c r="E2104" s="23"/>
      <c r="F2104" s="25"/>
      <c r="G2104" s="26" t="str">
        <f aca="false">IF(AND(E2104="",H2104=""),"",N(E2104)*N(F2104)+N(H2104))</f>
        <v/>
      </c>
      <c r="H2104" s="25"/>
      <c r="I2104" s="23"/>
      <c r="J2104" s="28" t="str">
        <f aca="false">IF(AND(A2104="",B2104="",C2104="",E2104="",H2104=""),"",IF(B2104="","Pick a job",IF(ISNA(MATCH(B2104,Jobs!$A$2:$A$301,0)),"Job # not on Jobs tab",IF(C2104="","Pick a category",IF(AND(E2104&lt;&gt;"",F2104=""),"Add a rate",IF(AND(E2104="",H2104=""),"Add hours or an amount",IF(AND(E2104&lt;&gt;"",H2104&lt;&gt;""),"Use hours x rate OR an amount","")))))))</f>
        <v/>
      </c>
    </row>
    <row r="2105" customFormat="false" ht="15" hidden="false" customHeight="false" outlineLevel="0" collapsed="false">
      <c r="A2105" s="24"/>
      <c r="B2105" s="23"/>
      <c r="C2105" s="23"/>
      <c r="D2105" s="23"/>
      <c r="E2105" s="23"/>
      <c r="F2105" s="25"/>
      <c r="G2105" s="26" t="str">
        <f aca="false">IF(AND(E2105="",H2105=""),"",N(E2105)*N(F2105)+N(H2105))</f>
        <v/>
      </c>
      <c r="H2105" s="25"/>
      <c r="I2105" s="23"/>
      <c r="J2105" s="28" t="str">
        <f aca="false">IF(AND(A2105="",B2105="",C2105="",E2105="",H2105=""),"",IF(B2105="","Pick a job",IF(ISNA(MATCH(B2105,Jobs!$A$2:$A$301,0)),"Job # not on Jobs tab",IF(C2105="","Pick a category",IF(AND(E2105&lt;&gt;"",F2105=""),"Add a rate",IF(AND(E2105="",H2105=""),"Add hours or an amount",IF(AND(E2105&lt;&gt;"",H2105&lt;&gt;""),"Use hours x rate OR an amount","")))))))</f>
        <v/>
      </c>
    </row>
    <row r="2106" customFormat="false" ht="15" hidden="false" customHeight="false" outlineLevel="0" collapsed="false">
      <c r="A2106" s="24"/>
      <c r="B2106" s="23"/>
      <c r="C2106" s="23"/>
      <c r="D2106" s="23"/>
      <c r="E2106" s="23"/>
      <c r="F2106" s="25"/>
      <c r="G2106" s="26" t="str">
        <f aca="false">IF(AND(E2106="",H2106=""),"",N(E2106)*N(F2106)+N(H2106))</f>
        <v/>
      </c>
      <c r="H2106" s="25"/>
      <c r="I2106" s="23"/>
      <c r="J2106" s="28" t="str">
        <f aca="false">IF(AND(A2106="",B2106="",C2106="",E2106="",H2106=""),"",IF(B2106="","Pick a job",IF(ISNA(MATCH(B2106,Jobs!$A$2:$A$301,0)),"Job # not on Jobs tab",IF(C2106="","Pick a category",IF(AND(E2106&lt;&gt;"",F2106=""),"Add a rate",IF(AND(E2106="",H2106=""),"Add hours or an amount",IF(AND(E2106&lt;&gt;"",H2106&lt;&gt;""),"Use hours x rate OR an amount","")))))))</f>
        <v/>
      </c>
    </row>
    <row r="2107" customFormat="false" ht="15" hidden="false" customHeight="false" outlineLevel="0" collapsed="false">
      <c r="A2107" s="24"/>
      <c r="B2107" s="23"/>
      <c r="C2107" s="23"/>
      <c r="D2107" s="23"/>
      <c r="E2107" s="23"/>
      <c r="F2107" s="25"/>
      <c r="G2107" s="26" t="str">
        <f aca="false">IF(AND(E2107="",H2107=""),"",N(E2107)*N(F2107)+N(H2107))</f>
        <v/>
      </c>
      <c r="H2107" s="25"/>
      <c r="I2107" s="23"/>
      <c r="J2107" s="28" t="str">
        <f aca="false">IF(AND(A2107="",B2107="",C2107="",E2107="",H2107=""),"",IF(B2107="","Pick a job",IF(ISNA(MATCH(B2107,Jobs!$A$2:$A$301,0)),"Job # not on Jobs tab",IF(C2107="","Pick a category",IF(AND(E2107&lt;&gt;"",F2107=""),"Add a rate",IF(AND(E2107="",H2107=""),"Add hours or an amount",IF(AND(E2107&lt;&gt;"",H2107&lt;&gt;""),"Use hours x rate OR an amount","")))))))</f>
        <v/>
      </c>
    </row>
    <row r="2108" customFormat="false" ht="15" hidden="false" customHeight="false" outlineLevel="0" collapsed="false">
      <c r="A2108" s="24"/>
      <c r="B2108" s="23"/>
      <c r="C2108" s="23"/>
      <c r="D2108" s="23"/>
      <c r="E2108" s="23"/>
      <c r="F2108" s="25"/>
      <c r="G2108" s="26" t="str">
        <f aca="false">IF(AND(E2108="",H2108=""),"",N(E2108)*N(F2108)+N(H2108))</f>
        <v/>
      </c>
      <c r="H2108" s="25"/>
      <c r="I2108" s="23"/>
      <c r="J2108" s="28" t="str">
        <f aca="false">IF(AND(A2108="",B2108="",C2108="",E2108="",H2108=""),"",IF(B2108="","Pick a job",IF(ISNA(MATCH(B2108,Jobs!$A$2:$A$301,0)),"Job # not on Jobs tab",IF(C2108="","Pick a category",IF(AND(E2108&lt;&gt;"",F2108=""),"Add a rate",IF(AND(E2108="",H2108=""),"Add hours or an amount",IF(AND(E2108&lt;&gt;"",H2108&lt;&gt;""),"Use hours x rate OR an amount","")))))))</f>
        <v/>
      </c>
    </row>
    <row r="2109" customFormat="false" ht="15" hidden="false" customHeight="false" outlineLevel="0" collapsed="false">
      <c r="A2109" s="24"/>
      <c r="B2109" s="23"/>
      <c r="C2109" s="23"/>
      <c r="D2109" s="23"/>
      <c r="E2109" s="23"/>
      <c r="F2109" s="25"/>
      <c r="G2109" s="26" t="str">
        <f aca="false">IF(AND(E2109="",H2109=""),"",N(E2109)*N(F2109)+N(H2109))</f>
        <v/>
      </c>
      <c r="H2109" s="25"/>
      <c r="I2109" s="23"/>
      <c r="J2109" s="28" t="str">
        <f aca="false">IF(AND(A2109="",B2109="",C2109="",E2109="",H2109=""),"",IF(B2109="","Pick a job",IF(ISNA(MATCH(B2109,Jobs!$A$2:$A$301,0)),"Job # not on Jobs tab",IF(C2109="","Pick a category",IF(AND(E2109&lt;&gt;"",F2109=""),"Add a rate",IF(AND(E2109="",H2109=""),"Add hours or an amount",IF(AND(E2109&lt;&gt;"",H2109&lt;&gt;""),"Use hours x rate OR an amount","")))))))</f>
        <v/>
      </c>
    </row>
    <row r="2110" customFormat="false" ht="15" hidden="false" customHeight="false" outlineLevel="0" collapsed="false">
      <c r="A2110" s="24"/>
      <c r="B2110" s="23"/>
      <c r="C2110" s="23"/>
      <c r="D2110" s="23"/>
      <c r="E2110" s="23"/>
      <c r="F2110" s="25"/>
      <c r="G2110" s="26" t="str">
        <f aca="false">IF(AND(E2110="",H2110=""),"",N(E2110)*N(F2110)+N(H2110))</f>
        <v/>
      </c>
      <c r="H2110" s="25"/>
      <c r="I2110" s="23"/>
      <c r="J2110" s="28" t="str">
        <f aca="false">IF(AND(A2110="",B2110="",C2110="",E2110="",H2110=""),"",IF(B2110="","Pick a job",IF(ISNA(MATCH(B2110,Jobs!$A$2:$A$301,0)),"Job # not on Jobs tab",IF(C2110="","Pick a category",IF(AND(E2110&lt;&gt;"",F2110=""),"Add a rate",IF(AND(E2110="",H2110=""),"Add hours or an amount",IF(AND(E2110&lt;&gt;"",H2110&lt;&gt;""),"Use hours x rate OR an amount","")))))))</f>
        <v/>
      </c>
    </row>
    <row r="2111" customFormat="false" ht="15" hidden="false" customHeight="false" outlineLevel="0" collapsed="false">
      <c r="A2111" s="24"/>
      <c r="B2111" s="23"/>
      <c r="C2111" s="23"/>
      <c r="D2111" s="23"/>
      <c r="E2111" s="23"/>
      <c r="F2111" s="25"/>
      <c r="G2111" s="26" t="str">
        <f aca="false">IF(AND(E2111="",H2111=""),"",N(E2111)*N(F2111)+N(H2111))</f>
        <v/>
      </c>
      <c r="H2111" s="25"/>
      <c r="I2111" s="23"/>
      <c r="J2111" s="28" t="str">
        <f aca="false">IF(AND(A2111="",B2111="",C2111="",E2111="",H2111=""),"",IF(B2111="","Pick a job",IF(ISNA(MATCH(B2111,Jobs!$A$2:$A$301,0)),"Job # not on Jobs tab",IF(C2111="","Pick a category",IF(AND(E2111&lt;&gt;"",F2111=""),"Add a rate",IF(AND(E2111="",H2111=""),"Add hours or an amount",IF(AND(E2111&lt;&gt;"",H2111&lt;&gt;""),"Use hours x rate OR an amount","")))))))</f>
        <v/>
      </c>
    </row>
    <row r="2112" customFormat="false" ht="15" hidden="false" customHeight="false" outlineLevel="0" collapsed="false">
      <c r="A2112" s="24"/>
      <c r="B2112" s="23"/>
      <c r="C2112" s="23"/>
      <c r="D2112" s="23"/>
      <c r="E2112" s="23"/>
      <c r="F2112" s="25"/>
      <c r="G2112" s="26" t="str">
        <f aca="false">IF(AND(E2112="",H2112=""),"",N(E2112)*N(F2112)+N(H2112))</f>
        <v/>
      </c>
      <c r="H2112" s="25"/>
      <c r="I2112" s="23"/>
      <c r="J2112" s="28" t="str">
        <f aca="false">IF(AND(A2112="",B2112="",C2112="",E2112="",H2112=""),"",IF(B2112="","Pick a job",IF(ISNA(MATCH(B2112,Jobs!$A$2:$A$301,0)),"Job # not on Jobs tab",IF(C2112="","Pick a category",IF(AND(E2112&lt;&gt;"",F2112=""),"Add a rate",IF(AND(E2112="",H2112=""),"Add hours or an amount",IF(AND(E2112&lt;&gt;"",H2112&lt;&gt;""),"Use hours x rate OR an amount","")))))))</f>
        <v/>
      </c>
    </row>
    <row r="2113" customFormat="false" ht="15" hidden="false" customHeight="false" outlineLevel="0" collapsed="false">
      <c r="A2113" s="24"/>
      <c r="B2113" s="23"/>
      <c r="C2113" s="23"/>
      <c r="D2113" s="23"/>
      <c r="E2113" s="23"/>
      <c r="F2113" s="25"/>
      <c r="G2113" s="26" t="str">
        <f aca="false">IF(AND(E2113="",H2113=""),"",N(E2113)*N(F2113)+N(H2113))</f>
        <v/>
      </c>
      <c r="H2113" s="25"/>
      <c r="I2113" s="23"/>
      <c r="J2113" s="28" t="str">
        <f aca="false">IF(AND(A2113="",B2113="",C2113="",E2113="",H2113=""),"",IF(B2113="","Pick a job",IF(ISNA(MATCH(B2113,Jobs!$A$2:$A$301,0)),"Job # not on Jobs tab",IF(C2113="","Pick a category",IF(AND(E2113&lt;&gt;"",F2113=""),"Add a rate",IF(AND(E2113="",H2113=""),"Add hours or an amount",IF(AND(E2113&lt;&gt;"",H2113&lt;&gt;""),"Use hours x rate OR an amount","")))))))</f>
        <v/>
      </c>
    </row>
    <row r="2114" customFormat="false" ht="15" hidden="false" customHeight="false" outlineLevel="0" collapsed="false">
      <c r="A2114" s="24"/>
      <c r="B2114" s="23"/>
      <c r="C2114" s="23"/>
      <c r="D2114" s="23"/>
      <c r="E2114" s="23"/>
      <c r="F2114" s="25"/>
      <c r="G2114" s="26" t="str">
        <f aca="false">IF(AND(E2114="",H2114=""),"",N(E2114)*N(F2114)+N(H2114))</f>
        <v/>
      </c>
      <c r="H2114" s="25"/>
      <c r="I2114" s="23"/>
      <c r="J2114" s="28" t="str">
        <f aca="false">IF(AND(A2114="",B2114="",C2114="",E2114="",H2114=""),"",IF(B2114="","Pick a job",IF(ISNA(MATCH(B2114,Jobs!$A$2:$A$301,0)),"Job # not on Jobs tab",IF(C2114="","Pick a category",IF(AND(E2114&lt;&gt;"",F2114=""),"Add a rate",IF(AND(E2114="",H2114=""),"Add hours or an amount",IF(AND(E2114&lt;&gt;"",H2114&lt;&gt;""),"Use hours x rate OR an amount","")))))))</f>
        <v/>
      </c>
    </row>
    <row r="2115" customFormat="false" ht="15" hidden="false" customHeight="false" outlineLevel="0" collapsed="false">
      <c r="A2115" s="24"/>
      <c r="B2115" s="23"/>
      <c r="C2115" s="23"/>
      <c r="D2115" s="23"/>
      <c r="E2115" s="23"/>
      <c r="F2115" s="25"/>
      <c r="G2115" s="26" t="str">
        <f aca="false">IF(AND(E2115="",H2115=""),"",N(E2115)*N(F2115)+N(H2115))</f>
        <v/>
      </c>
      <c r="H2115" s="25"/>
      <c r="I2115" s="23"/>
      <c r="J2115" s="28" t="str">
        <f aca="false">IF(AND(A2115="",B2115="",C2115="",E2115="",H2115=""),"",IF(B2115="","Pick a job",IF(ISNA(MATCH(B2115,Jobs!$A$2:$A$301,0)),"Job # not on Jobs tab",IF(C2115="","Pick a category",IF(AND(E2115&lt;&gt;"",F2115=""),"Add a rate",IF(AND(E2115="",H2115=""),"Add hours or an amount",IF(AND(E2115&lt;&gt;"",H2115&lt;&gt;""),"Use hours x rate OR an amount","")))))))</f>
        <v/>
      </c>
    </row>
    <row r="2116" customFormat="false" ht="15" hidden="false" customHeight="false" outlineLevel="0" collapsed="false">
      <c r="A2116" s="24"/>
      <c r="B2116" s="23"/>
      <c r="C2116" s="23"/>
      <c r="D2116" s="23"/>
      <c r="E2116" s="23"/>
      <c r="F2116" s="25"/>
      <c r="G2116" s="26" t="str">
        <f aca="false">IF(AND(E2116="",H2116=""),"",N(E2116)*N(F2116)+N(H2116))</f>
        <v/>
      </c>
      <c r="H2116" s="25"/>
      <c r="I2116" s="23"/>
      <c r="J2116" s="28" t="str">
        <f aca="false">IF(AND(A2116="",B2116="",C2116="",E2116="",H2116=""),"",IF(B2116="","Pick a job",IF(ISNA(MATCH(B2116,Jobs!$A$2:$A$301,0)),"Job # not on Jobs tab",IF(C2116="","Pick a category",IF(AND(E2116&lt;&gt;"",F2116=""),"Add a rate",IF(AND(E2116="",H2116=""),"Add hours or an amount",IF(AND(E2116&lt;&gt;"",H2116&lt;&gt;""),"Use hours x rate OR an amount","")))))))</f>
        <v/>
      </c>
    </row>
    <row r="2117" customFormat="false" ht="15" hidden="false" customHeight="false" outlineLevel="0" collapsed="false">
      <c r="A2117" s="24"/>
      <c r="B2117" s="23"/>
      <c r="C2117" s="23"/>
      <c r="D2117" s="23"/>
      <c r="E2117" s="23"/>
      <c r="F2117" s="25"/>
      <c r="G2117" s="26" t="str">
        <f aca="false">IF(AND(E2117="",H2117=""),"",N(E2117)*N(F2117)+N(H2117))</f>
        <v/>
      </c>
      <c r="H2117" s="25"/>
      <c r="I2117" s="23"/>
      <c r="J2117" s="28" t="str">
        <f aca="false">IF(AND(A2117="",B2117="",C2117="",E2117="",H2117=""),"",IF(B2117="","Pick a job",IF(ISNA(MATCH(B2117,Jobs!$A$2:$A$301,0)),"Job # not on Jobs tab",IF(C2117="","Pick a category",IF(AND(E2117&lt;&gt;"",F2117=""),"Add a rate",IF(AND(E2117="",H2117=""),"Add hours or an amount",IF(AND(E2117&lt;&gt;"",H2117&lt;&gt;""),"Use hours x rate OR an amount","")))))))</f>
        <v/>
      </c>
    </row>
    <row r="2118" customFormat="false" ht="15" hidden="false" customHeight="false" outlineLevel="0" collapsed="false">
      <c r="A2118" s="24"/>
      <c r="B2118" s="23"/>
      <c r="C2118" s="23"/>
      <c r="D2118" s="23"/>
      <c r="E2118" s="23"/>
      <c r="F2118" s="25"/>
      <c r="G2118" s="26" t="str">
        <f aca="false">IF(AND(E2118="",H2118=""),"",N(E2118)*N(F2118)+N(H2118))</f>
        <v/>
      </c>
      <c r="H2118" s="25"/>
      <c r="I2118" s="23"/>
      <c r="J2118" s="28" t="str">
        <f aca="false">IF(AND(A2118="",B2118="",C2118="",E2118="",H2118=""),"",IF(B2118="","Pick a job",IF(ISNA(MATCH(B2118,Jobs!$A$2:$A$301,0)),"Job # not on Jobs tab",IF(C2118="","Pick a category",IF(AND(E2118&lt;&gt;"",F2118=""),"Add a rate",IF(AND(E2118="",H2118=""),"Add hours or an amount",IF(AND(E2118&lt;&gt;"",H2118&lt;&gt;""),"Use hours x rate OR an amount","")))))))</f>
        <v/>
      </c>
    </row>
    <row r="2119" customFormat="false" ht="15" hidden="false" customHeight="false" outlineLevel="0" collapsed="false">
      <c r="A2119" s="24"/>
      <c r="B2119" s="23"/>
      <c r="C2119" s="23"/>
      <c r="D2119" s="23"/>
      <c r="E2119" s="23"/>
      <c r="F2119" s="25"/>
      <c r="G2119" s="26" t="str">
        <f aca="false">IF(AND(E2119="",H2119=""),"",N(E2119)*N(F2119)+N(H2119))</f>
        <v/>
      </c>
      <c r="H2119" s="25"/>
      <c r="I2119" s="23"/>
      <c r="J2119" s="28" t="str">
        <f aca="false">IF(AND(A2119="",B2119="",C2119="",E2119="",H2119=""),"",IF(B2119="","Pick a job",IF(ISNA(MATCH(B2119,Jobs!$A$2:$A$301,0)),"Job # not on Jobs tab",IF(C2119="","Pick a category",IF(AND(E2119&lt;&gt;"",F2119=""),"Add a rate",IF(AND(E2119="",H2119=""),"Add hours or an amount",IF(AND(E2119&lt;&gt;"",H2119&lt;&gt;""),"Use hours x rate OR an amount","")))))))</f>
        <v/>
      </c>
    </row>
    <row r="2120" customFormat="false" ht="15" hidden="false" customHeight="false" outlineLevel="0" collapsed="false">
      <c r="A2120" s="24"/>
      <c r="B2120" s="23"/>
      <c r="C2120" s="23"/>
      <c r="D2120" s="23"/>
      <c r="E2120" s="23"/>
      <c r="F2120" s="25"/>
      <c r="G2120" s="26" t="str">
        <f aca="false">IF(AND(E2120="",H2120=""),"",N(E2120)*N(F2120)+N(H2120))</f>
        <v/>
      </c>
      <c r="H2120" s="25"/>
      <c r="I2120" s="23"/>
      <c r="J2120" s="28" t="str">
        <f aca="false">IF(AND(A2120="",B2120="",C2120="",E2120="",H2120=""),"",IF(B2120="","Pick a job",IF(ISNA(MATCH(B2120,Jobs!$A$2:$A$301,0)),"Job # not on Jobs tab",IF(C2120="","Pick a category",IF(AND(E2120&lt;&gt;"",F2120=""),"Add a rate",IF(AND(E2120="",H2120=""),"Add hours or an amount",IF(AND(E2120&lt;&gt;"",H2120&lt;&gt;""),"Use hours x rate OR an amount","")))))))</f>
        <v/>
      </c>
    </row>
    <row r="2121" customFormat="false" ht="15" hidden="false" customHeight="false" outlineLevel="0" collapsed="false">
      <c r="A2121" s="24"/>
      <c r="B2121" s="23"/>
      <c r="C2121" s="23"/>
      <c r="D2121" s="23"/>
      <c r="E2121" s="23"/>
      <c r="F2121" s="25"/>
      <c r="G2121" s="26" t="str">
        <f aca="false">IF(AND(E2121="",H2121=""),"",N(E2121)*N(F2121)+N(H2121))</f>
        <v/>
      </c>
      <c r="H2121" s="25"/>
      <c r="I2121" s="23"/>
      <c r="J2121" s="28" t="str">
        <f aca="false">IF(AND(A2121="",B2121="",C2121="",E2121="",H2121=""),"",IF(B2121="","Pick a job",IF(ISNA(MATCH(B2121,Jobs!$A$2:$A$301,0)),"Job # not on Jobs tab",IF(C2121="","Pick a category",IF(AND(E2121&lt;&gt;"",F2121=""),"Add a rate",IF(AND(E2121="",H2121=""),"Add hours or an amount",IF(AND(E2121&lt;&gt;"",H2121&lt;&gt;""),"Use hours x rate OR an amount","")))))))</f>
        <v/>
      </c>
    </row>
    <row r="2122" customFormat="false" ht="15" hidden="false" customHeight="false" outlineLevel="0" collapsed="false">
      <c r="A2122" s="24"/>
      <c r="B2122" s="23"/>
      <c r="C2122" s="23"/>
      <c r="D2122" s="23"/>
      <c r="E2122" s="23"/>
      <c r="F2122" s="25"/>
      <c r="G2122" s="26" t="str">
        <f aca="false">IF(AND(E2122="",H2122=""),"",N(E2122)*N(F2122)+N(H2122))</f>
        <v/>
      </c>
      <c r="H2122" s="25"/>
      <c r="I2122" s="23"/>
      <c r="J2122" s="28" t="str">
        <f aca="false">IF(AND(A2122="",B2122="",C2122="",E2122="",H2122=""),"",IF(B2122="","Pick a job",IF(ISNA(MATCH(B2122,Jobs!$A$2:$A$301,0)),"Job # not on Jobs tab",IF(C2122="","Pick a category",IF(AND(E2122&lt;&gt;"",F2122=""),"Add a rate",IF(AND(E2122="",H2122=""),"Add hours or an amount",IF(AND(E2122&lt;&gt;"",H2122&lt;&gt;""),"Use hours x rate OR an amount","")))))))</f>
        <v/>
      </c>
    </row>
    <row r="2123" customFormat="false" ht="15" hidden="false" customHeight="false" outlineLevel="0" collapsed="false">
      <c r="A2123" s="24"/>
      <c r="B2123" s="23"/>
      <c r="C2123" s="23"/>
      <c r="D2123" s="23"/>
      <c r="E2123" s="23"/>
      <c r="F2123" s="25"/>
      <c r="G2123" s="26" t="str">
        <f aca="false">IF(AND(E2123="",H2123=""),"",N(E2123)*N(F2123)+N(H2123))</f>
        <v/>
      </c>
      <c r="H2123" s="25"/>
      <c r="I2123" s="23"/>
      <c r="J2123" s="28" t="str">
        <f aca="false">IF(AND(A2123="",B2123="",C2123="",E2123="",H2123=""),"",IF(B2123="","Pick a job",IF(ISNA(MATCH(B2123,Jobs!$A$2:$A$301,0)),"Job # not on Jobs tab",IF(C2123="","Pick a category",IF(AND(E2123&lt;&gt;"",F2123=""),"Add a rate",IF(AND(E2123="",H2123=""),"Add hours or an amount",IF(AND(E2123&lt;&gt;"",H2123&lt;&gt;""),"Use hours x rate OR an amount","")))))))</f>
        <v/>
      </c>
    </row>
    <row r="2124" customFormat="false" ht="15" hidden="false" customHeight="false" outlineLevel="0" collapsed="false">
      <c r="A2124" s="24"/>
      <c r="B2124" s="23"/>
      <c r="C2124" s="23"/>
      <c r="D2124" s="23"/>
      <c r="E2124" s="23"/>
      <c r="F2124" s="25"/>
      <c r="G2124" s="26" t="str">
        <f aca="false">IF(AND(E2124="",H2124=""),"",N(E2124)*N(F2124)+N(H2124))</f>
        <v/>
      </c>
      <c r="H2124" s="25"/>
      <c r="I2124" s="23"/>
      <c r="J2124" s="28" t="str">
        <f aca="false">IF(AND(A2124="",B2124="",C2124="",E2124="",H2124=""),"",IF(B2124="","Pick a job",IF(ISNA(MATCH(B2124,Jobs!$A$2:$A$301,0)),"Job # not on Jobs tab",IF(C2124="","Pick a category",IF(AND(E2124&lt;&gt;"",F2124=""),"Add a rate",IF(AND(E2124="",H2124=""),"Add hours or an amount",IF(AND(E2124&lt;&gt;"",H2124&lt;&gt;""),"Use hours x rate OR an amount","")))))))</f>
        <v/>
      </c>
    </row>
    <row r="2125" customFormat="false" ht="15" hidden="false" customHeight="false" outlineLevel="0" collapsed="false">
      <c r="A2125" s="24"/>
      <c r="B2125" s="23"/>
      <c r="C2125" s="23"/>
      <c r="D2125" s="23"/>
      <c r="E2125" s="23"/>
      <c r="F2125" s="25"/>
      <c r="G2125" s="26" t="str">
        <f aca="false">IF(AND(E2125="",H2125=""),"",N(E2125)*N(F2125)+N(H2125))</f>
        <v/>
      </c>
      <c r="H2125" s="25"/>
      <c r="I2125" s="23"/>
      <c r="J2125" s="28" t="str">
        <f aca="false">IF(AND(A2125="",B2125="",C2125="",E2125="",H2125=""),"",IF(B2125="","Pick a job",IF(ISNA(MATCH(B2125,Jobs!$A$2:$A$301,0)),"Job # not on Jobs tab",IF(C2125="","Pick a category",IF(AND(E2125&lt;&gt;"",F2125=""),"Add a rate",IF(AND(E2125="",H2125=""),"Add hours or an amount",IF(AND(E2125&lt;&gt;"",H2125&lt;&gt;""),"Use hours x rate OR an amount","")))))))</f>
        <v/>
      </c>
    </row>
    <row r="2126" customFormat="false" ht="15" hidden="false" customHeight="false" outlineLevel="0" collapsed="false">
      <c r="A2126" s="24"/>
      <c r="B2126" s="23"/>
      <c r="C2126" s="23"/>
      <c r="D2126" s="23"/>
      <c r="E2126" s="23"/>
      <c r="F2126" s="25"/>
      <c r="G2126" s="26" t="str">
        <f aca="false">IF(AND(E2126="",H2126=""),"",N(E2126)*N(F2126)+N(H2126))</f>
        <v/>
      </c>
      <c r="H2126" s="25"/>
      <c r="I2126" s="23"/>
      <c r="J2126" s="28" t="str">
        <f aca="false">IF(AND(A2126="",B2126="",C2126="",E2126="",H2126=""),"",IF(B2126="","Pick a job",IF(ISNA(MATCH(B2126,Jobs!$A$2:$A$301,0)),"Job # not on Jobs tab",IF(C2126="","Pick a category",IF(AND(E2126&lt;&gt;"",F2126=""),"Add a rate",IF(AND(E2126="",H2126=""),"Add hours or an amount",IF(AND(E2126&lt;&gt;"",H2126&lt;&gt;""),"Use hours x rate OR an amount","")))))))</f>
        <v/>
      </c>
    </row>
    <row r="2127" customFormat="false" ht="15" hidden="false" customHeight="false" outlineLevel="0" collapsed="false">
      <c r="A2127" s="24"/>
      <c r="B2127" s="23"/>
      <c r="C2127" s="23"/>
      <c r="D2127" s="23"/>
      <c r="E2127" s="23"/>
      <c r="F2127" s="25"/>
      <c r="G2127" s="26" t="str">
        <f aca="false">IF(AND(E2127="",H2127=""),"",N(E2127)*N(F2127)+N(H2127))</f>
        <v/>
      </c>
      <c r="H2127" s="25"/>
      <c r="I2127" s="23"/>
      <c r="J2127" s="28" t="str">
        <f aca="false">IF(AND(A2127="",B2127="",C2127="",E2127="",H2127=""),"",IF(B2127="","Pick a job",IF(ISNA(MATCH(B2127,Jobs!$A$2:$A$301,0)),"Job # not on Jobs tab",IF(C2127="","Pick a category",IF(AND(E2127&lt;&gt;"",F2127=""),"Add a rate",IF(AND(E2127="",H2127=""),"Add hours or an amount",IF(AND(E2127&lt;&gt;"",H2127&lt;&gt;""),"Use hours x rate OR an amount","")))))))</f>
        <v/>
      </c>
    </row>
    <row r="2128" customFormat="false" ht="15" hidden="false" customHeight="false" outlineLevel="0" collapsed="false">
      <c r="A2128" s="24"/>
      <c r="B2128" s="23"/>
      <c r="C2128" s="23"/>
      <c r="D2128" s="23"/>
      <c r="E2128" s="23"/>
      <c r="F2128" s="25"/>
      <c r="G2128" s="26" t="str">
        <f aca="false">IF(AND(E2128="",H2128=""),"",N(E2128)*N(F2128)+N(H2128))</f>
        <v/>
      </c>
      <c r="H2128" s="25"/>
      <c r="I2128" s="23"/>
      <c r="J2128" s="28" t="str">
        <f aca="false">IF(AND(A2128="",B2128="",C2128="",E2128="",H2128=""),"",IF(B2128="","Pick a job",IF(ISNA(MATCH(B2128,Jobs!$A$2:$A$301,0)),"Job # not on Jobs tab",IF(C2128="","Pick a category",IF(AND(E2128&lt;&gt;"",F2128=""),"Add a rate",IF(AND(E2128="",H2128=""),"Add hours or an amount",IF(AND(E2128&lt;&gt;"",H2128&lt;&gt;""),"Use hours x rate OR an amount","")))))))</f>
        <v/>
      </c>
    </row>
    <row r="2129" customFormat="false" ht="15" hidden="false" customHeight="false" outlineLevel="0" collapsed="false">
      <c r="A2129" s="24"/>
      <c r="B2129" s="23"/>
      <c r="C2129" s="23"/>
      <c r="D2129" s="23"/>
      <c r="E2129" s="23"/>
      <c r="F2129" s="25"/>
      <c r="G2129" s="26" t="str">
        <f aca="false">IF(AND(E2129="",H2129=""),"",N(E2129)*N(F2129)+N(H2129))</f>
        <v/>
      </c>
      <c r="H2129" s="25"/>
      <c r="I2129" s="23"/>
      <c r="J2129" s="28" t="str">
        <f aca="false">IF(AND(A2129="",B2129="",C2129="",E2129="",H2129=""),"",IF(B2129="","Pick a job",IF(ISNA(MATCH(B2129,Jobs!$A$2:$A$301,0)),"Job # not on Jobs tab",IF(C2129="","Pick a category",IF(AND(E2129&lt;&gt;"",F2129=""),"Add a rate",IF(AND(E2129="",H2129=""),"Add hours or an amount",IF(AND(E2129&lt;&gt;"",H2129&lt;&gt;""),"Use hours x rate OR an amount","")))))))</f>
        <v/>
      </c>
    </row>
    <row r="2130" customFormat="false" ht="15" hidden="false" customHeight="false" outlineLevel="0" collapsed="false">
      <c r="A2130" s="24"/>
      <c r="B2130" s="23"/>
      <c r="C2130" s="23"/>
      <c r="D2130" s="23"/>
      <c r="E2130" s="23"/>
      <c r="F2130" s="25"/>
      <c r="G2130" s="26" t="str">
        <f aca="false">IF(AND(E2130="",H2130=""),"",N(E2130)*N(F2130)+N(H2130))</f>
        <v/>
      </c>
      <c r="H2130" s="25"/>
      <c r="I2130" s="23"/>
      <c r="J2130" s="28" t="str">
        <f aca="false">IF(AND(A2130="",B2130="",C2130="",E2130="",H2130=""),"",IF(B2130="","Pick a job",IF(ISNA(MATCH(B2130,Jobs!$A$2:$A$301,0)),"Job # not on Jobs tab",IF(C2130="","Pick a category",IF(AND(E2130&lt;&gt;"",F2130=""),"Add a rate",IF(AND(E2130="",H2130=""),"Add hours or an amount",IF(AND(E2130&lt;&gt;"",H2130&lt;&gt;""),"Use hours x rate OR an amount","")))))))</f>
        <v/>
      </c>
    </row>
    <row r="2131" customFormat="false" ht="15" hidden="false" customHeight="false" outlineLevel="0" collapsed="false">
      <c r="A2131" s="24"/>
      <c r="B2131" s="23"/>
      <c r="C2131" s="23"/>
      <c r="D2131" s="23"/>
      <c r="E2131" s="23"/>
      <c r="F2131" s="25"/>
      <c r="G2131" s="26" t="str">
        <f aca="false">IF(AND(E2131="",H2131=""),"",N(E2131)*N(F2131)+N(H2131))</f>
        <v/>
      </c>
      <c r="H2131" s="25"/>
      <c r="I2131" s="23"/>
      <c r="J2131" s="28" t="str">
        <f aca="false">IF(AND(A2131="",B2131="",C2131="",E2131="",H2131=""),"",IF(B2131="","Pick a job",IF(ISNA(MATCH(B2131,Jobs!$A$2:$A$301,0)),"Job # not on Jobs tab",IF(C2131="","Pick a category",IF(AND(E2131&lt;&gt;"",F2131=""),"Add a rate",IF(AND(E2131="",H2131=""),"Add hours or an amount",IF(AND(E2131&lt;&gt;"",H2131&lt;&gt;""),"Use hours x rate OR an amount","")))))))</f>
        <v/>
      </c>
    </row>
    <row r="2132" customFormat="false" ht="15" hidden="false" customHeight="false" outlineLevel="0" collapsed="false">
      <c r="A2132" s="24"/>
      <c r="B2132" s="23"/>
      <c r="C2132" s="23"/>
      <c r="D2132" s="23"/>
      <c r="E2132" s="23"/>
      <c r="F2132" s="25"/>
      <c r="G2132" s="26" t="str">
        <f aca="false">IF(AND(E2132="",H2132=""),"",N(E2132)*N(F2132)+N(H2132))</f>
        <v/>
      </c>
      <c r="H2132" s="25"/>
      <c r="I2132" s="23"/>
      <c r="J2132" s="28" t="str">
        <f aca="false">IF(AND(A2132="",B2132="",C2132="",E2132="",H2132=""),"",IF(B2132="","Pick a job",IF(ISNA(MATCH(B2132,Jobs!$A$2:$A$301,0)),"Job # not on Jobs tab",IF(C2132="","Pick a category",IF(AND(E2132&lt;&gt;"",F2132=""),"Add a rate",IF(AND(E2132="",H2132=""),"Add hours or an amount",IF(AND(E2132&lt;&gt;"",H2132&lt;&gt;""),"Use hours x rate OR an amount","")))))))</f>
        <v/>
      </c>
    </row>
    <row r="2133" customFormat="false" ht="15" hidden="false" customHeight="false" outlineLevel="0" collapsed="false">
      <c r="A2133" s="24"/>
      <c r="B2133" s="23"/>
      <c r="C2133" s="23"/>
      <c r="D2133" s="23"/>
      <c r="E2133" s="23"/>
      <c r="F2133" s="25"/>
      <c r="G2133" s="26" t="str">
        <f aca="false">IF(AND(E2133="",H2133=""),"",N(E2133)*N(F2133)+N(H2133))</f>
        <v/>
      </c>
      <c r="H2133" s="25"/>
      <c r="I2133" s="23"/>
      <c r="J2133" s="28" t="str">
        <f aca="false">IF(AND(A2133="",B2133="",C2133="",E2133="",H2133=""),"",IF(B2133="","Pick a job",IF(ISNA(MATCH(B2133,Jobs!$A$2:$A$301,0)),"Job # not on Jobs tab",IF(C2133="","Pick a category",IF(AND(E2133&lt;&gt;"",F2133=""),"Add a rate",IF(AND(E2133="",H2133=""),"Add hours or an amount",IF(AND(E2133&lt;&gt;"",H2133&lt;&gt;""),"Use hours x rate OR an amount","")))))))</f>
        <v/>
      </c>
    </row>
    <row r="2134" customFormat="false" ht="15" hidden="false" customHeight="false" outlineLevel="0" collapsed="false">
      <c r="A2134" s="24"/>
      <c r="B2134" s="23"/>
      <c r="C2134" s="23"/>
      <c r="D2134" s="23"/>
      <c r="E2134" s="23"/>
      <c r="F2134" s="25"/>
      <c r="G2134" s="26" t="str">
        <f aca="false">IF(AND(E2134="",H2134=""),"",N(E2134)*N(F2134)+N(H2134))</f>
        <v/>
      </c>
      <c r="H2134" s="25"/>
      <c r="I2134" s="23"/>
      <c r="J2134" s="28" t="str">
        <f aca="false">IF(AND(A2134="",B2134="",C2134="",E2134="",H2134=""),"",IF(B2134="","Pick a job",IF(ISNA(MATCH(B2134,Jobs!$A$2:$A$301,0)),"Job # not on Jobs tab",IF(C2134="","Pick a category",IF(AND(E2134&lt;&gt;"",F2134=""),"Add a rate",IF(AND(E2134="",H2134=""),"Add hours or an amount",IF(AND(E2134&lt;&gt;"",H2134&lt;&gt;""),"Use hours x rate OR an amount","")))))))</f>
        <v/>
      </c>
    </row>
    <row r="2135" customFormat="false" ht="15" hidden="false" customHeight="false" outlineLevel="0" collapsed="false">
      <c r="A2135" s="24"/>
      <c r="B2135" s="23"/>
      <c r="C2135" s="23"/>
      <c r="D2135" s="23"/>
      <c r="E2135" s="23"/>
      <c r="F2135" s="25"/>
      <c r="G2135" s="26" t="str">
        <f aca="false">IF(AND(E2135="",H2135=""),"",N(E2135)*N(F2135)+N(H2135))</f>
        <v/>
      </c>
      <c r="H2135" s="25"/>
      <c r="I2135" s="23"/>
      <c r="J2135" s="28" t="str">
        <f aca="false">IF(AND(A2135="",B2135="",C2135="",E2135="",H2135=""),"",IF(B2135="","Pick a job",IF(ISNA(MATCH(B2135,Jobs!$A$2:$A$301,0)),"Job # not on Jobs tab",IF(C2135="","Pick a category",IF(AND(E2135&lt;&gt;"",F2135=""),"Add a rate",IF(AND(E2135="",H2135=""),"Add hours or an amount",IF(AND(E2135&lt;&gt;"",H2135&lt;&gt;""),"Use hours x rate OR an amount","")))))))</f>
        <v/>
      </c>
    </row>
    <row r="2136" customFormat="false" ht="15" hidden="false" customHeight="false" outlineLevel="0" collapsed="false">
      <c r="A2136" s="24"/>
      <c r="B2136" s="23"/>
      <c r="C2136" s="23"/>
      <c r="D2136" s="23"/>
      <c r="E2136" s="23"/>
      <c r="F2136" s="25"/>
      <c r="G2136" s="26" t="str">
        <f aca="false">IF(AND(E2136="",H2136=""),"",N(E2136)*N(F2136)+N(H2136))</f>
        <v/>
      </c>
      <c r="H2136" s="25"/>
      <c r="I2136" s="23"/>
      <c r="J2136" s="28" t="str">
        <f aca="false">IF(AND(A2136="",B2136="",C2136="",E2136="",H2136=""),"",IF(B2136="","Pick a job",IF(ISNA(MATCH(B2136,Jobs!$A$2:$A$301,0)),"Job # not on Jobs tab",IF(C2136="","Pick a category",IF(AND(E2136&lt;&gt;"",F2136=""),"Add a rate",IF(AND(E2136="",H2136=""),"Add hours or an amount",IF(AND(E2136&lt;&gt;"",H2136&lt;&gt;""),"Use hours x rate OR an amount","")))))))</f>
        <v/>
      </c>
    </row>
    <row r="2137" customFormat="false" ht="15" hidden="false" customHeight="false" outlineLevel="0" collapsed="false">
      <c r="A2137" s="24"/>
      <c r="B2137" s="23"/>
      <c r="C2137" s="23"/>
      <c r="D2137" s="23"/>
      <c r="E2137" s="23"/>
      <c r="F2137" s="25"/>
      <c r="G2137" s="26" t="str">
        <f aca="false">IF(AND(E2137="",H2137=""),"",N(E2137)*N(F2137)+N(H2137))</f>
        <v/>
      </c>
      <c r="H2137" s="25"/>
      <c r="I2137" s="23"/>
      <c r="J2137" s="28" t="str">
        <f aca="false">IF(AND(A2137="",B2137="",C2137="",E2137="",H2137=""),"",IF(B2137="","Pick a job",IF(ISNA(MATCH(B2137,Jobs!$A$2:$A$301,0)),"Job # not on Jobs tab",IF(C2137="","Pick a category",IF(AND(E2137&lt;&gt;"",F2137=""),"Add a rate",IF(AND(E2137="",H2137=""),"Add hours or an amount",IF(AND(E2137&lt;&gt;"",H2137&lt;&gt;""),"Use hours x rate OR an amount","")))))))</f>
        <v/>
      </c>
    </row>
    <row r="2138" customFormat="false" ht="15" hidden="false" customHeight="false" outlineLevel="0" collapsed="false">
      <c r="A2138" s="24"/>
      <c r="B2138" s="23"/>
      <c r="C2138" s="23"/>
      <c r="D2138" s="23"/>
      <c r="E2138" s="23"/>
      <c r="F2138" s="25"/>
      <c r="G2138" s="26" t="str">
        <f aca="false">IF(AND(E2138="",H2138=""),"",N(E2138)*N(F2138)+N(H2138))</f>
        <v/>
      </c>
      <c r="H2138" s="25"/>
      <c r="I2138" s="23"/>
      <c r="J2138" s="28" t="str">
        <f aca="false">IF(AND(A2138="",B2138="",C2138="",E2138="",H2138=""),"",IF(B2138="","Pick a job",IF(ISNA(MATCH(B2138,Jobs!$A$2:$A$301,0)),"Job # not on Jobs tab",IF(C2138="","Pick a category",IF(AND(E2138&lt;&gt;"",F2138=""),"Add a rate",IF(AND(E2138="",H2138=""),"Add hours or an amount",IF(AND(E2138&lt;&gt;"",H2138&lt;&gt;""),"Use hours x rate OR an amount","")))))))</f>
        <v/>
      </c>
    </row>
    <row r="2139" customFormat="false" ht="15" hidden="false" customHeight="false" outlineLevel="0" collapsed="false">
      <c r="A2139" s="24"/>
      <c r="B2139" s="23"/>
      <c r="C2139" s="23"/>
      <c r="D2139" s="23"/>
      <c r="E2139" s="23"/>
      <c r="F2139" s="25"/>
      <c r="G2139" s="26" t="str">
        <f aca="false">IF(AND(E2139="",H2139=""),"",N(E2139)*N(F2139)+N(H2139))</f>
        <v/>
      </c>
      <c r="H2139" s="25"/>
      <c r="I2139" s="23"/>
      <c r="J2139" s="28" t="str">
        <f aca="false">IF(AND(A2139="",B2139="",C2139="",E2139="",H2139=""),"",IF(B2139="","Pick a job",IF(ISNA(MATCH(B2139,Jobs!$A$2:$A$301,0)),"Job # not on Jobs tab",IF(C2139="","Pick a category",IF(AND(E2139&lt;&gt;"",F2139=""),"Add a rate",IF(AND(E2139="",H2139=""),"Add hours or an amount",IF(AND(E2139&lt;&gt;"",H2139&lt;&gt;""),"Use hours x rate OR an amount","")))))))</f>
        <v/>
      </c>
    </row>
    <row r="2140" customFormat="false" ht="15" hidden="false" customHeight="false" outlineLevel="0" collapsed="false">
      <c r="A2140" s="24"/>
      <c r="B2140" s="23"/>
      <c r="C2140" s="23"/>
      <c r="D2140" s="23"/>
      <c r="E2140" s="23"/>
      <c r="F2140" s="25"/>
      <c r="G2140" s="26" t="str">
        <f aca="false">IF(AND(E2140="",H2140=""),"",N(E2140)*N(F2140)+N(H2140))</f>
        <v/>
      </c>
      <c r="H2140" s="25"/>
      <c r="I2140" s="23"/>
      <c r="J2140" s="28" t="str">
        <f aca="false">IF(AND(A2140="",B2140="",C2140="",E2140="",H2140=""),"",IF(B2140="","Pick a job",IF(ISNA(MATCH(B2140,Jobs!$A$2:$A$301,0)),"Job # not on Jobs tab",IF(C2140="","Pick a category",IF(AND(E2140&lt;&gt;"",F2140=""),"Add a rate",IF(AND(E2140="",H2140=""),"Add hours or an amount",IF(AND(E2140&lt;&gt;"",H2140&lt;&gt;""),"Use hours x rate OR an amount","")))))))</f>
        <v/>
      </c>
    </row>
    <row r="2141" customFormat="false" ht="15" hidden="false" customHeight="false" outlineLevel="0" collapsed="false">
      <c r="A2141" s="24"/>
      <c r="B2141" s="23"/>
      <c r="C2141" s="23"/>
      <c r="D2141" s="23"/>
      <c r="E2141" s="23"/>
      <c r="F2141" s="25"/>
      <c r="G2141" s="26" t="str">
        <f aca="false">IF(AND(E2141="",H2141=""),"",N(E2141)*N(F2141)+N(H2141))</f>
        <v/>
      </c>
      <c r="H2141" s="25"/>
      <c r="I2141" s="23"/>
      <c r="J2141" s="28" t="str">
        <f aca="false">IF(AND(A2141="",B2141="",C2141="",E2141="",H2141=""),"",IF(B2141="","Pick a job",IF(ISNA(MATCH(B2141,Jobs!$A$2:$A$301,0)),"Job # not on Jobs tab",IF(C2141="","Pick a category",IF(AND(E2141&lt;&gt;"",F2141=""),"Add a rate",IF(AND(E2141="",H2141=""),"Add hours or an amount",IF(AND(E2141&lt;&gt;"",H2141&lt;&gt;""),"Use hours x rate OR an amount","")))))))</f>
        <v/>
      </c>
    </row>
    <row r="2142" customFormat="false" ht="15" hidden="false" customHeight="false" outlineLevel="0" collapsed="false">
      <c r="A2142" s="24"/>
      <c r="B2142" s="23"/>
      <c r="C2142" s="23"/>
      <c r="D2142" s="23"/>
      <c r="E2142" s="23"/>
      <c r="F2142" s="25"/>
      <c r="G2142" s="26" t="str">
        <f aca="false">IF(AND(E2142="",H2142=""),"",N(E2142)*N(F2142)+N(H2142))</f>
        <v/>
      </c>
      <c r="H2142" s="25"/>
      <c r="I2142" s="23"/>
      <c r="J2142" s="28" t="str">
        <f aca="false">IF(AND(A2142="",B2142="",C2142="",E2142="",H2142=""),"",IF(B2142="","Pick a job",IF(ISNA(MATCH(B2142,Jobs!$A$2:$A$301,0)),"Job # not on Jobs tab",IF(C2142="","Pick a category",IF(AND(E2142&lt;&gt;"",F2142=""),"Add a rate",IF(AND(E2142="",H2142=""),"Add hours or an amount",IF(AND(E2142&lt;&gt;"",H2142&lt;&gt;""),"Use hours x rate OR an amount","")))))))</f>
        <v/>
      </c>
    </row>
    <row r="2143" customFormat="false" ht="15" hidden="false" customHeight="false" outlineLevel="0" collapsed="false">
      <c r="A2143" s="24"/>
      <c r="B2143" s="23"/>
      <c r="C2143" s="23"/>
      <c r="D2143" s="23"/>
      <c r="E2143" s="23"/>
      <c r="F2143" s="25"/>
      <c r="G2143" s="26" t="str">
        <f aca="false">IF(AND(E2143="",H2143=""),"",N(E2143)*N(F2143)+N(H2143))</f>
        <v/>
      </c>
      <c r="H2143" s="25"/>
      <c r="I2143" s="23"/>
      <c r="J2143" s="28" t="str">
        <f aca="false">IF(AND(A2143="",B2143="",C2143="",E2143="",H2143=""),"",IF(B2143="","Pick a job",IF(ISNA(MATCH(B2143,Jobs!$A$2:$A$301,0)),"Job # not on Jobs tab",IF(C2143="","Pick a category",IF(AND(E2143&lt;&gt;"",F2143=""),"Add a rate",IF(AND(E2143="",H2143=""),"Add hours or an amount",IF(AND(E2143&lt;&gt;"",H2143&lt;&gt;""),"Use hours x rate OR an amount","")))))))</f>
        <v/>
      </c>
    </row>
    <row r="2144" customFormat="false" ht="15" hidden="false" customHeight="false" outlineLevel="0" collapsed="false">
      <c r="A2144" s="24"/>
      <c r="B2144" s="23"/>
      <c r="C2144" s="23"/>
      <c r="D2144" s="23"/>
      <c r="E2144" s="23"/>
      <c r="F2144" s="25"/>
      <c r="G2144" s="26" t="str">
        <f aca="false">IF(AND(E2144="",H2144=""),"",N(E2144)*N(F2144)+N(H2144))</f>
        <v/>
      </c>
      <c r="H2144" s="25"/>
      <c r="I2144" s="23"/>
      <c r="J2144" s="28" t="str">
        <f aca="false">IF(AND(A2144="",B2144="",C2144="",E2144="",H2144=""),"",IF(B2144="","Pick a job",IF(ISNA(MATCH(B2144,Jobs!$A$2:$A$301,0)),"Job # not on Jobs tab",IF(C2144="","Pick a category",IF(AND(E2144&lt;&gt;"",F2144=""),"Add a rate",IF(AND(E2144="",H2144=""),"Add hours or an amount",IF(AND(E2144&lt;&gt;"",H2144&lt;&gt;""),"Use hours x rate OR an amount","")))))))</f>
        <v/>
      </c>
    </row>
    <row r="2145" customFormat="false" ht="15" hidden="false" customHeight="false" outlineLevel="0" collapsed="false">
      <c r="A2145" s="24"/>
      <c r="B2145" s="23"/>
      <c r="C2145" s="23"/>
      <c r="D2145" s="23"/>
      <c r="E2145" s="23"/>
      <c r="F2145" s="25"/>
      <c r="G2145" s="26" t="str">
        <f aca="false">IF(AND(E2145="",H2145=""),"",N(E2145)*N(F2145)+N(H2145))</f>
        <v/>
      </c>
      <c r="H2145" s="25"/>
      <c r="I2145" s="23"/>
      <c r="J2145" s="28" t="str">
        <f aca="false">IF(AND(A2145="",B2145="",C2145="",E2145="",H2145=""),"",IF(B2145="","Pick a job",IF(ISNA(MATCH(B2145,Jobs!$A$2:$A$301,0)),"Job # not on Jobs tab",IF(C2145="","Pick a category",IF(AND(E2145&lt;&gt;"",F2145=""),"Add a rate",IF(AND(E2145="",H2145=""),"Add hours or an amount",IF(AND(E2145&lt;&gt;"",H2145&lt;&gt;""),"Use hours x rate OR an amount","")))))))</f>
        <v/>
      </c>
    </row>
    <row r="2146" customFormat="false" ht="15" hidden="false" customHeight="false" outlineLevel="0" collapsed="false">
      <c r="A2146" s="24"/>
      <c r="B2146" s="23"/>
      <c r="C2146" s="23"/>
      <c r="D2146" s="23"/>
      <c r="E2146" s="23"/>
      <c r="F2146" s="25"/>
      <c r="G2146" s="26" t="str">
        <f aca="false">IF(AND(E2146="",H2146=""),"",N(E2146)*N(F2146)+N(H2146))</f>
        <v/>
      </c>
      <c r="H2146" s="25"/>
      <c r="I2146" s="23"/>
      <c r="J2146" s="28" t="str">
        <f aca="false">IF(AND(A2146="",B2146="",C2146="",E2146="",H2146=""),"",IF(B2146="","Pick a job",IF(ISNA(MATCH(B2146,Jobs!$A$2:$A$301,0)),"Job # not on Jobs tab",IF(C2146="","Pick a category",IF(AND(E2146&lt;&gt;"",F2146=""),"Add a rate",IF(AND(E2146="",H2146=""),"Add hours or an amount",IF(AND(E2146&lt;&gt;"",H2146&lt;&gt;""),"Use hours x rate OR an amount","")))))))</f>
        <v/>
      </c>
    </row>
    <row r="2147" customFormat="false" ht="15" hidden="false" customHeight="false" outlineLevel="0" collapsed="false">
      <c r="A2147" s="24"/>
      <c r="B2147" s="23"/>
      <c r="C2147" s="23"/>
      <c r="D2147" s="23"/>
      <c r="E2147" s="23"/>
      <c r="F2147" s="25"/>
      <c r="G2147" s="26" t="str">
        <f aca="false">IF(AND(E2147="",H2147=""),"",N(E2147)*N(F2147)+N(H2147))</f>
        <v/>
      </c>
      <c r="H2147" s="25"/>
      <c r="I2147" s="23"/>
      <c r="J2147" s="28" t="str">
        <f aca="false">IF(AND(A2147="",B2147="",C2147="",E2147="",H2147=""),"",IF(B2147="","Pick a job",IF(ISNA(MATCH(B2147,Jobs!$A$2:$A$301,0)),"Job # not on Jobs tab",IF(C2147="","Pick a category",IF(AND(E2147&lt;&gt;"",F2147=""),"Add a rate",IF(AND(E2147="",H2147=""),"Add hours or an amount",IF(AND(E2147&lt;&gt;"",H2147&lt;&gt;""),"Use hours x rate OR an amount","")))))))</f>
        <v/>
      </c>
    </row>
    <row r="2148" customFormat="false" ht="15" hidden="false" customHeight="false" outlineLevel="0" collapsed="false">
      <c r="A2148" s="24"/>
      <c r="B2148" s="23"/>
      <c r="C2148" s="23"/>
      <c r="D2148" s="23"/>
      <c r="E2148" s="23"/>
      <c r="F2148" s="25"/>
      <c r="G2148" s="26" t="str">
        <f aca="false">IF(AND(E2148="",H2148=""),"",N(E2148)*N(F2148)+N(H2148))</f>
        <v/>
      </c>
      <c r="H2148" s="25"/>
      <c r="I2148" s="23"/>
      <c r="J2148" s="28" t="str">
        <f aca="false">IF(AND(A2148="",B2148="",C2148="",E2148="",H2148=""),"",IF(B2148="","Pick a job",IF(ISNA(MATCH(B2148,Jobs!$A$2:$A$301,0)),"Job # not on Jobs tab",IF(C2148="","Pick a category",IF(AND(E2148&lt;&gt;"",F2148=""),"Add a rate",IF(AND(E2148="",H2148=""),"Add hours or an amount",IF(AND(E2148&lt;&gt;"",H2148&lt;&gt;""),"Use hours x rate OR an amount","")))))))</f>
        <v/>
      </c>
    </row>
    <row r="2149" customFormat="false" ht="15" hidden="false" customHeight="false" outlineLevel="0" collapsed="false">
      <c r="A2149" s="24"/>
      <c r="B2149" s="23"/>
      <c r="C2149" s="23"/>
      <c r="D2149" s="23"/>
      <c r="E2149" s="23"/>
      <c r="F2149" s="25"/>
      <c r="G2149" s="26" t="str">
        <f aca="false">IF(AND(E2149="",H2149=""),"",N(E2149)*N(F2149)+N(H2149))</f>
        <v/>
      </c>
      <c r="H2149" s="25"/>
      <c r="I2149" s="23"/>
      <c r="J2149" s="28" t="str">
        <f aca="false">IF(AND(A2149="",B2149="",C2149="",E2149="",H2149=""),"",IF(B2149="","Pick a job",IF(ISNA(MATCH(B2149,Jobs!$A$2:$A$301,0)),"Job # not on Jobs tab",IF(C2149="","Pick a category",IF(AND(E2149&lt;&gt;"",F2149=""),"Add a rate",IF(AND(E2149="",H2149=""),"Add hours or an amount",IF(AND(E2149&lt;&gt;"",H2149&lt;&gt;""),"Use hours x rate OR an amount","")))))))</f>
        <v/>
      </c>
    </row>
    <row r="2150" customFormat="false" ht="15" hidden="false" customHeight="false" outlineLevel="0" collapsed="false">
      <c r="A2150" s="24"/>
      <c r="B2150" s="23"/>
      <c r="C2150" s="23"/>
      <c r="D2150" s="23"/>
      <c r="E2150" s="23"/>
      <c r="F2150" s="25"/>
      <c r="G2150" s="26" t="str">
        <f aca="false">IF(AND(E2150="",H2150=""),"",N(E2150)*N(F2150)+N(H2150))</f>
        <v/>
      </c>
      <c r="H2150" s="25"/>
      <c r="I2150" s="23"/>
      <c r="J2150" s="28" t="str">
        <f aca="false">IF(AND(A2150="",B2150="",C2150="",E2150="",H2150=""),"",IF(B2150="","Pick a job",IF(ISNA(MATCH(B2150,Jobs!$A$2:$A$301,0)),"Job # not on Jobs tab",IF(C2150="","Pick a category",IF(AND(E2150&lt;&gt;"",F2150=""),"Add a rate",IF(AND(E2150="",H2150=""),"Add hours or an amount",IF(AND(E2150&lt;&gt;"",H2150&lt;&gt;""),"Use hours x rate OR an amount","")))))))</f>
        <v/>
      </c>
    </row>
    <row r="2151" customFormat="false" ht="15" hidden="false" customHeight="false" outlineLevel="0" collapsed="false">
      <c r="A2151" s="24"/>
      <c r="B2151" s="23"/>
      <c r="C2151" s="23"/>
      <c r="D2151" s="23"/>
      <c r="E2151" s="23"/>
      <c r="F2151" s="25"/>
      <c r="G2151" s="26" t="str">
        <f aca="false">IF(AND(E2151="",H2151=""),"",N(E2151)*N(F2151)+N(H2151))</f>
        <v/>
      </c>
      <c r="H2151" s="25"/>
      <c r="I2151" s="23"/>
      <c r="J2151" s="28" t="str">
        <f aca="false">IF(AND(A2151="",B2151="",C2151="",E2151="",H2151=""),"",IF(B2151="","Pick a job",IF(ISNA(MATCH(B2151,Jobs!$A$2:$A$301,0)),"Job # not on Jobs tab",IF(C2151="","Pick a category",IF(AND(E2151&lt;&gt;"",F2151=""),"Add a rate",IF(AND(E2151="",H2151=""),"Add hours or an amount",IF(AND(E2151&lt;&gt;"",H2151&lt;&gt;""),"Use hours x rate OR an amount","")))))))</f>
        <v/>
      </c>
    </row>
    <row r="2152" customFormat="false" ht="15" hidden="false" customHeight="false" outlineLevel="0" collapsed="false">
      <c r="A2152" s="24"/>
      <c r="B2152" s="23"/>
      <c r="C2152" s="23"/>
      <c r="D2152" s="23"/>
      <c r="E2152" s="23"/>
      <c r="F2152" s="25"/>
      <c r="G2152" s="26" t="str">
        <f aca="false">IF(AND(E2152="",H2152=""),"",N(E2152)*N(F2152)+N(H2152))</f>
        <v/>
      </c>
      <c r="H2152" s="25"/>
      <c r="I2152" s="23"/>
      <c r="J2152" s="28" t="str">
        <f aca="false">IF(AND(A2152="",B2152="",C2152="",E2152="",H2152=""),"",IF(B2152="","Pick a job",IF(ISNA(MATCH(B2152,Jobs!$A$2:$A$301,0)),"Job # not on Jobs tab",IF(C2152="","Pick a category",IF(AND(E2152&lt;&gt;"",F2152=""),"Add a rate",IF(AND(E2152="",H2152=""),"Add hours or an amount",IF(AND(E2152&lt;&gt;"",H2152&lt;&gt;""),"Use hours x rate OR an amount","")))))))</f>
        <v/>
      </c>
    </row>
    <row r="2153" customFormat="false" ht="15" hidden="false" customHeight="false" outlineLevel="0" collapsed="false">
      <c r="A2153" s="24"/>
      <c r="B2153" s="23"/>
      <c r="C2153" s="23"/>
      <c r="D2153" s="23"/>
      <c r="E2153" s="23"/>
      <c r="F2153" s="25"/>
      <c r="G2153" s="26" t="str">
        <f aca="false">IF(AND(E2153="",H2153=""),"",N(E2153)*N(F2153)+N(H2153))</f>
        <v/>
      </c>
      <c r="H2153" s="25"/>
      <c r="I2153" s="23"/>
      <c r="J2153" s="28" t="str">
        <f aca="false">IF(AND(A2153="",B2153="",C2153="",E2153="",H2153=""),"",IF(B2153="","Pick a job",IF(ISNA(MATCH(B2153,Jobs!$A$2:$A$301,0)),"Job # not on Jobs tab",IF(C2153="","Pick a category",IF(AND(E2153&lt;&gt;"",F2153=""),"Add a rate",IF(AND(E2153="",H2153=""),"Add hours or an amount",IF(AND(E2153&lt;&gt;"",H2153&lt;&gt;""),"Use hours x rate OR an amount","")))))))</f>
        <v/>
      </c>
    </row>
    <row r="2154" customFormat="false" ht="15" hidden="false" customHeight="false" outlineLevel="0" collapsed="false">
      <c r="A2154" s="24"/>
      <c r="B2154" s="23"/>
      <c r="C2154" s="23"/>
      <c r="D2154" s="23"/>
      <c r="E2154" s="23"/>
      <c r="F2154" s="25"/>
      <c r="G2154" s="26" t="str">
        <f aca="false">IF(AND(E2154="",H2154=""),"",N(E2154)*N(F2154)+N(H2154))</f>
        <v/>
      </c>
      <c r="H2154" s="25"/>
      <c r="I2154" s="23"/>
      <c r="J2154" s="28" t="str">
        <f aca="false">IF(AND(A2154="",B2154="",C2154="",E2154="",H2154=""),"",IF(B2154="","Pick a job",IF(ISNA(MATCH(B2154,Jobs!$A$2:$A$301,0)),"Job # not on Jobs tab",IF(C2154="","Pick a category",IF(AND(E2154&lt;&gt;"",F2154=""),"Add a rate",IF(AND(E2154="",H2154=""),"Add hours or an amount",IF(AND(E2154&lt;&gt;"",H2154&lt;&gt;""),"Use hours x rate OR an amount","")))))))</f>
        <v/>
      </c>
    </row>
    <row r="2155" customFormat="false" ht="15" hidden="false" customHeight="false" outlineLevel="0" collapsed="false">
      <c r="A2155" s="24"/>
      <c r="B2155" s="23"/>
      <c r="C2155" s="23"/>
      <c r="D2155" s="23"/>
      <c r="E2155" s="23"/>
      <c r="F2155" s="25"/>
      <c r="G2155" s="26" t="str">
        <f aca="false">IF(AND(E2155="",H2155=""),"",N(E2155)*N(F2155)+N(H2155))</f>
        <v/>
      </c>
      <c r="H2155" s="25"/>
      <c r="I2155" s="23"/>
      <c r="J2155" s="28" t="str">
        <f aca="false">IF(AND(A2155="",B2155="",C2155="",E2155="",H2155=""),"",IF(B2155="","Pick a job",IF(ISNA(MATCH(B2155,Jobs!$A$2:$A$301,0)),"Job # not on Jobs tab",IF(C2155="","Pick a category",IF(AND(E2155&lt;&gt;"",F2155=""),"Add a rate",IF(AND(E2155="",H2155=""),"Add hours or an amount",IF(AND(E2155&lt;&gt;"",H2155&lt;&gt;""),"Use hours x rate OR an amount","")))))))</f>
        <v/>
      </c>
    </row>
    <row r="2156" customFormat="false" ht="15" hidden="false" customHeight="false" outlineLevel="0" collapsed="false">
      <c r="A2156" s="24"/>
      <c r="B2156" s="23"/>
      <c r="C2156" s="23"/>
      <c r="D2156" s="23"/>
      <c r="E2156" s="23"/>
      <c r="F2156" s="25"/>
      <c r="G2156" s="26" t="str">
        <f aca="false">IF(AND(E2156="",H2156=""),"",N(E2156)*N(F2156)+N(H2156))</f>
        <v/>
      </c>
      <c r="H2156" s="25"/>
      <c r="I2156" s="23"/>
      <c r="J2156" s="28" t="str">
        <f aca="false">IF(AND(A2156="",B2156="",C2156="",E2156="",H2156=""),"",IF(B2156="","Pick a job",IF(ISNA(MATCH(B2156,Jobs!$A$2:$A$301,0)),"Job # not on Jobs tab",IF(C2156="","Pick a category",IF(AND(E2156&lt;&gt;"",F2156=""),"Add a rate",IF(AND(E2156="",H2156=""),"Add hours or an amount",IF(AND(E2156&lt;&gt;"",H2156&lt;&gt;""),"Use hours x rate OR an amount","")))))))</f>
        <v/>
      </c>
    </row>
    <row r="2157" customFormat="false" ht="15" hidden="false" customHeight="false" outlineLevel="0" collapsed="false">
      <c r="A2157" s="24"/>
      <c r="B2157" s="23"/>
      <c r="C2157" s="23"/>
      <c r="D2157" s="23"/>
      <c r="E2157" s="23"/>
      <c r="F2157" s="25"/>
      <c r="G2157" s="26" t="str">
        <f aca="false">IF(AND(E2157="",H2157=""),"",N(E2157)*N(F2157)+N(H2157))</f>
        <v/>
      </c>
      <c r="H2157" s="25"/>
      <c r="I2157" s="23"/>
      <c r="J2157" s="28" t="str">
        <f aca="false">IF(AND(A2157="",B2157="",C2157="",E2157="",H2157=""),"",IF(B2157="","Pick a job",IF(ISNA(MATCH(B2157,Jobs!$A$2:$A$301,0)),"Job # not on Jobs tab",IF(C2157="","Pick a category",IF(AND(E2157&lt;&gt;"",F2157=""),"Add a rate",IF(AND(E2157="",H2157=""),"Add hours or an amount",IF(AND(E2157&lt;&gt;"",H2157&lt;&gt;""),"Use hours x rate OR an amount","")))))))</f>
        <v/>
      </c>
    </row>
    <row r="2158" customFormat="false" ht="15" hidden="false" customHeight="false" outlineLevel="0" collapsed="false">
      <c r="A2158" s="24"/>
      <c r="B2158" s="23"/>
      <c r="C2158" s="23"/>
      <c r="D2158" s="23"/>
      <c r="E2158" s="23"/>
      <c r="F2158" s="25"/>
      <c r="G2158" s="26" t="str">
        <f aca="false">IF(AND(E2158="",H2158=""),"",N(E2158)*N(F2158)+N(H2158))</f>
        <v/>
      </c>
      <c r="H2158" s="25"/>
      <c r="I2158" s="23"/>
      <c r="J2158" s="28" t="str">
        <f aca="false">IF(AND(A2158="",B2158="",C2158="",E2158="",H2158=""),"",IF(B2158="","Pick a job",IF(ISNA(MATCH(B2158,Jobs!$A$2:$A$301,0)),"Job # not on Jobs tab",IF(C2158="","Pick a category",IF(AND(E2158&lt;&gt;"",F2158=""),"Add a rate",IF(AND(E2158="",H2158=""),"Add hours or an amount",IF(AND(E2158&lt;&gt;"",H2158&lt;&gt;""),"Use hours x rate OR an amount","")))))))</f>
        <v/>
      </c>
    </row>
    <row r="2159" customFormat="false" ht="15" hidden="false" customHeight="false" outlineLevel="0" collapsed="false">
      <c r="A2159" s="24"/>
      <c r="B2159" s="23"/>
      <c r="C2159" s="23"/>
      <c r="D2159" s="23"/>
      <c r="E2159" s="23"/>
      <c r="F2159" s="25"/>
      <c r="G2159" s="26" t="str">
        <f aca="false">IF(AND(E2159="",H2159=""),"",N(E2159)*N(F2159)+N(H2159))</f>
        <v/>
      </c>
      <c r="H2159" s="25"/>
      <c r="I2159" s="23"/>
      <c r="J2159" s="28" t="str">
        <f aca="false">IF(AND(A2159="",B2159="",C2159="",E2159="",H2159=""),"",IF(B2159="","Pick a job",IF(ISNA(MATCH(B2159,Jobs!$A$2:$A$301,0)),"Job # not on Jobs tab",IF(C2159="","Pick a category",IF(AND(E2159&lt;&gt;"",F2159=""),"Add a rate",IF(AND(E2159="",H2159=""),"Add hours or an amount",IF(AND(E2159&lt;&gt;"",H2159&lt;&gt;""),"Use hours x rate OR an amount","")))))))</f>
        <v/>
      </c>
    </row>
    <row r="2160" customFormat="false" ht="15" hidden="false" customHeight="false" outlineLevel="0" collapsed="false">
      <c r="A2160" s="24"/>
      <c r="B2160" s="23"/>
      <c r="C2160" s="23"/>
      <c r="D2160" s="23"/>
      <c r="E2160" s="23"/>
      <c r="F2160" s="25"/>
      <c r="G2160" s="26" t="str">
        <f aca="false">IF(AND(E2160="",H2160=""),"",N(E2160)*N(F2160)+N(H2160))</f>
        <v/>
      </c>
      <c r="H2160" s="25"/>
      <c r="I2160" s="23"/>
      <c r="J2160" s="28" t="str">
        <f aca="false">IF(AND(A2160="",B2160="",C2160="",E2160="",H2160=""),"",IF(B2160="","Pick a job",IF(ISNA(MATCH(B2160,Jobs!$A$2:$A$301,0)),"Job # not on Jobs tab",IF(C2160="","Pick a category",IF(AND(E2160&lt;&gt;"",F2160=""),"Add a rate",IF(AND(E2160="",H2160=""),"Add hours or an amount",IF(AND(E2160&lt;&gt;"",H2160&lt;&gt;""),"Use hours x rate OR an amount","")))))))</f>
        <v/>
      </c>
    </row>
    <row r="2161" customFormat="false" ht="15" hidden="false" customHeight="false" outlineLevel="0" collapsed="false">
      <c r="A2161" s="24"/>
      <c r="B2161" s="23"/>
      <c r="C2161" s="23"/>
      <c r="D2161" s="23"/>
      <c r="E2161" s="23"/>
      <c r="F2161" s="25"/>
      <c r="G2161" s="26" t="str">
        <f aca="false">IF(AND(E2161="",H2161=""),"",N(E2161)*N(F2161)+N(H2161))</f>
        <v/>
      </c>
      <c r="H2161" s="25"/>
      <c r="I2161" s="23"/>
      <c r="J2161" s="28" t="str">
        <f aca="false">IF(AND(A2161="",B2161="",C2161="",E2161="",H2161=""),"",IF(B2161="","Pick a job",IF(ISNA(MATCH(B2161,Jobs!$A$2:$A$301,0)),"Job # not on Jobs tab",IF(C2161="","Pick a category",IF(AND(E2161&lt;&gt;"",F2161=""),"Add a rate",IF(AND(E2161="",H2161=""),"Add hours or an amount",IF(AND(E2161&lt;&gt;"",H2161&lt;&gt;""),"Use hours x rate OR an amount","")))))))</f>
        <v/>
      </c>
    </row>
    <row r="2162" customFormat="false" ht="15" hidden="false" customHeight="false" outlineLevel="0" collapsed="false">
      <c r="A2162" s="24"/>
      <c r="B2162" s="23"/>
      <c r="C2162" s="23"/>
      <c r="D2162" s="23"/>
      <c r="E2162" s="23"/>
      <c r="F2162" s="25"/>
      <c r="G2162" s="26" t="str">
        <f aca="false">IF(AND(E2162="",H2162=""),"",N(E2162)*N(F2162)+N(H2162))</f>
        <v/>
      </c>
      <c r="H2162" s="25"/>
      <c r="I2162" s="23"/>
      <c r="J2162" s="28" t="str">
        <f aca="false">IF(AND(A2162="",B2162="",C2162="",E2162="",H2162=""),"",IF(B2162="","Pick a job",IF(ISNA(MATCH(B2162,Jobs!$A$2:$A$301,0)),"Job # not on Jobs tab",IF(C2162="","Pick a category",IF(AND(E2162&lt;&gt;"",F2162=""),"Add a rate",IF(AND(E2162="",H2162=""),"Add hours or an amount",IF(AND(E2162&lt;&gt;"",H2162&lt;&gt;""),"Use hours x rate OR an amount","")))))))</f>
        <v/>
      </c>
    </row>
    <row r="2163" customFormat="false" ht="15" hidden="false" customHeight="false" outlineLevel="0" collapsed="false">
      <c r="A2163" s="24"/>
      <c r="B2163" s="23"/>
      <c r="C2163" s="23"/>
      <c r="D2163" s="23"/>
      <c r="E2163" s="23"/>
      <c r="F2163" s="25"/>
      <c r="G2163" s="26" t="str">
        <f aca="false">IF(AND(E2163="",H2163=""),"",N(E2163)*N(F2163)+N(H2163))</f>
        <v/>
      </c>
      <c r="H2163" s="25"/>
      <c r="I2163" s="23"/>
      <c r="J2163" s="28" t="str">
        <f aca="false">IF(AND(A2163="",B2163="",C2163="",E2163="",H2163=""),"",IF(B2163="","Pick a job",IF(ISNA(MATCH(B2163,Jobs!$A$2:$A$301,0)),"Job # not on Jobs tab",IF(C2163="","Pick a category",IF(AND(E2163&lt;&gt;"",F2163=""),"Add a rate",IF(AND(E2163="",H2163=""),"Add hours or an amount",IF(AND(E2163&lt;&gt;"",H2163&lt;&gt;""),"Use hours x rate OR an amount","")))))))</f>
        <v/>
      </c>
    </row>
    <row r="2164" customFormat="false" ht="15" hidden="false" customHeight="false" outlineLevel="0" collapsed="false">
      <c r="A2164" s="24"/>
      <c r="B2164" s="23"/>
      <c r="C2164" s="23"/>
      <c r="D2164" s="23"/>
      <c r="E2164" s="23"/>
      <c r="F2164" s="25"/>
      <c r="G2164" s="26" t="str">
        <f aca="false">IF(AND(E2164="",H2164=""),"",N(E2164)*N(F2164)+N(H2164))</f>
        <v/>
      </c>
      <c r="H2164" s="25"/>
      <c r="I2164" s="23"/>
      <c r="J2164" s="28" t="str">
        <f aca="false">IF(AND(A2164="",B2164="",C2164="",E2164="",H2164=""),"",IF(B2164="","Pick a job",IF(ISNA(MATCH(B2164,Jobs!$A$2:$A$301,0)),"Job # not on Jobs tab",IF(C2164="","Pick a category",IF(AND(E2164&lt;&gt;"",F2164=""),"Add a rate",IF(AND(E2164="",H2164=""),"Add hours or an amount",IF(AND(E2164&lt;&gt;"",H2164&lt;&gt;""),"Use hours x rate OR an amount","")))))))</f>
        <v/>
      </c>
    </row>
    <row r="2165" customFormat="false" ht="15" hidden="false" customHeight="false" outlineLevel="0" collapsed="false">
      <c r="A2165" s="24"/>
      <c r="B2165" s="23"/>
      <c r="C2165" s="23"/>
      <c r="D2165" s="23"/>
      <c r="E2165" s="23"/>
      <c r="F2165" s="25"/>
      <c r="G2165" s="26" t="str">
        <f aca="false">IF(AND(E2165="",H2165=""),"",N(E2165)*N(F2165)+N(H2165))</f>
        <v/>
      </c>
      <c r="H2165" s="25"/>
      <c r="I2165" s="23"/>
      <c r="J2165" s="28" t="str">
        <f aca="false">IF(AND(A2165="",B2165="",C2165="",E2165="",H2165=""),"",IF(B2165="","Pick a job",IF(ISNA(MATCH(B2165,Jobs!$A$2:$A$301,0)),"Job # not on Jobs tab",IF(C2165="","Pick a category",IF(AND(E2165&lt;&gt;"",F2165=""),"Add a rate",IF(AND(E2165="",H2165=""),"Add hours or an amount",IF(AND(E2165&lt;&gt;"",H2165&lt;&gt;""),"Use hours x rate OR an amount","")))))))</f>
        <v/>
      </c>
    </row>
    <row r="2166" customFormat="false" ht="15" hidden="false" customHeight="false" outlineLevel="0" collapsed="false">
      <c r="A2166" s="24"/>
      <c r="B2166" s="23"/>
      <c r="C2166" s="23"/>
      <c r="D2166" s="23"/>
      <c r="E2166" s="23"/>
      <c r="F2166" s="25"/>
      <c r="G2166" s="26" t="str">
        <f aca="false">IF(AND(E2166="",H2166=""),"",N(E2166)*N(F2166)+N(H2166))</f>
        <v/>
      </c>
      <c r="H2166" s="25"/>
      <c r="I2166" s="23"/>
      <c r="J2166" s="28" t="str">
        <f aca="false">IF(AND(A2166="",B2166="",C2166="",E2166="",H2166=""),"",IF(B2166="","Pick a job",IF(ISNA(MATCH(B2166,Jobs!$A$2:$A$301,0)),"Job # not on Jobs tab",IF(C2166="","Pick a category",IF(AND(E2166&lt;&gt;"",F2166=""),"Add a rate",IF(AND(E2166="",H2166=""),"Add hours or an amount",IF(AND(E2166&lt;&gt;"",H2166&lt;&gt;""),"Use hours x rate OR an amount","")))))))</f>
        <v/>
      </c>
    </row>
    <row r="2167" customFormat="false" ht="15" hidden="false" customHeight="false" outlineLevel="0" collapsed="false">
      <c r="A2167" s="24"/>
      <c r="B2167" s="23"/>
      <c r="C2167" s="23"/>
      <c r="D2167" s="23"/>
      <c r="E2167" s="23"/>
      <c r="F2167" s="25"/>
      <c r="G2167" s="26" t="str">
        <f aca="false">IF(AND(E2167="",H2167=""),"",N(E2167)*N(F2167)+N(H2167))</f>
        <v/>
      </c>
      <c r="H2167" s="25"/>
      <c r="I2167" s="23"/>
      <c r="J2167" s="28" t="str">
        <f aca="false">IF(AND(A2167="",B2167="",C2167="",E2167="",H2167=""),"",IF(B2167="","Pick a job",IF(ISNA(MATCH(B2167,Jobs!$A$2:$A$301,0)),"Job # not on Jobs tab",IF(C2167="","Pick a category",IF(AND(E2167&lt;&gt;"",F2167=""),"Add a rate",IF(AND(E2167="",H2167=""),"Add hours or an amount",IF(AND(E2167&lt;&gt;"",H2167&lt;&gt;""),"Use hours x rate OR an amount","")))))))</f>
        <v/>
      </c>
    </row>
    <row r="2168" customFormat="false" ht="15" hidden="false" customHeight="false" outlineLevel="0" collapsed="false">
      <c r="A2168" s="24"/>
      <c r="B2168" s="23"/>
      <c r="C2168" s="23"/>
      <c r="D2168" s="23"/>
      <c r="E2168" s="23"/>
      <c r="F2168" s="25"/>
      <c r="G2168" s="26" t="str">
        <f aca="false">IF(AND(E2168="",H2168=""),"",N(E2168)*N(F2168)+N(H2168))</f>
        <v/>
      </c>
      <c r="H2168" s="25"/>
      <c r="I2168" s="23"/>
      <c r="J2168" s="28" t="str">
        <f aca="false">IF(AND(A2168="",B2168="",C2168="",E2168="",H2168=""),"",IF(B2168="","Pick a job",IF(ISNA(MATCH(B2168,Jobs!$A$2:$A$301,0)),"Job # not on Jobs tab",IF(C2168="","Pick a category",IF(AND(E2168&lt;&gt;"",F2168=""),"Add a rate",IF(AND(E2168="",H2168=""),"Add hours or an amount",IF(AND(E2168&lt;&gt;"",H2168&lt;&gt;""),"Use hours x rate OR an amount","")))))))</f>
        <v/>
      </c>
    </row>
    <row r="2169" customFormat="false" ht="15" hidden="false" customHeight="false" outlineLevel="0" collapsed="false">
      <c r="A2169" s="24"/>
      <c r="B2169" s="23"/>
      <c r="C2169" s="23"/>
      <c r="D2169" s="23"/>
      <c r="E2169" s="23"/>
      <c r="F2169" s="25"/>
      <c r="G2169" s="26" t="str">
        <f aca="false">IF(AND(E2169="",H2169=""),"",N(E2169)*N(F2169)+N(H2169))</f>
        <v/>
      </c>
      <c r="H2169" s="25"/>
      <c r="I2169" s="23"/>
      <c r="J2169" s="28" t="str">
        <f aca="false">IF(AND(A2169="",B2169="",C2169="",E2169="",H2169=""),"",IF(B2169="","Pick a job",IF(ISNA(MATCH(B2169,Jobs!$A$2:$A$301,0)),"Job # not on Jobs tab",IF(C2169="","Pick a category",IF(AND(E2169&lt;&gt;"",F2169=""),"Add a rate",IF(AND(E2169="",H2169=""),"Add hours or an amount",IF(AND(E2169&lt;&gt;"",H2169&lt;&gt;""),"Use hours x rate OR an amount","")))))))</f>
        <v/>
      </c>
    </row>
    <row r="2170" customFormat="false" ht="15" hidden="false" customHeight="false" outlineLevel="0" collapsed="false">
      <c r="A2170" s="24"/>
      <c r="B2170" s="23"/>
      <c r="C2170" s="23"/>
      <c r="D2170" s="23"/>
      <c r="E2170" s="23"/>
      <c r="F2170" s="25"/>
      <c r="G2170" s="26" t="str">
        <f aca="false">IF(AND(E2170="",H2170=""),"",N(E2170)*N(F2170)+N(H2170))</f>
        <v/>
      </c>
      <c r="H2170" s="25"/>
      <c r="I2170" s="23"/>
      <c r="J2170" s="28" t="str">
        <f aca="false">IF(AND(A2170="",B2170="",C2170="",E2170="",H2170=""),"",IF(B2170="","Pick a job",IF(ISNA(MATCH(B2170,Jobs!$A$2:$A$301,0)),"Job # not on Jobs tab",IF(C2170="","Pick a category",IF(AND(E2170&lt;&gt;"",F2170=""),"Add a rate",IF(AND(E2170="",H2170=""),"Add hours or an amount",IF(AND(E2170&lt;&gt;"",H2170&lt;&gt;""),"Use hours x rate OR an amount","")))))))</f>
        <v/>
      </c>
    </row>
    <row r="2171" customFormat="false" ht="15" hidden="false" customHeight="false" outlineLevel="0" collapsed="false">
      <c r="A2171" s="24"/>
      <c r="B2171" s="23"/>
      <c r="C2171" s="23"/>
      <c r="D2171" s="23"/>
      <c r="E2171" s="23"/>
      <c r="F2171" s="25"/>
      <c r="G2171" s="26" t="str">
        <f aca="false">IF(AND(E2171="",H2171=""),"",N(E2171)*N(F2171)+N(H2171))</f>
        <v/>
      </c>
      <c r="H2171" s="25"/>
      <c r="I2171" s="23"/>
      <c r="J2171" s="28" t="str">
        <f aca="false">IF(AND(A2171="",B2171="",C2171="",E2171="",H2171=""),"",IF(B2171="","Pick a job",IF(ISNA(MATCH(B2171,Jobs!$A$2:$A$301,0)),"Job # not on Jobs tab",IF(C2171="","Pick a category",IF(AND(E2171&lt;&gt;"",F2171=""),"Add a rate",IF(AND(E2171="",H2171=""),"Add hours or an amount",IF(AND(E2171&lt;&gt;"",H2171&lt;&gt;""),"Use hours x rate OR an amount","")))))))</f>
        <v/>
      </c>
    </row>
    <row r="2172" customFormat="false" ht="15" hidden="false" customHeight="false" outlineLevel="0" collapsed="false">
      <c r="A2172" s="24"/>
      <c r="B2172" s="23"/>
      <c r="C2172" s="23"/>
      <c r="D2172" s="23"/>
      <c r="E2172" s="23"/>
      <c r="F2172" s="25"/>
      <c r="G2172" s="26" t="str">
        <f aca="false">IF(AND(E2172="",H2172=""),"",N(E2172)*N(F2172)+N(H2172))</f>
        <v/>
      </c>
      <c r="H2172" s="25"/>
      <c r="I2172" s="23"/>
      <c r="J2172" s="28" t="str">
        <f aca="false">IF(AND(A2172="",B2172="",C2172="",E2172="",H2172=""),"",IF(B2172="","Pick a job",IF(ISNA(MATCH(B2172,Jobs!$A$2:$A$301,0)),"Job # not on Jobs tab",IF(C2172="","Pick a category",IF(AND(E2172&lt;&gt;"",F2172=""),"Add a rate",IF(AND(E2172="",H2172=""),"Add hours or an amount",IF(AND(E2172&lt;&gt;"",H2172&lt;&gt;""),"Use hours x rate OR an amount","")))))))</f>
        <v/>
      </c>
    </row>
    <row r="2173" customFormat="false" ht="15" hidden="false" customHeight="false" outlineLevel="0" collapsed="false">
      <c r="A2173" s="24"/>
      <c r="B2173" s="23"/>
      <c r="C2173" s="23"/>
      <c r="D2173" s="23"/>
      <c r="E2173" s="23"/>
      <c r="F2173" s="25"/>
      <c r="G2173" s="26" t="str">
        <f aca="false">IF(AND(E2173="",H2173=""),"",N(E2173)*N(F2173)+N(H2173))</f>
        <v/>
      </c>
      <c r="H2173" s="25"/>
      <c r="I2173" s="23"/>
      <c r="J2173" s="28" t="str">
        <f aca="false">IF(AND(A2173="",B2173="",C2173="",E2173="",H2173=""),"",IF(B2173="","Pick a job",IF(ISNA(MATCH(B2173,Jobs!$A$2:$A$301,0)),"Job # not on Jobs tab",IF(C2173="","Pick a category",IF(AND(E2173&lt;&gt;"",F2173=""),"Add a rate",IF(AND(E2173="",H2173=""),"Add hours or an amount",IF(AND(E2173&lt;&gt;"",H2173&lt;&gt;""),"Use hours x rate OR an amount","")))))))</f>
        <v/>
      </c>
    </row>
    <row r="2174" customFormat="false" ht="15" hidden="false" customHeight="false" outlineLevel="0" collapsed="false">
      <c r="A2174" s="24"/>
      <c r="B2174" s="23"/>
      <c r="C2174" s="23"/>
      <c r="D2174" s="23"/>
      <c r="E2174" s="23"/>
      <c r="F2174" s="25"/>
      <c r="G2174" s="26" t="str">
        <f aca="false">IF(AND(E2174="",H2174=""),"",N(E2174)*N(F2174)+N(H2174))</f>
        <v/>
      </c>
      <c r="H2174" s="25"/>
      <c r="I2174" s="23"/>
      <c r="J2174" s="28" t="str">
        <f aca="false">IF(AND(A2174="",B2174="",C2174="",E2174="",H2174=""),"",IF(B2174="","Pick a job",IF(ISNA(MATCH(B2174,Jobs!$A$2:$A$301,0)),"Job # not on Jobs tab",IF(C2174="","Pick a category",IF(AND(E2174&lt;&gt;"",F2174=""),"Add a rate",IF(AND(E2174="",H2174=""),"Add hours or an amount",IF(AND(E2174&lt;&gt;"",H2174&lt;&gt;""),"Use hours x rate OR an amount","")))))))</f>
        <v/>
      </c>
    </row>
    <row r="2175" customFormat="false" ht="15" hidden="false" customHeight="false" outlineLevel="0" collapsed="false">
      <c r="A2175" s="24"/>
      <c r="B2175" s="23"/>
      <c r="C2175" s="23"/>
      <c r="D2175" s="23"/>
      <c r="E2175" s="23"/>
      <c r="F2175" s="25"/>
      <c r="G2175" s="26" t="str">
        <f aca="false">IF(AND(E2175="",H2175=""),"",N(E2175)*N(F2175)+N(H2175))</f>
        <v/>
      </c>
      <c r="H2175" s="25"/>
      <c r="I2175" s="23"/>
      <c r="J2175" s="28" t="str">
        <f aca="false">IF(AND(A2175="",B2175="",C2175="",E2175="",H2175=""),"",IF(B2175="","Pick a job",IF(ISNA(MATCH(B2175,Jobs!$A$2:$A$301,0)),"Job # not on Jobs tab",IF(C2175="","Pick a category",IF(AND(E2175&lt;&gt;"",F2175=""),"Add a rate",IF(AND(E2175="",H2175=""),"Add hours or an amount",IF(AND(E2175&lt;&gt;"",H2175&lt;&gt;""),"Use hours x rate OR an amount","")))))))</f>
        <v/>
      </c>
    </row>
    <row r="2176" customFormat="false" ht="15" hidden="false" customHeight="false" outlineLevel="0" collapsed="false">
      <c r="A2176" s="24"/>
      <c r="B2176" s="23"/>
      <c r="C2176" s="23"/>
      <c r="D2176" s="23"/>
      <c r="E2176" s="23"/>
      <c r="F2176" s="25"/>
      <c r="G2176" s="26" t="str">
        <f aca="false">IF(AND(E2176="",H2176=""),"",N(E2176)*N(F2176)+N(H2176))</f>
        <v/>
      </c>
      <c r="H2176" s="25"/>
      <c r="I2176" s="23"/>
      <c r="J2176" s="28" t="str">
        <f aca="false">IF(AND(A2176="",B2176="",C2176="",E2176="",H2176=""),"",IF(B2176="","Pick a job",IF(ISNA(MATCH(B2176,Jobs!$A$2:$A$301,0)),"Job # not on Jobs tab",IF(C2176="","Pick a category",IF(AND(E2176&lt;&gt;"",F2176=""),"Add a rate",IF(AND(E2176="",H2176=""),"Add hours or an amount",IF(AND(E2176&lt;&gt;"",H2176&lt;&gt;""),"Use hours x rate OR an amount","")))))))</f>
        <v/>
      </c>
    </row>
    <row r="2177" customFormat="false" ht="15" hidden="false" customHeight="false" outlineLevel="0" collapsed="false">
      <c r="A2177" s="24"/>
      <c r="B2177" s="23"/>
      <c r="C2177" s="23"/>
      <c r="D2177" s="23"/>
      <c r="E2177" s="23"/>
      <c r="F2177" s="25"/>
      <c r="G2177" s="26" t="str">
        <f aca="false">IF(AND(E2177="",H2177=""),"",N(E2177)*N(F2177)+N(H2177))</f>
        <v/>
      </c>
      <c r="H2177" s="25"/>
      <c r="I2177" s="23"/>
      <c r="J2177" s="28" t="str">
        <f aca="false">IF(AND(A2177="",B2177="",C2177="",E2177="",H2177=""),"",IF(B2177="","Pick a job",IF(ISNA(MATCH(B2177,Jobs!$A$2:$A$301,0)),"Job # not on Jobs tab",IF(C2177="","Pick a category",IF(AND(E2177&lt;&gt;"",F2177=""),"Add a rate",IF(AND(E2177="",H2177=""),"Add hours or an amount",IF(AND(E2177&lt;&gt;"",H2177&lt;&gt;""),"Use hours x rate OR an amount","")))))))</f>
        <v/>
      </c>
    </row>
    <row r="2178" customFormat="false" ht="15" hidden="false" customHeight="false" outlineLevel="0" collapsed="false">
      <c r="A2178" s="24"/>
      <c r="B2178" s="23"/>
      <c r="C2178" s="23"/>
      <c r="D2178" s="23"/>
      <c r="E2178" s="23"/>
      <c r="F2178" s="25"/>
      <c r="G2178" s="26" t="str">
        <f aca="false">IF(AND(E2178="",H2178=""),"",N(E2178)*N(F2178)+N(H2178))</f>
        <v/>
      </c>
      <c r="H2178" s="25"/>
      <c r="I2178" s="23"/>
      <c r="J2178" s="28" t="str">
        <f aca="false">IF(AND(A2178="",B2178="",C2178="",E2178="",H2178=""),"",IF(B2178="","Pick a job",IF(ISNA(MATCH(B2178,Jobs!$A$2:$A$301,0)),"Job # not on Jobs tab",IF(C2178="","Pick a category",IF(AND(E2178&lt;&gt;"",F2178=""),"Add a rate",IF(AND(E2178="",H2178=""),"Add hours or an amount",IF(AND(E2178&lt;&gt;"",H2178&lt;&gt;""),"Use hours x rate OR an amount","")))))))</f>
        <v/>
      </c>
    </row>
    <row r="2179" customFormat="false" ht="15" hidden="false" customHeight="false" outlineLevel="0" collapsed="false">
      <c r="A2179" s="24"/>
      <c r="B2179" s="23"/>
      <c r="C2179" s="23"/>
      <c r="D2179" s="23"/>
      <c r="E2179" s="23"/>
      <c r="F2179" s="25"/>
      <c r="G2179" s="26" t="str">
        <f aca="false">IF(AND(E2179="",H2179=""),"",N(E2179)*N(F2179)+N(H2179))</f>
        <v/>
      </c>
      <c r="H2179" s="25"/>
      <c r="I2179" s="23"/>
      <c r="J2179" s="28" t="str">
        <f aca="false">IF(AND(A2179="",B2179="",C2179="",E2179="",H2179=""),"",IF(B2179="","Pick a job",IF(ISNA(MATCH(B2179,Jobs!$A$2:$A$301,0)),"Job # not on Jobs tab",IF(C2179="","Pick a category",IF(AND(E2179&lt;&gt;"",F2179=""),"Add a rate",IF(AND(E2179="",H2179=""),"Add hours or an amount",IF(AND(E2179&lt;&gt;"",H2179&lt;&gt;""),"Use hours x rate OR an amount","")))))))</f>
        <v/>
      </c>
    </row>
    <row r="2180" customFormat="false" ht="15" hidden="false" customHeight="false" outlineLevel="0" collapsed="false">
      <c r="A2180" s="24"/>
      <c r="B2180" s="23"/>
      <c r="C2180" s="23"/>
      <c r="D2180" s="23"/>
      <c r="E2180" s="23"/>
      <c r="F2180" s="25"/>
      <c r="G2180" s="26" t="str">
        <f aca="false">IF(AND(E2180="",H2180=""),"",N(E2180)*N(F2180)+N(H2180))</f>
        <v/>
      </c>
      <c r="H2180" s="25"/>
      <c r="I2180" s="23"/>
      <c r="J2180" s="28" t="str">
        <f aca="false">IF(AND(A2180="",B2180="",C2180="",E2180="",H2180=""),"",IF(B2180="","Pick a job",IF(ISNA(MATCH(B2180,Jobs!$A$2:$A$301,0)),"Job # not on Jobs tab",IF(C2180="","Pick a category",IF(AND(E2180&lt;&gt;"",F2180=""),"Add a rate",IF(AND(E2180="",H2180=""),"Add hours or an amount",IF(AND(E2180&lt;&gt;"",H2180&lt;&gt;""),"Use hours x rate OR an amount","")))))))</f>
        <v/>
      </c>
    </row>
    <row r="2181" customFormat="false" ht="15" hidden="false" customHeight="false" outlineLevel="0" collapsed="false">
      <c r="A2181" s="24"/>
      <c r="B2181" s="23"/>
      <c r="C2181" s="23"/>
      <c r="D2181" s="23"/>
      <c r="E2181" s="23"/>
      <c r="F2181" s="25"/>
      <c r="G2181" s="26" t="str">
        <f aca="false">IF(AND(E2181="",H2181=""),"",N(E2181)*N(F2181)+N(H2181))</f>
        <v/>
      </c>
      <c r="H2181" s="25"/>
      <c r="I2181" s="23"/>
      <c r="J2181" s="28" t="str">
        <f aca="false">IF(AND(A2181="",B2181="",C2181="",E2181="",H2181=""),"",IF(B2181="","Pick a job",IF(ISNA(MATCH(B2181,Jobs!$A$2:$A$301,0)),"Job # not on Jobs tab",IF(C2181="","Pick a category",IF(AND(E2181&lt;&gt;"",F2181=""),"Add a rate",IF(AND(E2181="",H2181=""),"Add hours or an amount",IF(AND(E2181&lt;&gt;"",H2181&lt;&gt;""),"Use hours x rate OR an amount","")))))))</f>
        <v/>
      </c>
    </row>
    <row r="2182" customFormat="false" ht="15" hidden="false" customHeight="false" outlineLevel="0" collapsed="false">
      <c r="A2182" s="24"/>
      <c r="B2182" s="23"/>
      <c r="C2182" s="23"/>
      <c r="D2182" s="23"/>
      <c r="E2182" s="23"/>
      <c r="F2182" s="25"/>
      <c r="G2182" s="26" t="str">
        <f aca="false">IF(AND(E2182="",H2182=""),"",N(E2182)*N(F2182)+N(H2182))</f>
        <v/>
      </c>
      <c r="H2182" s="25"/>
      <c r="I2182" s="23"/>
      <c r="J2182" s="28" t="str">
        <f aca="false">IF(AND(A2182="",B2182="",C2182="",E2182="",H2182=""),"",IF(B2182="","Pick a job",IF(ISNA(MATCH(B2182,Jobs!$A$2:$A$301,0)),"Job # not on Jobs tab",IF(C2182="","Pick a category",IF(AND(E2182&lt;&gt;"",F2182=""),"Add a rate",IF(AND(E2182="",H2182=""),"Add hours or an amount",IF(AND(E2182&lt;&gt;"",H2182&lt;&gt;""),"Use hours x rate OR an amount","")))))))</f>
        <v/>
      </c>
    </row>
    <row r="2183" customFormat="false" ht="15" hidden="false" customHeight="false" outlineLevel="0" collapsed="false">
      <c r="A2183" s="24"/>
      <c r="B2183" s="23"/>
      <c r="C2183" s="23"/>
      <c r="D2183" s="23"/>
      <c r="E2183" s="23"/>
      <c r="F2183" s="25"/>
      <c r="G2183" s="26" t="str">
        <f aca="false">IF(AND(E2183="",H2183=""),"",N(E2183)*N(F2183)+N(H2183))</f>
        <v/>
      </c>
      <c r="H2183" s="25"/>
      <c r="I2183" s="23"/>
      <c r="J2183" s="28" t="str">
        <f aca="false">IF(AND(A2183="",B2183="",C2183="",E2183="",H2183=""),"",IF(B2183="","Pick a job",IF(ISNA(MATCH(B2183,Jobs!$A$2:$A$301,0)),"Job # not on Jobs tab",IF(C2183="","Pick a category",IF(AND(E2183&lt;&gt;"",F2183=""),"Add a rate",IF(AND(E2183="",H2183=""),"Add hours or an amount",IF(AND(E2183&lt;&gt;"",H2183&lt;&gt;""),"Use hours x rate OR an amount","")))))))</f>
        <v/>
      </c>
    </row>
    <row r="2184" customFormat="false" ht="15" hidden="false" customHeight="false" outlineLevel="0" collapsed="false">
      <c r="A2184" s="24"/>
      <c r="B2184" s="23"/>
      <c r="C2184" s="23"/>
      <c r="D2184" s="23"/>
      <c r="E2184" s="23"/>
      <c r="F2184" s="25"/>
      <c r="G2184" s="26" t="str">
        <f aca="false">IF(AND(E2184="",H2184=""),"",N(E2184)*N(F2184)+N(H2184))</f>
        <v/>
      </c>
      <c r="H2184" s="25"/>
      <c r="I2184" s="23"/>
      <c r="J2184" s="28" t="str">
        <f aca="false">IF(AND(A2184="",B2184="",C2184="",E2184="",H2184=""),"",IF(B2184="","Pick a job",IF(ISNA(MATCH(B2184,Jobs!$A$2:$A$301,0)),"Job # not on Jobs tab",IF(C2184="","Pick a category",IF(AND(E2184&lt;&gt;"",F2184=""),"Add a rate",IF(AND(E2184="",H2184=""),"Add hours or an amount",IF(AND(E2184&lt;&gt;"",H2184&lt;&gt;""),"Use hours x rate OR an amount","")))))))</f>
        <v/>
      </c>
    </row>
    <row r="2185" customFormat="false" ht="15" hidden="false" customHeight="false" outlineLevel="0" collapsed="false">
      <c r="A2185" s="24"/>
      <c r="B2185" s="23"/>
      <c r="C2185" s="23"/>
      <c r="D2185" s="23"/>
      <c r="E2185" s="23"/>
      <c r="F2185" s="25"/>
      <c r="G2185" s="26" t="str">
        <f aca="false">IF(AND(E2185="",H2185=""),"",N(E2185)*N(F2185)+N(H2185))</f>
        <v/>
      </c>
      <c r="H2185" s="25"/>
      <c r="I2185" s="23"/>
      <c r="J2185" s="28" t="str">
        <f aca="false">IF(AND(A2185="",B2185="",C2185="",E2185="",H2185=""),"",IF(B2185="","Pick a job",IF(ISNA(MATCH(B2185,Jobs!$A$2:$A$301,0)),"Job # not on Jobs tab",IF(C2185="","Pick a category",IF(AND(E2185&lt;&gt;"",F2185=""),"Add a rate",IF(AND(E2185="",H2185=""),"Add hours or an amount",IF(AND(E2185&lt;&gt;"",H2185&lt;&gt;""),"Use hours x rate OR an amount","")))))))</f>
        <v/>
      </c>
    </row>
    <row r="2186" customFormat="false" ht="15" hidden="false" customHeight="false" outlineLevel="0" collapsed="false">
      <c r="A2186" s="24"/>
      <c r="B2186" s="23"/>
      <c r="C2186" s="23"/>
      <c r="D2186" s="23"/>
      <c r="E2186" s="23"/>
      <c r="F2186" s="25"/>
      <c r="G2186" s="26" t="str">
        <f aca="false">IF(AND(E2186="",H2186=""),"",N(E2186)*N(F2186)+N(H2186))</f>
        <v/>
      </c>
      <c r="H2186" s="25"/>
      <c r="I2186" s="23"/>
      <c r="J2186" s="28" t="str">
        <f aca="false">IF(AND(A2186="",B2186="",C2186="",E2186="",H2186=""),"",IF(B2186="","Pick a job",IF(ISNA(MATCH(B2186,Jobs!$A$2:$A$301,0)),"Job # not on Jobs tab",IF(C2186="","Pick a category",IF(AND(E2186&lt;&gt;"",F2186=""),"Add a rate",IF(AND(E2186="",H2186=""),"Add hours or an amount",IF(AND(E2186&lt;&gt;"",H2186&lt;&gt;""),"Use hours x rate OR an amount","")))))))</f>
        <v/>
      </c>
    </row>
    <row r="2187" customFormat="false" ht="15" hidden="false" customHeight="false" outlineLevel="0" collapsed="false">
      <c r="A2187" s="24"/>
      <c r="B2187" s="23"/>
      <c r="C2187" s="23"/>
      <c r="D2187" s="23"/>
      <c r="E2187" s="23"/>
      <c r="F2187" s="25"/>
      <c r="G2187" s="26" t="str">
        <f aca="false">IF(AND(E2187="",H2187=""),"",N(E2187)*N(F2187)+N(H2187))</f>
        <v/>
      </c>
      <c r="H2187" s="25"/>
      <c r="I2187" s="23"/>
      <c r="J2187" s="28" t="str">
        <f aca="false">IF(AND(A2187="",B2187="",C2187="",E2187="",H2187=""),"",IF(B2187="","Pick a job",IF(ISNA(MATCH(B2187,Jobs!$A$2:$A$301,0)),"Job # not on Jobs tab",IF(C2187="","Pick a category",IF(AND(E2187&lt;&gt;"",F2187=""),"Add a rate",IF(AND(E2187="",H2187=""),"Add hours or an amount",IF(AND(E2187&lt;&gt;"",H2187&lt;&gt;""),"Use hours x rate OR an amount","")))))))</f>
        <v/>
      </c>
    </row>
    <row r="2188" customFormat="false" ht="15" hidden="false" customHeight="false" outlineLevel="0" collapsed="false">
      <c r="A2188" s="24"/>
      <c r="B2188" s="23"/>
      <c r="C2188" s="23"/>
      <c r="D2188" s="23"/>
      <c r="E2188" s="23"/>
      <c r="F2188" s="25"/>
      <c r="G2188" s="26" t="str">
        <f aca="false">IF(AND(E2188="",H2188=""),"",N(E2188)*N(F2188)+N(H2188))</f>
        <v/>
      </c>
      <c r="H2188" s="25"/>
      <c r="I2188" s="23"/>
      <c r="J2188" s="28" t="str">
        <f aca="false">IF(AND(A2188="",B2188="",C2188="",E2188="",H2188=""),"",IF(B2188="","Pick a job",IF(ISNA(MATCH(B2188,Jobs!$A$2:$A$301,0)),"Job # not on Jobs tab",IF(C2188="","Pick a category",IF(AND(E2188&lt;&gt;"",F2188=""),"Add a rate",IF(AND(E2188="",H2188=""),"Add hours or an amount",IF(AND(E2188&lt;&gt;"",H2188&lt;&gt;""),"Use hours x rate OR an amount","")))))))</f>
        <v/>
      </c>
    </row>
    <row r="2189" customFormat="false" ht="15" hidden="false" customHeight="false" outlineLevel="0" collapsed="false">
      <c r="A2189" s="24"/>
      <c r="B2189" s="23"/>
      <c r="C2189" s="23"/>
      <c r="D2189" s="23"/>
      <c r="E2189" s="23"/>
      <c r="F2189" s="25"/>
      <c r="G2189" s="26" t="str">
        <f aca="false">IF(AND(E2189="",H2189=""),"",N(E2189)*N(F2189)+N(H2189))</f>
        <v/>
      </c>
      <c r="H2189" s="25"/>
      <c r="I2189" s="23"/>
      <c r="J2189" s="28" t="str">
        <f aca="false">IF(AND(A2189="",B2189="",C2189="",E2189="",H2189=""),"",IF(B2189="","Pick a job",IF(ISNA(MATCH(B2189,Jobs!$A$2:$A$301,0)),"Job # not on Jobs tab",IF(C2189="","Pick a category",IF(AND(E2189&lt;&gt;"",F2189=""),"Add a rate",IF(AND(E2189="",H2189=""),"Add hours or an amount",IF(AND(E2189&lt;&gt;"",H2189&lt;&gt;""),"Use hours x rate OR an amount","")))))))</f>
        <v/>
      </c>
    </row>
    <row r="2190" customFormat="false" ht="15" hidden="false" customHeight="false" outlineLevel="0" collapsed="false">
      <c r="A2190" s="24"/>
      <c r="B2190" s="23"/>
      <c r="C2190" s="23"/>
      <c r="D2190" s="23"/>
      <c r="E2190" s="23"/>
      <c r="F2190" s="25"/>
      <c r="G2190" s="26" t="str">
        <f aca="false">IF(AND(E2190="",H2190=""),"",N(E2190)*N(F2190)+N(H2190))</f>
        <v/>
      </c>
      <c r="H2190" s="25"/>
      <c r="I2190" s="23"/>
      <c r="J2190" s="28" t="str">
        <f aca="false">IF(AND(A2190="",B2190="",C2190="",E2190="",H2190=""),"",IF(B2190="","Pick a job",IF(ISNA(MATCH(B2190,Jobs!$A$2:$A$301,0)),"Job # not on Jobs tab",IF(C2190="","Pick a category",IF(AND(E2190&lt;&gt;"",F2190=""),"Add a rate",IF(AND(E2190="",H2190=""),"Add hours or an amount",IF(AND(E2190&lt;&gt;"",H2190&lt;&gt;""),"Use hours x rate OR an amount","")))))))</f>
        <v/>
      </c>
    </row>
    <row r="2191" customFormat="false" ht="15" hidden="false" customHeight="false" outlineLevel="0" collapsed="false">
      <c r="A2191" s="24"/>
      <c r="B2191" s="23"/>
      <c r="C2191" s="23"/>
      <c r="D2191" s="23"/>
      <c r="E2191" s="23"/>
      <c r="F2191" s="25"/>
      <c r="G2191" s="26" t="str">
        <f aca="false">IF(AND(E2191="",H2191=""),"",N(E2191)*N(F2191)+N(H2191))</f>
        <v/>
      </c>
      <c r="H2191" s="25"/>
      <c r="I2191" s="23"/>
      <c r="J2191" s="28" t="str">
        <f aca="false">IF(AND(A2191="",B2191="",C2191="",E2191="",H2191=""),"",IF(B2191="","Pick a job",IF(ISNA(MATCH(B2191,Jobs!$A$2:$A$301,0)),"Job # not on Jobs tab",IF(C2191="","Pick a category",IF(AND(E2191&lt;&gt;"",F2191=""),"Add a rate",IF(AND(E2191="",H2191=""),"Add hours or an amount",IF(AND(E2191&lt;&gt;"",H2191&lt;&gt;""),"Use hours x rate OR an amount","")))))))</f>
        <v/>
      </c>
    </row>
    <row r="2192" customFormat="false" ht="15" hidden="false" customHeight="false" outlineLevel="0" collapsed="false">
      <c r="A2192" s="24"/>
      <c r="B2192" s="23"/>
      <c r="C2192" s="23"/>
      <c r="D2192" s="23"/>
      <c r="E2192" s="23"/>
      <c r="F2192" s="25"/>
      <c r="G2192" s="26" t="str">
        <f aca="false">IF(AND(E2192="",H2192=""),"",N(E2192)*N(F2192)+N(H2192))</f>
        <v/>
      </c>
      <c r="H2192" s="25"/>
      <c r="I2192" s="23"/>
      <c r="J2192" s="28" t="str">
        <f aca="false">IF(AND(A2192="",B2192="",C2192="",E2192="",H2192=""),"",IF(B2192="","Pick a job",IF(ISNA(MATCH(B2192,Jobs!$A$2:$A$301,0)),"Job # not on Jobs tab",IF(C2192="","Pick a category",IF(AND(E2192&lt;&gt;"",F2192=""),"Add a rate",IF(AND(E2192="",H2192=""),"Add hours or an amount",IF(AND(E2192&lt;&gt;"",H2192&lt;&gt;""),"Use hours x rate OR an amount","")))))))</f>
        <v/>
      </c>
    </row>
    <row r="2193" customFormat="false" ht="15" hidden="false" customHeight="false" outlineLevel="0" collapsed="false">
      <c r="A2193" s="24"/>
      <c r="B2193" s="23"/>
      <c r="C2193" s="23"/>
      <c r="D2193" s="23"/>
      <c r="E2193" s="23"/>
      <c r="F2193" s="25"/>
      <c r="G2193" s="26" t="str">
        <f aca="false">IF(AND(E2193="",H2193=""),"",N(E2193)*N(F2193)+N(H2193))</f>
        <v/>
      </c>
      <c r="H2193" s="25"/>
      <c r="I2193" s="23"/>
      <c r="J2193" s="28" t="str">
        <f aca="false">IF(AND(A2193="",B2193="",C2193="",E2193="",H2193=""),"",IF(B2193="","Pick a job",IF(ISNA(MATCH(B2193,Jobs!$A$2:$A$301,0)),"Job # not on Jobs tab",IF(C2193="","Pick a category",IF(AND(E2193&lt;&gt;"",F2193=""),"Add a rate",IF(AND(E2193="",H2193=""),"Add hours or an amount",IF(AND(E2193&lt;&gt;"",H2193&lt;&gt;""),"Use hours x rate OR an amount","")))))))</f>
        <v/>
      </c>
    </row>
    <row r="2194" customFormat="false" ht="15" hidden="false" customHeight="false" outlineLevel="0" collapsed="false">
      <c r="A2194" s="24"/>
      <c r="B2194" s="23"/>
      <c r="C2194" s="23"/>
      <c r="D2194" s="23"/>
      <c r="E2194" s="23"/>
      <c r="F2194" s="25"/>
      <c r="G2194" s="26" t="str">
        <f aca="false">IF(AND(E2194="",H2194=""),"",N(E2194)*N(F2194)+N(H2194))</f>
        <v/>
      </c>
      <c r="H2194" s="25"/>
      <c r="I2194" s="23"/>
      <c r="J2194" s="28" t="str">
        <f aca="false">IF(AND(A2194="",B2194="",C2194="",E2194="",H2194=""),"",IF(B2194="","Pick a job",IF(ISNA(MATCH(B2194,Jobs!$A$2:$A$301,0)),"Job # not on Jobs tab",IF(C2194="","Pick a category",IF(AND(E2194&lt;&gt;"",F2194=""),"Add a rate",IF(AND(E2194="",H2194=""),"Add hours or an amount",IF(AND(E2194&lt;&gt;"",H2194&lt;&gt;""),"Use hours x rate OR an amount","")))))))</f>
        <v/>
      </c>
    </row>
    <row r="2195" customFormat="false" ht="15" hidden="false" customHeight="false" outlineLevel="0" collapsed="false">
      <c r="A2195" s="24"/>
      <c r="B2195" s="23"/>
      <c r="C2195" s="23"/>
      <c r="D2195" s="23"/>
      <c r="E2195" s="23"/>
      <c r="F2195" s="25"/>
      <c r="G2195" s="26" t="str">
        <f aca="false">IF(AND(E2195="",H2195=""),"",N(E2195)*N(F2195)+N(H2195))</f>
        <v/>
      </c>
      <c r="H2195" s="25"/>
      <c r="I2195" s="23"/>
      <c r="J2195" s="28" t="str">
        <f aca="false">IF(AND(A2195="",B2195="",C2195="",E2195="",H2195=""),"",IF(B2195="","Pick a job",IF(ISNA(MATCH(B2195,Jobs!$A$2:$A$301,0)),"Job # not on Jobs tab",IF(C2195="","Pick a category",IF(AND(E2195&lt;&gt;"",F2195=""),"Add a rate",IF(AND(E2195="",H2195=""),"Add hours or an amount",IF(AND(E2195&lt;&gt;"",H2195&lt;&gt;""),"Use hours x rate OR an amount","")))))))</f>
        <v/>
      </c>
    </row>
    <row r="2196" customFormat="false" ht="15" hidden="false" customHeight="false" outlineLevel="0" collapsed="false">
      <c r="A2196" s="24"/>
      <c r="B2196" s="23"/>
      <c r="C2196" s="23"/>
      <c r="D2196" s="23"/>
      <c r="E2196" s="23"/>
      <c r="F2196" s="25"/>
      <c r="G2196" s="26" t="str">
        <f aca="false">IF(AND(E2196="",H2196=""),"",N(E2196)*N(F2196)+N(H2196))</f>
        <v/>
      </c>
      <c r="H2196" s="25"/>
      <c r="I2196" s="23"/>
      <c r="J2196" s="28" t="str">
        <f aca="false">IF(AND(A2196="",B2196="",C2196="",E2196="",H2196=""),"",IF(B2196="","Pick a job",IF(ISNA(MATCH(B2196,Jobs!$A$2:$A$301,0)),"Job # not on Jobs tab",IF(C2196="","Pick a category",IF(AND(E2196&lt;&gt;"",F2196=""),"Add a rate",IF(AND(E2196="",H2196=""),"Add hours or an amount",IF(AND(E2196&lt;&gt;"",H2196&lt;&gt;""),"Use hours x rate OR an amount","")))))))</f>
        <v/>
      </c>
    </row>
    <row r="2197" customFormat="false" ht="15" hidden="false" customHeight="false" outlineLevel="0" collapsed="false">
      <c r="A2197" s="24"/>
      <c r="B2197" s="23"/>
      <c r="C2197" s="23"/>
      <c r="D2197" s="23"/>
      <c r="E2197" s="23"/>
      <c r="F2197" s="25"/>
      <c r="G2197" s="26" t="str">
        <f aca="false">IF(AND(E2197="",H2197=""),"",N(E2197)*N(F2197)+N(H2197))</f>
        <v/>
      </c>
      <c r="H2197" s="25"/>
      <c r="I2197" s="23"/>
      <c r="J2197" s="28" t="str">
        <f aca="false">IF(AND(A2197="",B2197="",C2197="",E2197="",H2197=""),"",IF(B2197="","Pick a job",IF(ISNA(MATCH(B2197,Jobs!$A$2:$A$301,0)),"Job # not on Jobs tab",IF(C2197="","Pick a category",IF(AND(E2197&lt;&gt;"",F2197=""),"Add a rate",IF(AND(E2197="",H2197=""),"Add hours or an amount",IF(AND(E2197&lt;&gt;"",H2197&lt;&gt;""),"Use hours x rate OR an amount","")))))))</f>
        <v/>
      </c>
    </row>
    <row r="2198" customFormat="false" ht="15" hidden="false" customHeight="false" outlineLevel="0" collapsed="false">
      <c r="A2198" s="24"/>
      <c r="B2198" s="23"/>
      <c r="C2198" s="23"/>
      <c r="D2198" s="23"/>
      <c r="E2198" s="23"/>
      <c r="F2198" s="25"/>
      <c r="G2198" s="26" t="str">
        <f aca="false">IF(AND(E2198="",H2198=""),"",N(E2198)*N(F2198)+N(H2198))</f>
        <v/>
      </c>
      <c r="H2198" s="25"/>
      <c r="I2198" s="23"/>
      <c r="J2198" s="28" t="str">
        <f aca="false">IF(AND(A2198="",B2198="",C2198="",E2198="",H2198=""),"",IF(B2198="","Pick a job",IF(ISNA(MATCH(B2198,Jobs!$A$2:$A$301,0)),"Job # not on Jobs tab",IF(C2198="","Pick a category",IF(AND(E2198&lt;&gt;"",F2198=""),"Add a rate",IF(AND(E2198="",H2198=""),"Add hours or an amount",IF(AND(E2198&lt;&gt;"",H2198&lt;&gt;""),"Use hours x rate OR an amount","")))))))</f>
        <v/>
      </c>
    </row>
    <row r="2199" customFormat="false" ht="15" hidden="false" customHeight="false" outlineLevel="0" collapsed="false">
      <c r="A2199" s="24"/>
      <c r="B2199" s="23"/>
      <c r="C2199" s="23"/>
      <c r="D2199" s="23"/>
      <c r="E2199" s="23"/>
      <c r="F2199" s="25"/>
      <c r="G2199" s="26" t="str">
        <f aca="false">IF(AND(E2199="",H2199=""),"",N(E2199)*N(F2199)+N(H2199))</f>
        <v/>
      </c>
      <c r="H2199" s="25"/>
      <c r="I2199" s="23"/>
      <c r="J2199" s="28" t="str">
        <f aca="false">IF(AND(A2199="",B2199="",C2199="",E2199="",H2199=""),"",IF(B2199="","Pick a job",IF(ISNA(MATCH(B2199,Jobs!$A$2:$A$301,0)),"Job # not on Jobs tab",IF(C2199="","Pick a category",IF(AND(E2199&lt;&gt;"",F2199=""),"Add a rate",IF(AND(E2199="",H2199=""),"Add hours or an amount",IF(AND(E2199&lt;&gt;"",H2199&lt;&gt;""),"Use hours x rate OR an amount","")))))))</f>
        <v/>
      </c>
    </row>
    <row r="2200" customFormat="false" ht="15" hidden="false" customHeight="false" outlineLevel="0" collapsed="false">
      <c r="A2200" s="24"/>
      <c r="B2200" s="23"/>
      <c r="C2200" s="23"/>
      <c r="D2200" s="23"/>
      <c r="E2200" s="23"/>
      <c r="F2200" s="25"/>
      <c r="G2200" s="26" t="str">
        <f aca="false">IF(AND(E2200="",H2200=""),"",N(E2200)*N(F2200)+N(H2200))</f>
        <v/>
      </c>
      <c r="H2200" s="25"/>
      <c r="I2200" s="23"/>
      <c r="J2200" s="28" t="str">
        <f aca="false">IF(AND(A2200="",B2200="",C2200="",E2200="",H2200=""),"",IF(B2200="","Pick a job",IF(ISNA(MATCH(B2200,Jobs!$A$2:$A$301,0)),"Job # not on Jobs tab",IF(C2200="","Pick a category",IF(AND(E2200&lt;&gt;"",F2200=""),"Add a rate",IF(AND(E2200="",H2200=""),"Add hours or an amount",IF(AND(E2200&lt;&gt;"",H2200&lt;&gt;""),"Use hours x rate OR an amount","")))))))</f>
        <v/>
      </c>
    </row>
    <row r="2201" customFormat="false" ht="15" hidden="false" customHeight="false" outlineLevel="0" collapsed="false">
      <c r="A2201" s="24"/>
      <c r="B2201" s="23"/>
      <c r="C2201" s="23"/>
      <c r="D2201" s="23"/>
      <c r="E2201" s="23"/>
      <c r="F2201" s="25"/>
      <c r="G2201" s="26" t="str">
        <f aca="false">IF(AND(E2201="",H2201=""),"",N(E2201)*N(F2201)+N(H2201))</f>
        <v/>
      </c>
      <c r="H2201" s="25"/>
      <c r="I2201" s="23"/>
      <c r="J2201" s="28" t="str">
        <f aca="false">IF(AND(A2201="",B2201="",C2201="",E2201="",H2201=""),"",IF(B2201="","Pick a job",IF(ISNA(MATCH(B2201,Jobs!$A$2:$A$301,0)),"Job # not on Jobs tab",IF(C2201="","Pick a category",IF(AND(E2201&lt;&gt;"",F2201=""),"Add a rate",IF(AND(E2201="",H2201=""),"Add hours or an amount",IF(AND(E2201&lt;&gt;"",H2201&lt;&gt;""),"Use hours x rate OR an amount","")))))))</f>
        <v/>
      </c>
    </row>
    <row r="2202" customFormat="false" ht="15" hidden="false" customHeight="false" outlineLevel="0" collapsed="false">
      <c r="A2202" s="24"/>
      <c r="B2202" s="23"/>
      <c r="C2202" s="23"/>
      <c r="D2202" s="23"/>
      <c r="E2202" s="23"/>
      <c r="F2202" s="25"/>
      <c r="G2202" s="26" t="str">
        <f aca="false">IF(AND(E2202="",H2202=""),"",N(E2202)*N(F2202)+N(H2202))</f>
        <v/>
      </c>
      <c r="H2202" s="25"/>
      <c r="I2202" s="23"/>
      <c r="J2202" s="28" t="str">
        <f aca="false">IF(AND(A2202="",B2202="",C2202="",E2202="",H2202=""),"",IF(B2202="","Pick a job",IF(ISNA(MATCH(B2202,Jobs!$A$2:$A$301,0)),"Job # not on Jobs tab",IF(C2202="","Pick a category",IF(AND(E2202&lt;&gt;"",F2202=""),"Add a rate",IF(AND(E2202="",H2202=""),"Add hours or an amount",IF(AND(E2202&lt;&gt;"",H2202&lt;&gt;""),"Use hours x rate OR an amount","")))))))</f>
        <v/>
      </c>
    </row>
    <row r="2203" customFormat="false" ht="15" hidden="false" customHeight="false" outlineLevel="0" collapsed="false">
      <c r="A2203" s="24"/>
      <c r="B2203" s="23"/>
      <c r="C2203" s="23"/>
      <c r="D2203" s="23"/>
      <c r="E2203" s="23"/>
      <c r="F2203" s="25"/>
      <c r="G2203" s="26" t="str">
        <f aca="false">IF(AND(E2203="",H2203=""),"",N(E2203)*N(F2203)+N(H2203))</f>
        <v/>
      </c>
      <c r="H2203" s="25"/>
      <c r="I2203" s="23"/>
      <c r="J2203" s="28" t="str">
        <f aca="false">IF(AND(A2203="",B2203="",C2203="",E2203="",H2203=""),"",IF(B2203="","Pick a job",IF(ISNA(MATCH(B2203,Jobs!$A$2:$A$301,0)),"Job # not on Jobs tab",IF(C2203="","Pick a category",IF(AND(E2203&lt;&gt;"",F2203=""),"Add a rate",IF(AND(E2203="",H2203=""),"Add hours or an amount",IF(AND(E2203&lt;&gt;"",H2203&lt;&gt;""),"Use hours x rate OR an amount","")))))))</f>
        <v/>
      </c>
    </row>
    <row r="2204" customFormat="false" ht="15" hidden="false" customHeight="false" outlineLevel="0" collapsed="false">
      <c r="A2204" s="24"/>
      <c r="B2204" s="23"/>
      <c r="C2204" s="23"/>
      <c r="D2204" s="23"/>
      <c r="E2204" s="23"/>
      <c r="F2204" s="25"/>
      <c r="G2204" s="26" t="str">
        <f aca="false">IF(AND(E2204="",H2204=""),"",N(E2204)*N(F2204)+N(H2204))</f>
        <v/>
      </c>
      <c r="H2204" s="25"/>
      <c r="I2204" s="23"/>
      <c r="J2204" s="28" t="str">
        <f aca="false">IF(AND(A2204="",B2204="",C2204="",E2204="",H2204=""),"",IF(B2204="","Pick a job",IF(ISNA(MATCH(B2204,Jobs!$A$2:$A$301,0)),"Job # not on Jobs tab",IF(C2204="","Pick a category",IF(AND(E2204&lt;&gt;"",F2204=""),"Add a rate",IF(AND(E2204="",H2204=""),"Add hours or an amount",IF(AND(E2204&lt;&gt;"",H2204&lt;&gt;""),"Use hours x rate OR an amount","")))))))</f>
        <v/>
      </c>
    </row>
    <row r="2205" customFormat="false" ht="15" hidden="false" customHeight="false" outlineLevel="0" collapsed="false">
      <c r="A2205" s="24"/>
      <c r="B2205" s="23"/>
      <c r="C2205" s="23"/>
      <c r="D2205" s="23"/>
      <c r="E2205" s="23"/>
      <c r="F2205" s="25"/>
      <c r="G2205" s="26" t="str">
        <f aca="false">IF(AND(E2205="",H2205=""),"",N(E2205)*N(F2205)+N(H2205))</f>
        <v/>
      </c>
      <c r="H2205" s="25"/>
      <c r="I2205" s="23"/>
      <c r="J2205" s="28" t="str">
        <f aca="false">IF(AND(A2205="",B2205="",C2205="",E2205="",H2205=""),"",IF(B2205="","Pick a job",IF(ISNA(MATCH(B2205,Jobs!$A$2:$A$301,0)),"Job # not on Jobs tab",IF(C2205="","Pick a category",IF(AND(E2205&lt;&gt;"",F2205=""),"Add a rate",IF(AND(E2205="",H2205=""),"Add hours or an amount",IF(AND(E2205&lt;&gt;"",H2205&lt;&gt;""),"Use hours x rate OR an amount","")))))))</f>
        <v/>
      </c>
    </row>
    <row r="2206" customFormat="false" ht="15" hidden="false" customHeight="false" outlineLevel="0" collapsed="false">
      <c r="A2206" s="24"/>
      <c r="B2206" s="23"/>
      <c r="C2206" s="23"/>
      <c r="D2206" s="23"/>
      <c r="E2206" s="23"/>
      <c r="F2206" s="25"/>
      <c r="G2206" s="26" t="str">
        <f aca="false">IF(AND(E2206="",H2206=""),"",N(E2206)*N(F2206)+N(H2206))</f>
        <v/>
      </c>
      <c r="H2206" s="25"/>
      <c r="I2206" s="23"/>
      <c r="J2206" s="28" t="str">
        <f aca="false">IF(AND(A2206="",B2206="",C2206="",E2206="",H2206=""),"",IF(B2206="","Pick a job",IF(ISNA(MATCH(B2206,Jobs!$A$2:$A$301,0)),"Job # not on Jobs tab",IF(C2206="","Pick a category",IF(AND(E2206&lt;&gt;"",F2206=""),"Add a rate",IF(AND(E2206="",H2206=""),"Add hours or an amount",IF(AND(E2206&lt;&gt;"",H2206&lt;&gt;""),"Use hours x rate OR an amount","")))))))</f>
        <v/>
      </c>
    </row>
    <row r="2207" customFormat="false" ht="15" hidden="false" customHeight="false" outlineLevel="0" collapsed="false">
      <c r="A2207" s="24"/>
      <c r="B2207" s="23"/>
      <c r="C2207" s="23"/>
      <c r="D2207" s="23"/>
      <c r="E2207" s="23"/>
      <c r="F2207" s="25"/>
      <c r="G2207" s="26" t="str">
        <f aca="false">IF(AND(E2207="",H2207=""),"",N(E2207)*N(F2207)+N(H2207))</f>
        <v/>
      </c>
      <c r="H2207" s="25"/>
      <c r="I2207" s="23"/>
      <c r="J2207" s="28" t="str">
        <f aca="false">IF(AND(A2207="",B2207="",C2207="",E2207="",H2207=""),"",IF(B2207="","Pick a job",IF(ISNA(MATCH(B2207,Jobs!$A$2:$A$301,0)),"Job # not on Jobs tab",IF(C2207="","Pick a category",IF(AND(E2207&lt;&gt;"",F2207=""),"Add a rate",IF(AND(E2207="",H2207=""),"Add hours or an amount",IF(AND(E2207&lt;&gt;"",H2207&lt;&gt;""),"Use hours x rate OR an amount","")))))))</f>
        <v/>
      </c>
    </row>
    <row r="2208" customFormat="false" ht="15" hidden="false" customHeight="false" outlineLevel="0" collapsed="false">
      <c r="A2208" s="24"/>
      <c r="B2208" s="23"/>
      <c r="C2208" s="23"/>
      <c r="D2208" s="23"/>
      <c r="E2208" s="23"/>
      <c r="F2208" s="25"/>
      <c r="G2208" s="26" t="str">
        <f aca="false">IF(AND(E2208="",H2208=""),"",N(E2208)*N(F2208)+N(H2208))</f>
        <v/>
      </c>
      <c r="H2208" s="25"/>
      <c r="I2208" s="23"/>
      <c r="J2208" s="28" t="str">
        <f aca="false">IF(AND(A2208="",B2208="",C2208="",E2208="",H2208=""),"",IF(B2208="","Pick a job",IF(ISNA(MATCH(B2208,Jobs!$A$2:$A$301,0)),"Job # not on Jobs tab",IF(C2208="","Pick a category",IF(AND(E2208&lt;&gt;"",F2208=""),"Add a rate",IF(AND(E2208="",H2208=""),"Add hours or an amount",IF(AND(E2208&lt;&gt;"",H2208&lt;&gt;""),"Use hours x rate OR an amount","")))))))</f>
        <v/>
      </c>
    </row>
    <row r="2209" customFormat="false" ht="15" hidden="false" customHeight="false" outlineLevel="0" collapsed="false">
      <c r="A2209" s="24"/>
      <c r="B2209" s="23"/>
      <c r="C2209" s="23"/>
      <c r="D2209" s="23"/>
      <c r="E2209" s="23"/>
      <c r="F2209" s="25"/>
      <c r="G2209" s="26" t="str">
        <f aca="false">IF(AND(E2209="",H2209=""),"",N(E2209)*N(F2209)+N(H2209))</f>
        <v/>
      </c>
      <c r="H2209" s="25"/>
      <c r="I2209" s="23"/>
      <c r="J2209" s="28" t="str">
        <f aca="false">IF(AND(A2209="",B2209="",C2209="",E2209="",H2209=""),"",IF(B2209="","Pick a job",IF(ISNA(MATCH(B2209,Jobs!$A$2:$A$301,0)),"Job # not on Jobs tab",IF(C2209="","Pick a category",IF(AND(E2209&lt;&gt;"",F2209=""),"Add a rate",IF(AND(E2209="",H2209=""),"Add hours or an amount",IF(AND(E2209&lt;&gt;"",H2209&lt;&gt;""),"Use hours x rate OR an amount","")))))))</f>
        <v/>
      </c>
    </row>
    <row r="2210" customFormat="false" ht="15" hidden="false" customHeight="false" outlineLevel="0" collapsed="false">
      <c r="A2210" s="24"/>
      <c r="B2210" s="23"/>
      <c r="C2210" s="23"/>
      <c r="D2210" s="23"/>
      <c r="E2210" s="23"/>
      <c r="F2210" s="25"/>
      <c r="G2210" s="26" t="str">
        <f aca="false">IF(AND(E2210="",H2210=""),"",N(E2210)*N(F2210)+N(H2210))</f>
        <v/>
      </c>
      <c r="H2210" s="25"/>
      <c r="I2210" s="23"/>
      <c r="J2210" s="28" t="str">
        <f aca="false">IF(AND(A2210="",B2210="",C2210="",E2210="",H2210=""),"",IF(B2210="","Pick a job",IF(ISNA(MATCH(B2210,Jobs!$A$2:$A$301,0)),"Job # not on Jobs tab",IF(C2210="","Pick a category",IF(AND(E2210&lt;&gt;"",F2210=""),"Add a rate",IF(AND(E2210="",H2210=""),"Add hours or an amount",IF(AND(E2210&lt;&gt;"",H2210&lt;&gt;""),"Use hours x rate OR an amount","")))))))</f>
        <v/>
      </c>
    </row>
    <row r="2211" customFormat="false" ht="15" hidden="false" customHeight="false" outlineLevel="0" collapsed="false">
      <c r="A2211" s="24"/>
      <c r="B2211" s="23"/>
      <c r="C2211" s="23"/>
      <c r="D2211" s="23"/>
      <c r="E2211" s="23"/>
      <c r="F2211" s="25"/>
      <c r="G2211" s="26" t="str">
        <f aca="false">IF(AND(E2211="",H2211=""),"",N(E2211)*N(F2211)+N(H2211))</f>
        <v/>
      </c>
      <c r="H2211" s="25"/>
      <c r="I2211" s="23"/>
      <c r="J2211" s="28" t="str">
        <f aca="false">IF(AND(A2211="",B2211="",C2211="",E2211="",H2211=""),"",IF(B2211="","Pick a job",IF(ISNA(MATCH(B2211,Jobs!$A$2:$A$301,0)),"Job # not on Jobs tab",IF(C2211="","Pick a category",IF(AND(E2211&lt;&gt;"",F2211=""),"Add a rate",IF(AND(E2211="",H2211=""),"Add hours or an amount",IF(AND(E2211&lt;&gt;"",H2211&lt;&gt;""),"Use hours x rate OR an amount","")))))))</f>
        <v/>
      </c>
    </row>
    <row r="2212" customFormat="false" ht="15" hidden="false" customHeight="false" outlineLevel="0" collapsed="false">
      <c r="A2212" s="24"/>
      <c r="B2212" s="23"/>
      <c r="C2212" s="23"/>
      <c r="D2212" s="23"/>
      <c r="E2212" s="23"/>
      <c r="F2212" s="25"/>
      <c r="G2212" s="26" t="str">
        <f aca="false">IF(AND(E2212="",H2212=""),"",N(E2212)*N(F2212)+N(H2212))</f>
        <v/>
      </c>
      <c r="H2212" s="25"/>
      <c r="I2212" s="23"/>
      <c r="J2212" s="28" t="str">
        <f aca="false">IF(AND(A2212="",B2212="",C2212="",E2212="",H2212=""),"",IF(B2212="","Pick a job",IF(ISNA(MATCH(B2212,Jobs!$A$2:$A$301,0)),"Job # not on Jobs tab",IF(C2212="","Pick a category",IF(AND(E2212&lt;&gt;"",F2212=""),"Add a rate",IF(AND(E2212="",H2212=""),"Add hours or an amount",IF(AND(E2212&lt;&gt;"",H2212&lt;&gt;""),"Use hours x rate OR an amount","")))))))</f>
        <v/>
      </c>
    </row>
    <row r="2213" customFormat="false" ht="15" hidden="false" customHeight="false" outlineLevel="0" collapsed="false">
      <c r="A2213" s="24"/>
      <c r="B2213" s="23"/>
      <c r="C2213" s="23"/>
      <c r="D2213" s="23"/>
      <c r="E2213" s="23"/>
      <c r="F2213" s="25"/>
      <c r="G2213" s="26" t="str">
        <f aca="false">IF(AND(E2213="",H2213=""),"",N(E2213)*N(F2213)+N(H2213))</f>
        <v/>
      </c>
      <c r="H2213" s="25"/>
      <c r="I2213" s="23"/>
      <c r="J2213" s="28" t="str">
        <f aca="false">IF(AND(A2213="",B2213="",C2213="",E2213="",H2213=""),"",IF(B2213="","Pick a job",IF(ISNA(MATCH(B2213,Jobs!$A$2:$A$301,0)),"Job # not on Jobs tab",IF(C2213="","Pick a category",IF(AND(E2213&lt;&gt;"",F2213=""),"Add a rate",IF(AND(E2213="",H2213=""),"Add hours or an amount",IF(AND(E2213&lt;&gt;"",H2213&lt;&gt;""),"Use hours x rate OR an amount","")))))))</f>
        <v/>
      </c>
    </row>
    <row r="2214" customFormat="false" ht="15" hidden="false" customHeight="false" outlineLevel="0" collapsed="false">
      <c r="A2214" s="24"/>
      <c r="B2214" s="23"/>
      <c r="C2214" s="23"/>
      <c r="D2214" s="23"/>
      <c r="E2214" s="23"/>
      <c r="F2214" s="25"/>
      <c r="G2214" s="26" t="str">
        <f aca="false">IF(AND(E2214="",H2214=""),"",N(E2214)*N(F2214)+N(H2214))</f>
        <v/>
      </c>
      <c r="H2214" s="25"/>
      <c r="I2214" s="23"/>
      <c r="J2214" s="28" t="str">
        <f aca="false">IF(AND(A2214="",B2214="",C2214="",E2214="",H2214=""),"",IF(B2214="","Pick a job",IF(ISNA(MATCH(B2214,Jobs!$A$2:$A$301,0)),"Job # not on Jobs tab",IF(C2214="","Pick a category",IF(AND(E2214&lt;&gt;"",F2214=""),"Add a rate",IF(AND(E2214="",H2214=""),"Add hours or an amount",IF(AND(E2214&lt;&gt;"",H2214&lt;&gt;""),"Use hours x rate OR an amount","")))))))</f>
        <v/>
      </c>
    </row>
    <row r="2215" customFormat="false" ht="15" hidden="false" customHeight="false" outlineLevel="0" collapsed="false">
      <c r="A2215" s="24"/>
      <c r="B2215" s="23"/>
      <c r="C2215" s="23"/>
      <c r="D2215" s="23"/>
      <c r="E2215" s="23"/>
      <c r="F2215" s="25"/>
      <c r="G2215" s="26" t="str">
        <f aca="false">IF(AND(E2215="",H2215=""),"",N(E2215)*N(F2215)+N(H2215))</f>
        <v/>
      </c>
      <c r="H2215" s="25"/>
      <c r="I2215" s="23"/>
      <c r="J2215" s="28" t="str">
        <f aca="false">IF(AND(A2215="",B2215="",C2215="",E2215="",H2215=""),"",IF(B2215="","Pick a job",IF(ISNA(MATCH(B2215,Jobs!$A$2:$A$301,0)),"Job # not on Jobs tab",IF(C2215="","Pick a category",IF(AND(E2215&lt;&gt;"",F2215=""),"Add a rate",IF(AND(E2215="",H2215=""),"Add hours or an amount",IF(AND(E2215&lt;&gt;"",H2215&lt;&gt;""),"Use hours x rate OR an amount","")))))))</f>
        <v/>
      </c>
    </row>
    <row r="2216" customFormat="false" ht="15" hidden="false" customHeight="false" outlineLevel="0" collapsed="false">
      <c r="A2216" s="24"/>
      <c r="B2216" s="23"/>
      <c r="C2216" s="23"/>
      <c r="D2216" s="23"/>
      <c r="E2216" s="23"/>
      <c r="F2216" s="25"/>
      <c r="G2216" s="26" t="str">
        <f aca="false">IF(AND(E2216="",H2216=""),"",N(E2216)*N(F2216)+N(H2216))</f>
        <v/>
      </c>
      <c r="H2216" s="25"/>
      <c r="I2216" s="23"/>
      <c r="J2216" s="28" t="str">
        <f aca="false">IF(AND(A2216="",B2216="",C2216="",E2216="",H2216=""),"",IF(B2216="","Pick a job",IF(ISNA(MATCH(B2216,Jobs!$A$2:$A$301,0)),"Job # not on Jobs tab",IF(C2216="","Pick a category",IF(AND(E2216&lt;&gt;"",F2216=""),"Add a rate",IF(AND(E2216="",H2216=""),"Add hours or an amount",IF(AND(E2216&lt;&gt;"",H2216&lt;&gt;""),"Use hours x rate OR an amount","")))))))</f>
        <v/>
      </c>
    </row>
    <row r="2217" customFormat="false" ht="15" hidden="false" customHeight="false" outlineLevel="0" collapsed="false">
      <c r="A2217" s="24"/>
      <c r="B2217" s="23"/>
      <c r="C2217" s="23"/>
      <c r="D2217" s="23"/>
      <c r="E2217" s="23"/>
      <c r="F2217" s="25"/>
      <c r="G2217" s="26" t="str">
        <f aca="false">IF(AND(E2217="",H2217=""),"",N(E2217)*N(F2217)+N(H2217))</f>
        <v/>
      </c>
      <c r="H2217" s="25"/>
      <c r="I2217" s="23"/>
      <c r="J2217" s="28" t="str">
        <f aca="false">IF(AND(A2217="",B2217="",C2217="",E2217="",H2217=""),"",IF(B2217="","Pick a job",IF(ISNA(MATCH(B2217,Jobs!$A$2:$A$301,0)),"Job # not on Jobs tab",IF(C2217="","Pick a category",IF(AND(E2217&lt;&gt;"",F2217=""),"Add a rate",IF(AND(E2217="",H2217=""),"Add hours or an amount",IF(AND(E2217&lt;&gt;"",H2217&lt;&gt;""),"Use hours x rate OR an amount","")))))))</f>
        <v/>
      </c>
    </row>
    <row r="2218" customFormat="false" ht="15" hidden="false" customHeight="false" outlineLevel="0" collapsed="false">
      <c r="A2218" s="24"/>
      <c r="B2218" s="23"/>
      <c r="C2218" s="23"/>
      <c r="D2218" s="23"/>
      <c r="E2218" s="23"/>
      <c r="F2218" s="25"/>
      <c r="G2218" s="26" t="str">
        <f aca="false">IF(AND(E2218="",H2218=""),"",N(E2218)*N(F2218)+N(H2218))</f>
        <v/>
      </c>
      <c r="H2218" s="25"/>
      <c r="I2218" s="23"/>
      <c r="J2218" s="28" t="str">
        <f aca="false">IF(AND(A2218="",B2218="",C2218="",E2218="",H2218=""),"",IF(B2218="","Pick a job",IF(ISNA(MATCH(B2218,Jobs!$A$2:$A$301,0)),"Job # not on Jobs tab",IF(C2218="","Pick a category",IF(AND(E2218&lt;&gt;"",F2218=""),"Add a rate",IF(AND(E2218="",H2218=""),"Add hours or an amount",IF(AND(E2218&lt;&gt;"",H2218&lt;&gt;""),"Use hours x rate OR an amount","")))))))</f>
        <v/>
      </c>
    </row>
    <row r="2219" customFormat="false" ht="15" hidden="false" customHeight="false" outlineLevel="0" collapsed="false">
      <c r="A2219" s="24"/>
      <c r="B2219" s="23"/>
      <c r="C2219" s="23"/>
      <c r="D2219" s="23"/>
      <c r="E2219" s="23"/>
      <c r="F2219" s="25"/>
      <c r="G2219" s="26" t="str">
        <f aca="false">IF(AND(E2219="",H2219=""),"",N(E2219)*N(F2219)+N(H2219))</f>
        <v/>
      </c>
      <c r="H2219" s="25"/>
      <c r="I2219" s="23"/>
      <c r="J2219" s="28" t="str">
        <f aca="false">IF(AND(A2219="",B2219="",C2219="",E2219="",H2219=""),"",IF(B2219="","Pick a job",IF(ISNA(MATCH(B2219,Jobs!$A$2:$A$301,0)),"Job # not on Jobs tab",IF(C2219="","Pick a category",IF(AND(E2219&lt;&gt;"",F2219=""),"Add a rate",IF(AND(E2219="",H2219=""),"Add hours or an amount",IF(AND(E2219&lt;&gt;"",H2219&lt;&gt;""),"Use hours x rate OR an amount","")))))))</f>
        <v/>
      </c>
    </row>
    <row r="2220" customFormat="false" ht="15" hidden="false" customHeight="false" outlineLevel="0" collapsed="false">
      <c r="A2220" s="24"/>
      <c r="B2220" s="23"/>
      <c r="C2220" s="23"/>
      <c r="D2220" s="23"/>
      <c r="E2220" s="23"/>
      <c r="F2220" s="25"/>
      <c r="G2220" s="26" t="str">
        <f aca="false">IF(AND(E2220="",H2220=""),"",N(E2220)*N(F2220)+N(H2220))</f>
        <v/>
      </c>
      <c r="H2220" s="25"/>
      <c r="I2220" s="23"/>
      <c r="J2220" s="28" t="str">
        <f aca="false">IF(AND(A2220="",B2220="",C2220="",E2220="",H2220=""),"",IF(B2220="","Pick a job",IF(ISNA(MATCH(B2220,Jobs!$A$2:$A$301,0)),"Job # not on Jobs tab",IF(C2220="","Pick a category",IF(AND(E2220&lt;&gt;"",F2220=""),"Add a rate",IF(AND(E2220="",H2220=""),"Add hours or an amount",IF(AND(E2220&lt;&gt;"",H2220&lt;&gt;""),"Use hours x rate OR an amount","")))))))</f>
        <v/>
      </c>
    </row>
    <row r="2221" customFormat="false" ht="15" hidden="false" customHeight="false" outlineLevel="0" collapsed="false">
      <c r="A2221" s="24"/>
      <c r="B2221" s="23"/>
      <c r="C2221" s="23"/>
      <c r="D2221" s="23"/>
      <c r="E2221" s="23"/>
      <c r="F2221" s="25"/>
      <c r="G2221" s="26" t="str">
        <f aca="false">IF(AND(E2221="",H2221=""),"",N(E2221)*N(F2221)+N(H2221))</f>
        <v/>
      </c>
      <c r="H2221" s="25"/>
      <c r="I2221" s="23"/>
      <c r="J2221" s="28" t="str">
        <f aca="false">IF(AND(A2221="",B2221="",C2221="",E2221="",H2221=""),"",IF(B2221="","Pick a job",IF(ISNA(MATCH(B2221,Jobs!$A$2:$A$301,0)),"Job # not on Jobs tab",IF(C2221="","Pick a category",IF(AND(E2221&lt;&gt;"",F2221=""),"Add a rate",IF(AND(E2221="",H2221=""),"Add hours or an amount",IF(AND(E2221&lt;&gt;"",H2221&lt;&gt;""),"Use hours x rate OR an amount","")))))))</f>
        <v/>
      </c>
    </row>
    <row r="2222" customFormat="false" ht="15" hidden="false" customHeight="false" outlineLevel="0" collapsed="false">
      <c r="A2222" s="24"/>
      <c r="B2222" s="23"/>
      <c r="C2222" s="23"/>
      <c r="D2222" s="23"/>
      <c r="E2222" s="23"/>
      <c r="F2222" s="25"/>
      <c r="G2222" s="26" t="str">
        <f aca="false">IF(AND(E2222="",H2222=""),"",N(E2222)*N(F2222)+N(H2222))</f>
        <v/>
      </c>
      <c r="H2222" s="25"/>
      <c r="I2222" s="23"/>
      <c r="J2222" s="28" t="str">
        <f aca="false">IF(AND(A2222="",B2222="",C2222="",E2222="",H2222=""),"",IF(B2222="","Pick a job",IF(ISNA(MATCH(B2222,Jobs!$A$2:$A$301,0)),"Job # not on Jobs tab",IF(C2222="","Pick a category",IF(AND(E2222&lt;&gt;"",F2222=""),"Add a rate",IF(AND(E2222="",H2222=""),"Add hours or an amount",IF(AND(E2222&lt;&gt;"",H2222&lt;&gt;""),"Use hours x rate OR an amount","")))))))</f>
        <v/>
      </c>
    </row>
    <row r="2223" customFormat="false" ht="15" hidden="false" customHeight="false" outlineLevel="0" collapsed="false">
      <c r="A2223" s="24"/>
      <c r="B2223" s="23"/>
      <c r="C2223" s="23"/>
      <c r="D2223" s="23"/>
      <c r="E2223" s="23"/>
      <c r="F2223" s="25"/>
      <c r="G2223" s="26" t="str">
        <f aca="false">IF(AND(E2223="",H2223=""),"",N(E2223)*N(F2223)+N(H2223))</f>
        <v/>
      </c>
      <c r="H2223" s="25"/>
      <c r="I2223" s="23"/>
      <c r="J2223" s="28" t="str">
        <f aca="false">IF(AND(A2223="",B2223="",C2223="",E2223="",H2223=""),"",IF(B2223="","Pick a job",IF(ISNA(MATCH(B2223,Jobs!$A$2:$A$301,0)),"Job # not on Jobs tab",IF(C2223="","Pick a category",IF(AND(E2223&lt;&gt;"",F2223=""),"Add a rate",IF(AND(E2223="",H2223=""),"Add hours or an amount",IF(AND(E2223&lt;&gt;"",H2223&lt;&gt;""),"Use hours x rate OR an amount","")))))))</f>
        <v/>
      </c>
    </row>
    <row r="2224" customFormat="false" ht="15" hidden="false" customHeight="false" outlineLevel="0" collapsed="false">
      <c r="A2224" s="24"/>
      <c r="B2224" s="23"/>
      <c r="C2224" s="23"/>
      <c r="D2224" s="23"/>
      <c r="E2224" s="23"/>
      <c r="F2224" s="25"/>
      <c r="G2224" s="26" t="str">
        <f aca="false">IF(AND(E2224="",H2224=""),"",N(E2224)*N(F2224)+N(H2224))</f>
        <v/>
      </c>
      <c r="H2224" s="25"/>
      <c r="I2224" s="23"/>
      <c r="J2224" s="28" t="str">
        <f aca="false">IF(AND(A2224="",B2224="",C2224="",E2224="",H2224=""),"",IF(B2224="","Pick a job",IF(ISNA(MATCH(B2224,Jobs!$A$2:$A$301,0)),"Job # not on Jobs tab",IF(C2224="","Pick a category",IF(AND(E2224&lt;&gt;"",F2224=""),"Add a rate",IF(AND(E2224="",H2224=""),"Add hours or an amount",IF(AND(E2224&lt;&gt;"",H2224&lt;&gt;""),"Use hours x rate OR an amount","")))))))</f>
        <v/>
      </c>
    </row>
    <row r="2225" customFormat="false" ht="15" hidden="false" customHeight="false" outlineLevel="0" collapsed="false">
      <c r="A2225" s="24"/>
      <c r="B2225" s="23"/>
      <c r="C2225" s="23"/>
      <c r="D2225" s="23"/>
      <c r="E2225" s="23"/>
      <c r="F2225" s="25"/>
      <c r="G2225" s="26" t="str">
        <f aca="false">IF(AND(E2225="",H2225=""),"",N(E2225)*N(F2225)+N(H2225))</f>
        <v/>
      </c>
      <c r="H2225" s="25"/>
      <c r="I2225" s="23"/>
      <c r="J2225" s="28" t="str">
        <f aca="false">IF(AND(A2225="",B2225="",C2225="",E2225="",H2225=""),"",IF(B2225="","Pick a job",IF(ISNA(MATCH(B2225,Jobs!$A$2:$A$301,0)),"Job # not on Jobs tab",IF(C2225="","Pick a category",IF(AND(E2225&lt;&gt;"",F2225=""),"Add a rate",IF(AND(E2225="",H2225=""),"Add hours or an amount",IF(AND(E2225&lt;&gt;"",H2225&lt;&gt;""),"Use hours x rate OR an amount","")))))))</f>
        <v/>
      </c>
    </row>
    <row r="2226" customFormat="false" ht="15" hidden="false" customHeight="false" outlineLevel="0" collapsed="false">
      <c r="A2226" s="24"/>
      <c r="B2226" s="23"/>
      <c r="C2226" s="23"/>
      <c r="D2226" s="23"/>
      <c r="E2226" s="23"/>
      <c r="F2226" s="25"/>
      <c r="G2226" s="26" t="str">
        <f aca="false">IF(AND(E2226="",H2226=""),"",N(E2226)*N(F2226)+N(H2226))</f>
        <v/>
      </c>
      <c r="H2226" s="25"/>
      <c r="I2226" s="23"/>
      <c r="J2226" s="28" t="str">
        <f aca="false">IF(AND(A2226="",B2226="",C2226="",E2226="",H2226=""),"",IF(B2226="","Pick a job",IF(ISNA(MATCH(B2226,Jobs!$A$2:$A$301,0)),"Job # not on Jobs tab",IF(C2226="","Pick a category",IF(AND(E2226&lt;&gt;"",F2226=""),"Add a rate",IF(AND(E2226="",H2226=""),"Add hours or an amount",IF(AND(E2226&lt;&gt;"",H2226&lt;&gt;""),"Use hours x rate OR an amount","")))))))</f>
        <v/>
      </c>
    </row>
    <row r="2227" customFormat="false" ht="15" hidden="false" customHeight="false" outlineLevel="0" collapsed="false">
      <c r="A2227" s="24"/>
      <c r="B2227" s="23"/>
      <c r="C2227" s="23"/>
      <c r="D2227" s="23"/>
      <c r="E2227" s="23"/>
      <c r="F2227" s="25"/>
      <c r="G2227" s="26" t="str">
        <f aca="false">IF(AND(E2227="",H2227=""),"",N(E2227)*N(F2227)+N(H2227))</f>
        <v/>
      </c>
      <c r="H2227" s="25"/>
      <c r="I2227" s="23"/>
      <c r="J2227" s="28" t="str">
        <f aca="false">IF(AND(A2227="",B2227="",C2227="",E2227="",H2227=""),"",IF(B2227="","Pick a job",IF(ISNA(MATCH(B2227,Jobs!$A$2:$A$301,0)),"Job # not on Jobs tab",IF(C2227="","Pick a category",IF(AND(E2227&lt;&gt;"",F2227=""),"Add a rate",IF(AND(E2227="",H2227=""),"Add hours or an amount",IF(AND(E2227&lt;&gt;"",H2227&lt;&gt;""),"Use hours x rate OR an amount","")))))))</f>
        <v/>
      </c>
    </row>
    <row r="2228" customFormat="false" ht="15" hidden="false" customHeight="false" outlineLevel="0" collapsed="false">
      <c r="A2228" s="24"/>
      <c r="B2228" s="23"/>
      <c r="C2228" s="23"/>
      <c r="D2228" s="23"/>
      <c r="E2228" s="23"/>
      <c r="F2228" s="25"/>
      <c r="G2228" s="26" t="str">
        <f aca="false">IF(AND(E2228="",H2228=""),"",N(E2228)*N(F2228)+N(H2228))</f>
        <v/>
      </c>
      <c r="H2228" s="25"/>
      <c r="I2228" s="23"/>
      <c r="J2228" s="28" t="str">
        <f aca="false">IF(AND(A2228="",B2228="",C2228="",E2228="",H2228=""),"",IF(B2228="","Pick a job",IF(ISNA(MATCH(B2228,Jobs!$A$2:$A$301,0)),"Job # not on Jobs tab",IF(C2228="","Pick a category",IF(AND(E2228&lt;&gt;"",F2228=""),"Add a rate",IF(AND(E2228="",H2228=""),"Add hours or an amount",IF(AND(E2228&lt;&gt;"",H2228&lt;&gt;""),"Use hours x rate OR an amount","")))))))</f>
        <v/>
      </c>
    </row>
    <row r="2229" customFormat="false" ht="15" hidden="false" customHeight="false" outlineLevel="0" collapsed="false">
      <c r="A2229" s="24"/>
      <c r="B2229" s="23"/>
      <c r="C2229" s="23"/>
      <c r="D2229" s="23"/>
      <c r="E2229" s="23"/>
      <c r="F2229" s="25"/>
      <c r="G2229" s="26" t="str">
        <f aca="false">IF(AND(E2229="",H2229=""),"",N(E2229)*N(F2229)+N(H2229))</f>
        <v/>
      </c>
      <c r="H2229" s="25"/>
      <c r="I2229" s="23"/>
      <c r="J2229" s="28" t="str">
        <f aca="false">IF(AND(A2229="",B2229="",C2229="",E2229="",H2229=""),"",IF(B2229="","Pick a job",IF(ISNA(MATCH(B2229,Jobs!$A$2:$A$301,0)),"Job # not on Jobs tab",IF(C2229="","Pick a category",IF(AND(E2229&lt;&gt;"",F2229=""),"Add a rate",IF(AND(E2229="",H2229=""),"Add hours or an amount",IF(AND(E2229&lt;&gt;"",H2229&lt;&gt;""),"Use hours x rate OR an amount","")))))))</f>
        <v/>
      </c>
    </row>
    <row r="2230" customFormat="false" ht="15" hidden="false" customHeight="false" outlineLevel="0" collapsed="false">
      <c r="A2230" s="24"/>
      <c r="B2230" s="23"/>
      <c r="C2230" s="23"/>
      <c r="D2230" s="23"/>
      <c r="E2230" s="23"/>
      <c r="F2230" s="25"/>
      <c r="G2230" s="26" t="str">
        <f aca="false">IF(AND(E2230="",H2230=""),"",N(E2230)*N(F2230)+N(H2230))</f>
        <v/>
      </c>
      <c r="H2230" s="25"/>
      <c r="I2230" s="23"/>
      <c r="J2230" s="28" t="str">
        <f aca="false">IF(AND(A2230="",B2230="",C2230="",E2230="",H2230=""),"",IF(B2230="","Pick a job",IF(ISNA(MATCH(B2230,Jobs!$A$2:$A$301,0)),"Job # not on Jobs tab",IF(C2230="","Pick a category",IF(AND(E2230&lt;&gt;"",F2230=""),"Add a rate",IF(AND(E2230="",H2230=""),"Add hours or an amount",IF(AND(E2230&lt;&gt;"",H2230&lt;&gt;""),"Use hours x rate OR an amount","")))))))</f>
        <v/>
      </c>
    </row>
    <row r="2231" customFormat="false" ht="15" hidden="false" customHeight="false" outlineLevel="0" collapsed="false">
      <c r="A2231" s="24"/>
      <c r="B2231" s="23"/>
      <c r="C2231" s="23"/>
      <c r="D2231" s="23"/>
      <c r="E2231" s="23"/>
      <c r="F2231" s="25"/>
      <c r="G2231" s="26" t="str">
        <f aca="false">IF(AND(E2231="",H2231=""),"",N(E2231)*N(F2231)+N(H2231))</f>
        <v/>
      </c>
      <c r="H2231" s="25"/>
      <c r="I2231" s="23"/>
      <c r="J2231" s="28" t="str">
        <f aca="false">IF(AND(A2231="",B2231="",C2231="",E2231="",H2231=""),"",IF(B2231="","Pick a job",IF(ISNA(MATCH(B2231,Jobs!$A$2:$A$301,0)),"Job # not on Jobs tab",IF(C2231="","Pick a category",IF(AND(E2231&lt;&gt;"",F2231=""),"Add a rate",IF(AND(E2231="",H2231=""),"Add hours or an amount",IF(AND(E2231&lt;&gt;"",H2231&lt;&gt;""),"Use hours x rate OR an amount","")))))))</f>
        <v/>
      </c>
    </row>
    <row r="2232" customFormat="false" ht="15" hidden="false" customHeight="false" outlineLevel="0" collapsed="false">
      <c r="A2232" s="24"/>
      <c r="B2232" s="23"/>
      <c r="C2232" s="23"/>
      <c r="D2232" s="23"/>
      <c r="E2232" s="23"/>
      <c r="F2232" s="25"/>
      <c r="G2232" s="26" t="str">
        <f aca="false">IF(AND(E2232="",H2232=""),"",N(E2232)*N(F2232)+N(H2232))</f>
        <v/>
      </c>
      <c r="H2232" s="25"/>
      <c r="I2232" s="23"/>
      <c r="J2232" s="28" t="str">
        <f aca="false">IF(AND(A2232="",B2232="",C2232="",E2232="",H2232=""),"",IF(B2232="","Pick a job",IF(ISNA(MATCH(B2232,Jobs!$A$2:$A$301,0)),"Job # not on Jobs tab",IF(C2232="","Pick a category",IF(AND(E2232&lt;&gt;"",F2232=""),"Add a rate",IF(AND(E2232="",H2232=""),"Add hours or an amount",IF(AND(E2232&lt;&gt;"",H2232&lt;&gt;""),"Use hours x rate OR an amount","")))))))</f>
        <v/>
      </c>
    </row>
    <row r="2233" customFormat="false" ht="15" hidden="false" customHeight="false" outlineLevel="0" collapsed="false">
      <c r="A2233" s="24"/>
      <c r="B2233" s="23"/>
      <c r="C2233" s="23"/>
      <c r="D2233" s="23"/>
      <c r="E2233" s="23"/>
      <c r="F2233" s="25"/>
      <c r="G2233" s="26" t="str">
        <f aca="false">IF(AND(E2233="",H2233=""),"",N(E2233)*N(F2233)+N(H2233))</f>
        <v/>
      </c>
      <c r="H2233" s="25"/>
      <c r="I2233" s="23"/>
      <c r="J2233" s="28" t="str">
        <f aca="false">IF(AND(A2233="",B2233="",C2233="",E2233="",H2233=""),"",IF(B2233="","Pick a job",IF(ISNA(MATCH(B2233,Jobs!$A$2:$A$301,0)),"Job # not on Jobs tab",IF(C2233="","Pick a category",IF(AND(E2233&lt;&gt;"",F2233=""),"Add a rate",IF(AND(E2233="",H2233=""),"Add hours or an amount",IF(AND(E2233&lt;&gt;"",H2233&lt;&gt;""),"Use hours x rate OR an amount","")))))))</f>
        <v/>
      </c>
    </row>
    <row r="2234" customFormat="false" ht="15" hidden="false" customHeight="false" outlineLevel="0" collapsed="false">
      <c r="A2234" s="24"/>
      <c r="B2234" s="23"/>
      <c r="C2234" s="23"/>
      <c r="D2234" s="23"/>
      <c r="E2234" s="23"/>
      <c r="F2234" s="25"/>
      <c r="G2234" s="26" t="str">
        <f aca="false">IF(AND(E2234="",H2234=""),"",N(E2234)*N(F2234)+N(H2234))</f>
        <v/>
      </c>
      <c r="H2234" s="25"/>
      <c r="I2234" s="23"/>
      <c r="J2234" s="28" t="str">
        <f aca="false">IF(AND(A2234="",B2234="",C2234="",E2234="",H2234=""),"",IF(B2234="","Pick a job",IF(ISNA(MATCH(B2234,Jobs!$A$2:$A$301,0)),"Job # not on Jobs tab",IF(C2234="","Pick a category",IF(AND(E2234&lt;&gt;"",F2234=""),"Add a rate",IF(AND(E2234="",H2234=""),"Add hours or an amount",IF(AND(E2234&lt;&gt;"",H2234&lt;&gt;""),"Use hours x rate OR an amount","")))))))</f>
        <v/>
      </c>
    </row>
    <row r="2235" customFormat="false" ht="15" hidden="false" customHeight="false" outlineLevel="0" collapsed="false">
      <c r="A2235" s="24"/>
      <c r="B2235" s="23"/>
      <c r="C2235" s="23"/>
      <c r="D2235" s="23"/>
      <c r="E2235" s="23"/>
      <c r="F2235" s="25"/>
      <c r="G2235" s="26" t="str">
        <f aca="false">IF(AND(E2235="",H2235=""),"",N(E2235)*N(F2235)+N(H2235))</f>
        <v/>
      </c>
      <c r="H2235" s="25"/>
      <c r="I2235" s="23"/>
      <c r="J2235" s="28" t="str">
        <f aca="false">IF(AND(A2235="",B2235="",C2235="",E2235="",H2235=""),"",IF(B2235="","Pick a job",IF(ISNA(MATCH(B2235,Jobs!$A$2:$A$301,0)),"Job # not on Jobs tab",IF(C2235="","Pick a category",IF(AND(E2235&lt;&gt;"",F2235=""),"Add a rate",IF(AND(E2235="",H2235=""),"Add hours or an amount",IF(AND(E2235&lt;&gt;"",H2235&lt;&gt;""),"Use hours x rate OR an amount","")))))))</f>
        <v/>
      </c>
    </row>
    <row r="2236" customFormat="false" ht="15" hidden="false" customHeight="false" outlineLevel="0" collapsed="false">
      <c r="A2236" s="24"/>
      <c r="B2236" s="23"/>
      <c r="C2236" s="23"/>
      <c r="D2236" s="23"/>
      <c r="E2236" s="23"/>
      <c r="F2236" s="25"/>
      <c r="G2236" s="26" t="str">
        <f aca="false">IF(AND(E2236="",H2236=""),"",N(E2236)*N(F2236)+N(H2236))</f>
        <v/>
      </c>
      <c r="H2236" s="25"/>
      <c r="I2236" s="23"/>
      <c r="J2236" s="28" t="str">
        <f aca="false">IF(AND(A2236="",B2236="",C2236="",E2236="",H2236=""),"",IF(B2236="","Pick a job",IF(ISNA(MATCH(B2236,Jobs!$A$2:$A$301,0)),"Job # not on Jobs tab",IF(C2236="","Pick a category",IF(AND(E2236&lt;&gt;"",F2236=""),"Add a rate",IF(AND(E2236="",H2236=""),"Add hours or an amount",IF(AND(E2236&lt;&gt;"",H2236&lt;&gt;""),"Use hours x rate OR an amount","")))))))</f>
        <v/>
      </c>
    </row>
    <row r="2237" customFormat="false" ht="15" hidden="false" customHeight="false" outlineLevel="0" collapsed="false">
      <c r="A2237" s="24"/>
      <c r="B2237" s="23"/>
      <c r="C2237" s="23"/>
      <c r="D2237" s="23"/>
      <c r="E2237" s="23"/>
      <c r="F2237" s="25"/>
      <c r="G2237" s="26" t="str">
        <f aca="false">IF(AND(E2237="",H2237=""),"",N(E2237)*N(F2237)+N(H2237))</f>
        <v/>
      </c>
      <c r="H2237" s="25"/>
      <c r="I2237" s="23"/>
      <c r="J2237" s="28" t="str">
        <f aca="false">IF(AND(A2237="",B2237="",C2237="",E2237="",H2237=""),"",IF(B2237="","Pick a job",IF(ISNA(MATCH(B2237,Jobs!$A$2:$A$301,0)),"Job # not on Jobs tab",IF(C2237="","Pick a category",IF(AND(E2237&lt;&gt;"",F2237=""),"Add a rate",IF(AND(E2237="",H2237=""),"Add hours or an amount",IF(AND(E2237&lt;&gt;"",H2237&lt;&gt;""),"Use hours x rate OR an amount","")))))))</f>
        <v/>
      </c>
    </row>
    <row r="2238" customFormat="false" ht="15" hidden="false" customHeight="false" outlineLevel="0" collapsed="false">
      <c r="A2238" s="24"/>
      <c r="B2238" s="23"/>
      <c r="C2238" s="23"/>
      <c r="D2238" s="23"/>
      <c r="E2238" s="23"/>
      <c r="F2238" s="25"/>
      <c r="G2238" s="26" t="str">
        <f aca="false">IF(AND(E2238="",H2238=""),"",N(E2238)*N(F2238)+N(H2238))</f>
        <v/>
      </c>
      <c r="H2238" s="25"/>
      <c r="I2238" s="23"/>
      <c r="J2238" s="28" t="str">
        <f aca="false">IF(AND(A2238="",B2238="",C2238="",E2238="",H2238=""),"",IF(B2238="","Pick a job",IF(ISNA(MATCH(B2238,Jobs!$A$2:$A$301,0)),"Job # not on Jobs tab",IF(C2238="","Pick a category",IF(AND(E2238&lt;&gt;"",F2238=""),"Add a rate",IF(AND(E2238="",H2238=""),"Add hours or an amount",IF(AND(E2238&lt;&gt;"",H2238&lt;&gt;""),"Use hours x rate OR an amount","")))))))</f>
        <v/>
      </c>
    </row>
    <row r="2239" customFormat="false" ht="15" hidden="false" customHeight="false" outlineLevel="0" collapsed="false">
      <c r="A2239" s="24"/>
      <c r="B2239" s="23"/>
      <c r="C2239" s="23"/>
      <c r="D2239" s="23"/>
      <c r="E2239" s="23"/>
      <c r="F2239" s="25"/>
      <c r="G2239" s="26" t="str">
        <f aca="false">IF(AND(E2239="",H2239=""),"",N(E2239)*N(F2239)+N(H2239))</f>
        <v/>
      </c>
      <c r="H2239" s="25"/>
      <c r="I2239" s="23"/>
      <c r="J2239" s="28" t="str">
        <f aca="false">IF(AND(A2239="",B2239="",C2239="",E2239="",H2239=""),"",IF(B2239="","Pick a job",IF(ISNA(MATCH(B2239,Jobs!$A$2:$A$301,0)),"Job # not on Jobs tab",IF(C2239="","Pick a category",IF(AND(E2239&lt;&gt;"",F2239=""),"Add a rate",IF(AND(E2239="",H2239=""),"Add hours or an amount",IF(AND(E2239&lt;&gt;"",H2239&lt;&gt;""),"Use hours x rate OR an amount","")))))))</f>
        <v/>
      </c>
    </row>
    <row r="2240" customFormat="false" ht="15" hidden="false" customHeight="false" outlineLevel="0" collapsed="false">
      <c r="A2240" s="24"/>
      <c r="B2240" s="23"/>
      <c r="C2240" s="23"/>
      <c r="D2240" s="23"/>
      <c r="E2240" s="23"/>
      <c r="F2240" s="25"/>
      <c r="G2240" s="26" t="str">
        <f aca="false">IF(AND(E2240="",H2240=""),"",N(E2240)*N(F2240)+N(H2240))</f>
        <v/>
      </c>
      <c r="H2240" s="25"/>
      <c r="I2240" s="23"/>
      <c r="J2240" s="28" t="str">
        <f aca="false">IF(AND(A2240="",B2240="",C2240="",E2240="",H2240=""),"",IF(B2240="","Pick a job",IF(ISNA(MATCH(B2240,Jobs!$A$2:$A$301,0)),"Job # not on Jobs tab",IF(C2240="","Pick a category",IF(AND(E2240&lt;&gt;"",F2240=""),"Add a rate",IF(AND(E2240="",H2240=""),"Add hours or an amount",IF(AND(E2240&lt;&gt;"",H2240&lt;&gt;""),"Use hours x rate OR an amount","")))))))</f>
        <v/>
      </c>
    </row>
    <row r="2241" customFormat="false" ht="15" hidden="false" customHeight="false" outlineLevel="0" collapsed="false">
      <c r="A2241" s="24"/>
      <c r="B2241" s="23"/>
      <c r="C2241" s="23"/>
      <c r="D2241" s="23"/>
      <c r="E2241" s="23"/>
      <c r="F2241" s="25"/>
      <c r="G2241" s="26" t="str">
        <f aca="false">IF(AND(E2241="",H2241=""),"",N(E2241)*N(F2241)+N(H2241))</f>
        <v/>
      </c>
      <c r="H2241" s="25"/>
      <c r="I2241" s="23"/>
      <c r="J2241" s="28" t="str">
        <f aca="false">IF(AND(A2241="",B2241="",C2241="",E2241="",H2241=""),"",IF(B2241="","Pick a job",IF(ISNA(MATCH(B2241,Jobs!$A$2:$A$301,0)),"Job # not on Jobs tab",IF(C2241="","Pick a category",IF(AND(E2241&lt;&gt;"",F2241=""),"Add a rate",IF(AND(E2241="",H2241=""),"Add hours or an amount",IF(AND(E2241&lt;&gt;"",H2241&lt;&gt;""),"Use hours x rate OR an amount","")))))))</f>
        <v/>
      </c>
    </row>
    <row r="2242" customFormat="false" ht="15" hidden="false" customHeight="false" outlineLevel="0" collapsed="false">
      <c r="A2242" s="24"/>
      <c r="B2242" s="23"/>
      <c r="C2242" s="23"/>
      <c r="D2242" s="23"/>
      <c r="E2242" s="23"/>
      <c r="F2242" s="25"/>
      <c r="G2242" s="26" t="str">
        <f aca="false">IF(AND(E2242="",H2242=""),"",N(E2242)*N(F2242)+N(H2242))</f>
        <v/>
      </c>
      <c r="H2242" s="25"/>
      <c r="I2242" s="23"/>
      <c r="J2242" s="28" t="str">
        <f aca="false">IF(AND(A2242="",B2242="",C2242="",E2242="",H2242=""),"",IF(B2242="","Pick a job",IF(ISNA(MATCH(B2242,Jobs!$A$2:$A$301,0)),"Job # not on Jobs tab",IF(C2242="","Pick a category",IF(AND(E2242&lt;&gt;"",F2242=""),"Add a rate",IF(AND(E2242="",H2242=""),"Add hours or an amount",IF(AND(E2242&lt;&gt;"",H2242&lt;&gt;""),"Use hours x rate OR an amount","")))))))</f>
        <v/>
      </c>
    </row>
    <row r="2243" customFormat="false" ht="15" hidden="false" customHeight="false" outlineLevel="0" collapsed="false">
      <c r="A2243" s="24"/>
      <c r="B2243" s="23"/>
      <c r="C2243" s="23"/>
      <c r="D2243" s="23"/>
      <c r="E2243" s="23"/>
      <c r="F2243" s="25"/>
      <c r="G2243" s="26" t="str">
        <f aca="false">IF(AND(E2243="",H2243=""),"",N(E2243)*N(F2243)+N(H2243))</f>
        <v/>
      </c>
      <c r="H2243" s="25"/>
      <c r="I2243" s="23"/>
      <c r="J2243" s="28" t="str">
        <f aca="false">IF(AND(A2243="",B2243="",C2243="",E2243="",H2243=""),"",IF(B2243="","Pick a job",IF(ISNA(MATCH(B2243,Jobs!$A$2:$A$301,0)),"Job # not on Jobs tab",IF(C2243="","Pick a category",IF(AND(E2243&lt;&gt;"",F2243=""),"Add a rate",IF(AND(E2243="",H2243=""),"Add hours or an amount",IF(AND(E2243&lt;&gt;"",H2243&lt;&gt;""),"Use hours x rate OR an amount","")))))))</f>
        <v/>
      </c>
    </row>
    <row r="2244" customFormat="false" ht="15" hidden="false" customHeight="false" outlineLevel="0" collapsed="false">
      <c r="A2244" s="24"/>
      <c r="B2244" s="23"/>
      <c r="C2244" s="23"/>
      <c r="D2244" s="23"/>
      <c r="E2244" s="23"/>
      <c r="F2244" s="25"/>
      <c r="G2244" s="26" t="str">
        <f aca="false">IF(AND(E2244="",H2244=""),"",N(E2244)*N(F2244)+N(H2244))</f>
        <v/>
      </c>
      <c r="H2244" s="25"/>
      <c r="I2244" s="23"/>
      <c r="J2244" s="28" t="str">
        <f aca="false">IF(AND(A2244="",B2244="",C2244="",E2244="",H2244=""),"",IF(B2244="","Pick a job",IF(ISNA(MATCH(B2244,Jobs!$A$2:$A$301,0)),"Job # not on Jobs tab",IF(C2244="","Pick a category",IF(AND(E2244&lt;&gt;"",F2244=""),"Add a rate",IF(AND(E2244="",H2244=""),"Add hours or an amount",IF(AND(E2244&lt;&gt;"",H2244&lt;&gt;""),"Use hours x rate OR an amount","")))))))</f>
        <v/>
      </c>
    </row>
    <row r="2245" customFormat="false" ht="15" hidden="false" customHeight="false" outlineLevel="0" collapsed="false">
      <c r="A2245" s="24"/>
      <c r="B2245" s="23"/>
      <c r="C2245" s="23"/>
      <c r="D2245" s="23"/>
      <c r="E2245" s="23"/>
      <c r="F2245" s="25"/>
      <c r="G2245" s="26" t="str">
        <f aca="false">IF(AND(E2245="",H2245=""),"",N(E2245)*N(F2245)+N(H2245))</f>
        <v/>
      </c>
      <c r="H2245" s="25"/>
      <c r="I2245" s="23"/>
      <c r="J2245" s="28" t="str">
        <f aca="false">IF(AND(A2245="",B2245="",C2245="",E2245="",H2245=""),"",IF(B2245="","Pick a job",IF(ISNA(MATCH(B2245,Jobs!$A$2:$A$301,0)),"Job # not on Jobs tab",IF(C2245="","Pick a category",IF(AND(E2245&lt;&gt;"",F2245=""),"Add a rate",IF(AND(E2245="",H2245=""),"Add hours or an amount",IF(AND(E2245&lt;&gt;"",H2245&lt;&gt;""),"Use hours x rate OR an amount","")))))))</f>
        <v/>
      </c>
    </row>
    <row r="2246" customFormat="false" ht="15" hidden="false" customHeight="false" outlineLevel="0" collapsed="false">
      <c r="A2246" s="24"/>
      <c r="B2246" s="23"/>
      <c r="C2246" s="23"/>
      <c r="D2246" s="23"/>
      <c r="E2246" s="23"/>
      <c r="F2246" s="25"/>
      <c r="G2246" s="26" t="str">
        <f aca="false">IF(AND(E2246="",H2246=""),"",N(E2246)*N(F2246)+N(H2246))</f>
        <v/>
      </c>
      <c r="H2246" s="25"/>
      <c r="I2246" s="23"/>
      <c r="J2246" s="28" t="str">
        <f aca="false">IF(AND(A2246="",B2246="",C2246="",E2246="",H2246=""),"",IF(B2246="","Pick a job",IF(ISNA(MATCH(B2246,Jobs!$A$2:$A$301,0)),"Job # not on Jobs tab",IF(C2246="","Pick a category",IF(AND(E2246&lt;&gt;"",F2246=""),"Add a rate",IF(AND(E2246="",H2246=""),"Add hours or an amount",IF(AND(E2246&lt;&gt;"",H2246&lt;&gt;""),"Use hours x rate OR an amount","")))))))</f>
        <v/>
      </c>
    </row>
    <row r="2247" customFormat="false" ht="15" hidden="false" customHeight="false" outlineLevel="0" collapsed="false">
      <c r="A2247" s="24"/>
      <c r="B2247" s="23"/>
      <c r="C2247" s="23"/>
      <c r="D2247" s="23"/>
      <c r="E2247" s="23"/>
      <c r="F2247" s="25"/>
      <c r="G2247" s="26" t="str">
        <f aca="false">IF(AND(E2247="",H2247=""),"",N(E2247)*N(F2247)+N(H2247))</f>
        <v/>
      </c>
      <c r="H2247" s="25"/>
      <c r="I2247" s="23"/>
      <c r="J2247" s="28" t="str">
        <f aca="false">IF(AND(A2247="",B2247="",C2247="",E2247="",H2247=""),"",IF(B2247="","Pick a job",IF(ISNA(MATCH(B2247,Jobs!$A$2:$A$301,0)),"Job # not on Jobs tab",IF(C2247="","Pick a category",IF(AND(E2247&lt;&gt;"",F2247=""),"Add a rate",IF(AND(E2247="",H2247=""),"Add hours or an amount",IF(AND(E2247&lt;&gt;"",H2247&lt;&gt;""),"Use hours x rate OR an amount","")))))))</f>
        <v/>
      </c>
    </row>
    <row r="2248" customFormat="false" ht="15" hidden="false" customHeight="false" outlineLevel="0" collapsed="false">
      <c r="A2248" s="24"/>
      <c r="B2248" s="23"/>
      <c r="C2248" s="23"/>
      <c r="D2248" s="23"/>
      <c r="E2248" s="23"/>
      <c r="F2248" s="25"/>
      <c r="G2248" s="26" t="str">
        <f aca="false">IF(AND(E2248="",H2248=""),"",N(E2248)*N(F2248)+N(H2248))</f>
        <v/>
      </c>
      <c r="H2248" s="25"/>
      <c r="I2248" s="23"/>
      <c r="J2248" s="28" t="str">
        <f aca="false">IF(AND(A2248="",B2248="",C2248="",E2248="",H2248=""),"",IF(B2248="","Pick a job",IF(ISNA(MATCH(B2248,Jobs!$A$2:$A$301,0)),"Job # not on Jobs tab",IF(C2248="","Pick a category",IF(AND(E2248&lt;&gt;"",F2248=""),"Add a rate",IF(AND(E2248="",H2248=""),"Add hours or an amount",IF(AND(E2248&lt;&gt;"",H2248&lt;&gt;""),"Use hours x rate OR an amount","")))))))</f>
        <v/>
      </c>
    </row>
    <row r="2249" customFormat="false" ht="15" hidden="false" customHeight="false" outlineLevel="0" collapsed="false">
      <c r="A2249" s="24"/>
      <c r="B2249" s="23"/>
      <c r="C2249" s="23"/>
      <c r="D2249" s="23"/>
      <c r="E2249" s="23"/>
      <c r="F2249" s="25"/>
      <c r="G2249" s="26" t="str">
        <f aca="false">IF(AND(E2249="",H2249=""),"",N(E2249)*N(F2249)+N(H2249))</f>
        <v/>
      </c>
      <c r="H2249" s="25"/>
      <c r="I2249" s="23"/>
      <c r="J2249" s="28" t="str">
        <f aca="false">IF(AND(A2249="",B2249="",C2249="",E2249="",H2249=""),"",IF(B2249="","Pick a job",IF(ISNA(MATCH(B2249,Jobs!$A$2:$A$301,0)),"Job # not on Jobs tab",IF(C2249="","Pick a category",IF(AND(E2249&lt;&gt;"",F2249=""),"Add a rate",IF(AND(E2249="",H2249=""),"Add hours or an amount",IF(AND(E2249&lt;&gt;"",H2249&lt;&gt;""),"Use hours x rate OR an amount","")))))))</f>
        <v/>
      </c>
    </row>
    <row r="2250" customFormat="false" ht="15" hidden="false" customHeight="false" outlineLevel="0" collapsed="false">
      <c r="A2250" s="24"/>
      <c r="B2250" s="23"/>
      <c r="C2250" s="23"/>
      <c r="D2250" s="23"/>
      <c r="E2250" s="23"/>
      <c r="F2250" s="25"/>
      <c r="G2250" s="26" t="str">
        <f aca="false">IF(AND(E2250="",H2250=""),"",N(E2250)*N(F2250)+N(H2250))</f>
        <v/>
      </c>
      <c r="H2250" s="25"/>
      <c r="I2250" s="23"/>
      <c r="J2250" s="28" t="str">
        <f aca="false">IF(AND(A2250="",B2250="",C2250="",E2250="",H2250=""),"",IF(B2250="","Pick a job",IF(ISNA(MATCH(B2250,Jobs!$A$2:$A$301,0)),"Job # not on Jobs tab",IF(C2250="","Pick a category",IF(AND(E2250&lt;&gt;"",F2250=""),"Add a rate",IF(AND(E2250="",H2250=""),"Add hours or an amount",IF(AND(E2250&lt;&gt;"",H2250&lt;&gt;""),"Use hours x rate OR an amount","")))))))</f>
        <v/>
      </c>
    </row>
    <row r="2251" customFormat="false" ht="15" hidden="false" customHeight="false" outlineLevel="0" collapsed="false">
      <c r="A2251" s="24"/>
      <c r="B2251" s="23"/>
      <c r="C2251" s="23"/>
      <c r="D2251" s="23"/>
      <c r="E2251" s="23"/>
      <c r="F2251" s="25"/>
      <c r="G2251" s="26" t="str">
        <f aca="false">IF(AND(E2251="",H2251=""),"",N(E2251)*N(F2251)+N(H2251))</f>
        <v/>
      </c>
      <c r="H2251" s="25"/>
      <c r="I2251" s="23"/>
      <c r="J2251" s="28" t="str">
        <f aca="false">IF(AND(A2251="",B2251="",C2251="",E2251="",H2251=""),"",IF(B2251="","Pick a job",IF(ISNA(MATCH(B2251,Jobs!$A$2:$A$301,0)),"Job # not on Jobs tab",IF(C2251="","Pick a category",IF(AND(E2251&lt;&gt;"",F2251=""),"Add a rate",IF(AND(E2251="",H2251=""),"Add hours or an amount",IF(AND(E2251&lt;&gt;"",H2251&lt;&gt;""),"Use hours x rate OR an amount","")))))))</f>
        <v/>
      </c>
    </row>
    <row r="2252" customFormat="false" ht="15" hidden="false" customHeight="false" outlineLevel="0" collapsed="false">
      <c r="A2252" s="24"/>
      <c r="B2252" s="23"/>
      <c r="C2252" s="23"/>
      <c r="D2252" s="23"/>
      <c r="E2252" s="23"/>
      <c r="F2252" s="25"/>
      <c r="G2252" s="26" t="str">
        <f aca="false">IF(AND(E2252="",H2252=""),"",N(E2252)*N(F2252)+N(H2252))</f>
        <v/>
      </c>
      <c r="H2252" s="25"/>
      <c r="I2252" s="23"/>
      <c r="J2252" s="28" t="str">
        <f aca="false">IF(AND(A2252="",B2252="",C2252="",E2252="",H2252=""),"",IF(B2252="","Pick a job",IF(ISNA(MATCH(B2252,Jobs!$A$2:$A$301,0)),"Job # not on Jobs tab",IF(C2252="","Pick a category",IF(AND(E2252&lt;&gt;"",F2252=""),"Add a rate",IF(AND(E2252="",H2252=""),"Add hours or an amount",IF(AND(E2252&lt;&gt;"",H2252&lt;&gt;""),"Use hours x rate OR an amount","")))))))</f>
        <v/>
      </c>
    </row>
    <row r="2253" customFormat="false" ht="15" hidden="false" customHeight="false" outlineLevel="0" collapsed="false">
      <c r="A2253" s="24"/>
      <c r="B2253" s="23"/>
      <c r="C2253" s="23"/>
      <c r="D2253" s="23"/>
      <c r="E2253" s="23"/>
      <c r="F2253" s="25"/>
      <c r="G2253" s="26" t="str">
        <f aca="false">IF(AND(E2253="",H2253=""),"",N(E2253)*N(F2253)+N(H2253))</f>
        <v/>
      </c>
      <c r="H2253" s="25"/>
      <c r="I2253" s="23"/>
      <c r="J2253" s="28" t="str">
        <f aca="false">IF(AND(A2253="",B2253="",C2253="",E2253="",H2253=""),"",IF(B2253="","Pick a job",IF(ISNA(MATCH(B2253,Jobs!$A$2:$A$301,0)),"Job # not on Jobs tab",IF(C2253="","Pick a category",IF(AND(E2253&lt;&gt;"",F2253=""),"Add a rate",IF(AND(E2253="",H2253=""),"Add hours or an amount",IF(AND(E2253&lt;&gt;"",H2253&lt;&gt;""),"Use hours x rate OR an amount","")))))))</f>
        <v/>
      </c>
    </row>
    <row r="2254" customFormat="false" ht="15" hidden="false" customHeight="false" outlineLevel="0" collapsed="false">
      <c r="A2254" s="24"/>
      <c r="B2254" s="23"/>
      <c r="C2254" s="23"/>
      <c r="D2254" s="23"/>
      <c r="E2254" s="23"/>
      <c r="F2254" s="25"/>
      <c r="G2254" s="26" t="str">
        <f aca="false">IF(AND(E2254="",H2254=""),"",N(E2254)*N(F2254)+N(H2254))</f>
        <v/>
      </c>
      <c r="H2254" s="25"/>
      <c r="I2254" s="23"/>
      <c r="J2254" s="28" t="str">
        <f aca="false">IF(AND(A2254="",B2254="",C2254="",E2254="",H2254=""),"",IF(B2254="","Pick a job",IF(ISNA(MATCH(B2254,Jobs!$A$2:$A$301,0)),"Job # not on Jobs tab",IF(C2254="","Pick a category",IF(AND(E2254&lt;&gt;"",F2254=""),"Add a rate",IF(AND(E2254="",H2254=""),"Add hours or an amount",IF(AND(E2254&lt;&gt;"",H2254&lt;&gt;""),"Use hours x rate OR an amount","")))))))</f>
        <v/>
      </c>
    </row>
    <row r="2255" customFormat="false" ht="15" hidden="false" customHeight="false" outlineLevel="0" collapsed="false">
      <c r="A2255" s="24"/>
      <c r="B2255" s="23"/>
      <c r="C2255" s="23"/>
      <c r="D2255" s="23"/>
      <c r="E2255" s="23"/>
      <c r="F2255" s="25"/>
      <c r="G2255" s="26" t="str">
        <f aca="false">IF(AND(E2255="",H2255=""),"",N(E2255)*N(F2255)+N(H2255))</f>
        <v/>
      </c>
      <c r="H2255" s="25"/>
      <c r="I2255" s="23"/>
      <c r="J2255" s="28" t="str">
        <f aca="false">IF(AND(A2255="",B2255="",C2255="",E2255="",H2255=""),"",IF(B2255="","Pick a job",IF(ISNA(MATCH(B2255,Jobs!$A$2:$A$301,0)),"Job # not on Jobs tab",IF(C2255="","Pick a category",IF(AND(E2255&lt;&gt;"",F2255=""),"Add a rate",IF(AND(E2255="",H2255=""),"Add hours or an amount",IF(AND(E2255&lt;&gt;"",H2255&lt;&gt;""),"Use hours x rate OR an amount","")))))))</f>
        <v/>
      </c>
    </row>
    <row r="2256" customFormat="false" ht="15" hidden="false" customHeight="false" outlineLevel="0" collapsed="false">
      <c r="A2256" s="24"/>
      <c r="B2256" s="23"/>
      <c r="C2256" s="23"/>
      <c r="D2256" s="23"/>
      <c r="E2256" s="23"/>
      <c r="F2256" s="25"/>
      <c r="G2256" s="26" t="str">
        <f aca="false">IF(AND(E2256="",H2256=""),"",N(E2256)*N(F2256)+N(H2256))</f>
        <v/>
      </c>
      <c r="H2256" s="25"/>
      <c r="I2256" s="23"/>
      <c r="J2256" s="28" t="str">
        <f aca="false">IF(AND(A2256="",B2256="",C2256="",E2256="",H2256=""),"",IF(B2256="","Pick a job",IF(ISNA(MATCH(B2256,Jobs!$A$2:$A$301,0)),"Job # not on Jobs tab",IF(C2256="","Pick a category",IF(AND(E2256&lt;&gt;"",F2256=""),"Add a rate",IF(AND(E2256="",H2256=""),"Add hours or an amount",IF(AND(E2256&lt;&gt;"",H2256&lt;&gt;""),"Use hours x rate OR an amount","")))))))</f>
        <v/>
      </c>
    </row>
    <row r="2257" customFormat="false" ht="15" hidden="false" customHeight="false" outlineLevel="0" collapsed="false">
      <c r="A2257" s="24"/>
      <c r="B2257" s="23"/>
      <c r="C2257" s="23"/>
      <c r="D2257" s="23"/>
      <c r="E2257" s="23"/>
      <c r="F2257" s="25"/>
      <c r="G2257" s="26" t="str">
        <f aca="false">IF(AND(E2257="",H2257=""),"",N(E2257)*N(F2257)+N(H2257))</f>
        <v/>
      </c>
      <c r="H2257" s="25"/>
      <c r="I2257" s="23"/>
      <c r="J2257" s="28" t="str">
        <f aca="false">IF(AND(A2257="",B2257="",C2257="",E2257="",H2257=""),"",IF(B2257="","Pick a job",IF(ISNA(MATCH(B2257,Jobs!$A$2:$A$301,0)),"Job # not on Jobs tab",IF(C2257="","Pick a category",IF(AND(E2257&lt;&gt;"",F2257=""),"Add a rate",IF(AND(E2257="",H2257=""),"Add hours or an amount",IF(AND(E2257&lt;&gt;"",H2257&lt;&gt;""),"Use hours x rate OR an amount","")))))))</f>
        <v/>
      </c>
    </row>
    <row r="2258" customFormat="false" ht="15" hidden="false" customHeight="false" outlineLevel="0" collapsed="false">
      <c r="A2258" s="24"/>
      <c r="B2258" s="23"/>
      <c r="C2258" s="23"/>
      <c r="D2258" s="23"/>
      <c r="E2258" s="23"/>
      <c r="F2258" s="25"/>
      <c r="G2258" s="26" t="str">
        <f aca="false">IF(AND(E2258="",H2258=""),"",N(E2258)*N(F2258)+N(H2258))</f>
        <v/>
      </c>
      <c r="H2258" s="25"/>
      <c r="I2258" s="23"/>
      <c r="J2258" s="28" t="str">
        <f aca="false">IF(AND(A2258="",B2258="",C2258="",E2258="",H2258=""),"",IF(B2258="","Pick a job",IF(ISNA(MATCH(B2258,Jobs!$A$2:$A$301,0)),"Job # not on Jobs tab",IF(C2258="","Pick a category",IF(AND(E2258&lt;&gt;"",F2258=""),"Add a rate",IF(AND(E2258="",H2258=""),"Add hours or an amount",IF(AND(E2258&lt;&gt;"",H2258&lt;&gt;""),"Use hours x rate OR an amount","")))))))</f>
        <v/>
      </c>
    </row>
    <row r="2259" customFormat="false" ht="15" hidden="false" customHeight="false" outlineLevel="0" collapsed="false">
      <c r="A2259" s="24"/>
      <c r="B2259" s="23"/>
      <c r="C2259" s="23"/>
      <c r="D2259" s="23"/>
      <c r="E2259" s="23"/>
      <c r="F2259" s="25"/>
      <c r="G2259" s="26" t="str">
        <f aca="false">IF(AND(E2259="",H2259=""),"",N(E2259)*N(F2259)+N(H2259))</f>
        <v/>
      </c>
      <c r="H2259" s="25"/>
      <c r="I2259" s="23"/>
      <c r="J2259" s="28" t="str">
        <f aca="false">IF(AND(A2259="",B2259="",C2259="",E2259="",H2259=""),"",IF(B2259="","Pick a job",IF(ISNA(MATCH(B2259,Jobs!$A$2:$A$301,0)),"Job # not on Jobs tab",IF(C2259="","Pick a category",IF(AND(E2259&lt;&gt;"",F2259=""),"Add a rate",IF(AND(E2259="",H2259=""),"Add hours or an amount",IF(AND(E2259&lt;&gt;"",H2259&lt;&gt;""),"Use hours x rate OR an amount","")))))))</f>
        <v/>
      </c>
    </row>
    <row r="2260" customFormat="false" ht="15" hidden="false" customHeight="false" outlineLevel="0" collapsed="false">
      <c r="A2260" s="24"/>
      <c r="B2260" s="23"/>
      <c r="C2260" s="23"/>
      <c r="D2260" s="23"/>
      <c r="E2260" s="23"/>
      <c r="F2260" s="25"/>
      <c r="G2260" s="26" t="str">
        <f aca="false">IF(AND(E2260="",H2260=""),"",N(E2260)*N(F2260)+N(H2260))</f>
        <v/>
      </c>
      <c r="H2260" s="25"/>
      <c r="I2260" s="23"/>
      <c r="J2260" s="28" t="str">
        <f aca="false">IF(AND(A2260="",B2260="",C2260="",E2260="",H2260=""),"",IF(B2260="","Pick a job",IF(ISNA(MATCH(B2260,Jobs!$A$2:$A$301,0)),"Job # not on Jobs tab",IF(C2260="","Pick a category",IF(AND(E2260&lt;&gt;"",F2260=""),"Add a rate",IF(AND(E2260="",H2260=""),"Add hours or an amount",IF(AND(E2260&lt;&gt;"",H2260&lt;&gt;""),"Use hours x rate OR an amount","")))))))</f>
        <v/>
      </c>
    </row>
    <row r="2261" customFormat="false" ht="15" hidden="false" customHeight="false" outlineLevel="0" collapsed="false">
      <c r="A2261" s="24"/>
      <c r="B2261" s="23"/>
      <c r="C2261" s="23"/>
      <c r="D2261" s="23"/>
      <c r="E2261" s="23"/>
      <c r="F2261" s="25"/>
      <c r="G2261" s="26" t="str">
        <f aca="false">IF(AND(E2261="",H2261=""),"",N(E2261)*N(F2261)+N(H2261))</f>
        <v/>
      </c>
      <c r="H2261" s="25"/>
      <c r="I2261" s="23"/>
      <c r="J2261" s="28" t="str">
        <f aca="false">IF(AND(A2261="",B2261="",C2261="",E2261="",H2261=""),"",IF(B2261="","Pick a job",IF(ISNA(MATCH(B2261,Jobs!$A$2:$A$301,0)),"Job # not on Jobs tab",IF(C2261="","Pick a category",IF(AND(E2261&lt;&gt;"",F2261=""),"Add a rate",IF(AND(E2261="",H2261=""),"Add hours or an amount",IF(AND(E2261&lt;&gt;"",H2261&lt;&gt;""),"Use hours x rate OR an amount","")))))))</f>
        <v/>
      </c>
    </row>
    <row r="2262" customFormat="false" ht="15" hidden="false" customHeight="false" outlineLevel="0" collapsed="false">
      <c r="A2262" s="24"/>
      <c r="B2262" s="23"/>
      <c r="C2262" s="23"/>
      <c r="D2262" s="23"/>
      <c r="E2262" s="23"/>
      <c r="F2262" s="25"/>
      <c r="G2262" s="26" t="str">
        <f aca="false">IF(AND(E2262="",H2262=""),"",N(E2262)*N(F2262)+N(H2262))</f>
        <v/>
      </c>
      <c r="H2262" s="25"/>
      <c r="I2262" s="23"/>
      <c r="J2262" s="28" t="str">
        <f aca="false">IF(AND(A2262="",B2262="",C2262="",E2262="",H2262=""),"",IF(B2262="","Pick a job",IF(ISNA(MATCH(B2262,Jobs!$A$2:$A$301,0)),"Job # not on Jobs tab",IF(C2262="","Pick a category",IF(AND(E2262&lt;&gt;"",F2262=""),"Add a rate",IF(AND(E2262="",H2262=""),"Add hours or an amount",IF(AND(E2262&lt;&gt;"",H2262&lt;&gt;""),"Use hours x rate OR an amount","")))))))</f>
        <v/>
      </c>
    </row>
    <row r="2263" customFormat="false" ht="15" hidden="false" customHeight="false" outlineLevel="0" collapsed="false">
      <c r="A2263" s="24"/>
      <c r="B2263" s="23"/>
      <c r="C2263" s="23"/>
      <c r="D2263" s="23"/>
      <c r="E2263" s="23"/>
      <c r="F2263" s="25"/>
      <c r="G2263" s="26" t="str">
        <f aca="false">IF(AND(E2263="",H2263=""),"",N(E2263)*N(F2263)+N(H2263))</f>
        <v/>
      </c>
      <c r="H2263" s="25"/>
      <c r="I2263" s="23"/>
      <c r="J2263" s="28" t="str">
        <f aca="false">IF(AND(A2263="",B2263="",C2263="",E2263="",H2263=""),"",IF(B2263="","Pick a job",IF(ISNA(MATCH(B2263,Jobs!$A$2:$A$301,0)),"Job # not on Jobs tab",IF(C2263="","Pick a category",IF(AND(E2263&lt;&gt;"",F2263=""),"Add a rate",IF(AND(E2263="",H2263=""),"Add hours or an amount",IF(AND(E2263&lt;&gt;"",H2263&lt;&gt;""),"Use hours x rate OR an amount","")))))))</f>
        <v/>
      </c>
    </row>
    <row r="2264" customFormat="false" ht="15" hidden="false" customHeight="false" outlineLevel="0" collapsed="false">
      <c r="A2264" s="24"/>
      <c r="B2264" s="23"/>
      <c r="C2264" s="23"/>
      <c r="D2264" s="23"/>
      <c r="E2264" s="23"/>
      <c r="F2264" s="25"/>
      <c r="G2264" s="26" t="str">
        <f aca="false">IF(AND(E2264="",H2264=""),"",N(E2264)*N(F2264)+N(H2264))</f>
        <v/>
      </c>
      <c r="H2264" s="25"/>
      <c r="I2264" s="23"/>
      <c r="J2264" s="28" t="str">
        <f aca="false">IF(AND(A2264="",B2264="",C2264="",E2264="",H2264=""),"",IF(B2264="","Pick a job",IF(ISNA(MATCH(B2264,Jobs!$A$2:$A$301,0)),"Job # not on Jobs tab",IF(C2264="","Pick a category",IF(AND(E2264&lt;&gt;"",F2264=""),"Add a rate",IF(AND(E2264="",H2264=""),"Add hours or an amount",IF(AND(E2264&lt;&gt;"",H2264&lt;&gt;""),"Use hours x rate OR an amount","")))))))</f>
        <v/>
      </c>
    </row>
    <row r="2265" customFormat="false" ht="15" hidden="false" customHeight="false" outlineLevel="0" collapsed="false">
      <c r="A2265" s="24"/>
      <c r="B2265" s="23"/>
      <c r="C2265" s="23"/>
      <c r="D2265" s="23"/>
      <c r="E2265" s="23"/>
      <c r="F2265" s="25"/>
      <c r="G2265" s="26" t="str">
        <f aca="false">IF(AND(E2265="",H2265=""),"",N(E2265)*N(F2265)+N(H2265))</f>
        <v/>
      </c>
      <c r="H2265" s="25"/>
      <c r="I2265" s="23"/>
      <c r="J2265" s="28" t="str">
        <f aca="false">IF(AND(A2265="",B2265="",C2265="",E2265="",H2265=""),"",IF(B2265="","Pick a job",IF(ISNA(MATCH(B2265,Jobs!$A$2:$A$301,0)),"Job # not on Jobs tab",IF(C2265="","Pick a category",IF(AND(E2265&lt;&gt;"",F2265=""),"Add a rate",IF(AND(E2265="",H2265=""),"Add hours or an amount",IF(AND(E2265&lt;&gt;"",H2265&lt;&gt;""),"Use hours x rate OR an amount","")))))))</f>
        <v/>
      </c>
    </row>
    <row r="2266" customFormat="false" ht="15" hidden="false" customHeight="false" outlineLevel="0" collapsed="false">
      <c r="A2266" s="24"/>
      <c r="B2266" s="23"/>
      <c r="C2266" s="23"/>
      <c r="D2266" s="23"/>
      <c r="E2266" s="23"/>
      <c r="F2266" s="25"/>
      <c r="G2266" s="26" t="str">
        <f aca="false">IF(AND(E2266="",H2266=""),"",N(E2266)*N(F2266)+N(H2266))</f>
        <v/>
      </c>
      <c r="H2266" s="25"/>
      <c r="I2266" s="23"/>
      <c r="J2266" s="28" t="str">
        <f aca="false">IF(AND(A2266="",B2266="",C2266="",E2266="",H2266=""),"",IF(B2266="","Pick a job",IF(ISNA(MATCH(B2266,Jobs!$A$2:$A$301,0)),"Job # not on Jobs tab",IF(C2266="","Pick a category",IF(AND(E2266&lt;&gt;"",F2266=""),"Add a rate",IF(AND(E2266="",H2266=""),"Add hours or an amount",IF(AND(E2266&lt;&gt;"",H2266&lt;&gt;""),"Use hours x rate OR an amount","")))))))</f>
        <v/>
      </c>
    </row>
    <row r="2267" customFormat="false" ht="15" hidden="false" customHeight="false" outlineLevel="0" collapsed="false">
      <c r="A2267" s="24"/>
      <c r="B2267" s="23"/>
      <c r="C2267" s="23"/>
      <c r="D2267" s="23"/>
      <c r="E2267" s="23"/>
      <c r="F2267" s="25"/>
      <c r="G2267" s="26" t="str">
        <f aca="false">IF(AND(E2267="",H2267=""),"",N(E2267)*N(F2267)+N(H2267))</f>
        <v/>
      </c>
      <c r="H2267" s="25"/>
      <c r="I2267" s="23"/>
      <c r="J2267" s="28" t="str">
        <f aca="false">IF(AND(A2267="",B2267="",C2267="",E2267="",H2267=""),"",IF(B2267="","Pick a job",IF(ISNA(MATCH(B2267,Jobs!$A$2:$A$301,0)),"Job # not on Jobs tab",IF(C2267="","Pick a category",IF(AND(E2267&lt;&gt;"",F2267=""),"Add a rate",IF(AND(E2267="",H2267=""),"Add hours or an amount",IF(AND(E2267&lt;&gt;"",H2267&lt;&gt;""),"Use hours x rate OR an amount","")))))))</f>
        <v/>
      </c>
    </row>
    <row r="2268" customFormat="false" ht="15" hidden="false" customHeight="false" outlineLevel="0" collapsed="false">
      <c r="A2268" s="24"/>
      <c r="B2268" s="23"/>
      <c r="C2268" s="23"/>
      <c r="D2268" s="23"/>
      <c r="E2268" s="23"/>
      <c r="F2268" s="25"/>
      <c r="G2268" s="26" t="str">
        <f aca="false">IF(AND(E2268="",H2268=""),"",N(E2268)*N(F2268)+N(H2268))</f>
        <v/>
      </c>
      <c r="H2268" s="25"/>
      <c r="I2268" s="23"/>
      <c r="J2268" s="28" t="str">
        <f aca="false">IF(AND(A2268="",B2268="",C2268="",E2268="",H2268=""),"",IF(B2268="","Pick a job",IF(ISNA(MATCH(B2268,Jobs!$A$2:$A$301,0)),"Job # not on Jobs tab",IF(C2268="","Pick a category",IF(AND(E2268&lt;&gt;"",F2268=""),"Add a rate",IF(AND(E2268="",H2268=""),"Add hours or an amount",IF(AND(E2268&lt;&gt;"",H2268&lt;&gt;""),"Use hours x rate OR an amount","")))))))</f>
        <v/>
      </c>
    </row>
    <row r="2269" customFormat="false" ht="15" hidden="false" customHeight="false" outlineLevel="0" collapsed="false">
      <c r="A2269" s="24"/>
      <c r="B2269" s="23"/>
      <c r="C2269" s="23"/>
      <c r="D2269" s="23"/>
      <c r="E2269" s="23"/>
      <c r="F2269" s="25"/>
      <c r="G2269" s="26" t="str">
        <f aca="false">IF(AND(E2269="",H2269=""),"",N(E2269)*N(F2269)+N(H2269))</f>
        <v/>
      </c>
      <c r="H2269" s="25"/>
      <c r="I2269" s="23"/>
      <c r="J2269" s="28" t="str">
        <f aca="false">IF(AND(A2269="",B2269="",C2269="",E2269="",H2269=""),"",IF(B2269="","Pick a job",IF(ISNA(MATCH(B2269,Jobs!$A$2:$A$301,0)),"Job # not on Jobs tab",IF(C2269="","Pick a category",IF(AND(E2269&lt;&gt;"",F2269=""),"Add a rate",IF(AND(E2269="",H2269=""),"Add hours or an amount",IF(AND(E2269&lt;&gt;"",H2269&lt;&gt;""),"Use hours x rate OR an amount","")))))))</f>
        <v/>
      </c>
    </row>
    <row r="2270" customFormat="false" ht="15" hidden="false" customHeight="false" outlineLevel="0" collapsed="false">
      <c r="A2270" s="24"/>
      <c r="B2270" s="23"/>
      <c r="C2270" s="23"/>
      <c r="D2270" s="23"/>
      <c r="E2270" s="23"/>
      <c r="F2270" s="25"/>
      <c r="G2270" s="26" t="str">
        <f aca="false">IF(AND(E2270="",H2270=""),"",N(E2270)*N(F2270)+N(H2270))</f>
        <v/>
      </c>
      <c r="H2270" s="25"/>
      <c r="I2270" s="23"/>
      <c r="J2270" s="28" t="str">
        <f aca="false">IF(AND(A2270="",B2270="",C2270="",E2270="",H2270=""),"",IF(B2270="","Pick a job",IF(ISNA(MATCH(B2270,Jobs!$A$2:$A$301,0)),"Job # not on Jobs tab",IF(C2270="","Pick a category",IF(AND(E2270&lt;&gt;"",F2270=""),"Add a rate",IF(AND(E2270="",H2270=""),"Add hours or an amount",IF(AND(E2270&lt;&gt;"",H2270&lt;&gt;""),"Use hours x rate OR an amount","")))))))</f>
        <v/>
      </c>
    </row>
    <row r="2271" customFormat="false" ht="15" hidden="false" customHeight="false" outlineLevel="0" collapsed="false">
      <c r="A2271" s="24"/>
      <c r="B2271" s="23"/>
      <c r="C2271" s="23"/>
      <c r="D2271" s="23"/>
      <c r="E2271" s="23"/>
      <c r="F2271" s="25"/>
      <c r="G2271" s="26" t="str">
        <f aca="false">IF(AND(E2271="",H2271=""),"",N(E2271)*N(F2271)+N(H2271))</f>
        <v/>
      </c>
      <c r="H2271" s="25"/>
      <c r="I2271" s="23"/>
      <c r="J2271" s="28" t="str">
        <f aca="false">IF(AND(A2271="",B2271="",C2271="",E2271="",H2271=""),"",IF(B2271="","Pick a job",IF(ISNA(MATCH(B2271,Jobs!$A$2:$A$301,0)),"Job # not on Jobs tab",IF(C2271="","Pick a category",IF(AND(E2271&lt;&gt;"",F2271=""),"Add a rate",IF(AND(E2271="",H2271=""),"Add hours or an amount",IF(AND(E2271&lt;&gt;"",H2271&lt;&gt;""),"Use hours x rate OR an amount","")))))))</f>
        <v/>
      </c>
    </row>
    <row r="2272" customFormat="false" ht="15" hidden="false" customHeight="false" outlineLevel="0" collapsed="false">
      <c r="A2272" s="24"/>
      <c r="B2272" s="23"/>
      <c r="C2272" s="23"/>
      <c r="D2272" s="23"/>
      <c r="E2272" s="23"/>
      <c r="F2272" s="25"/>
      <c r="G2272" s="26" t="str">
        <f aca="false">IF(AND(E2272="",H2272=""),"",N(E2272)*N(F2272)+N(H2272))</f>
        <v/>
      </c>
      <c r="H2272" s="25"/>
      <c r="I2272" s="23"/>
      <c r="J2272" s="28" t="str">
        <f aca="false">IF(AND(A2272="",B2272="",C2272="",E2272="",H2272=""),"",IF(B2272="","Pick a job",IF(ISNA(MATCH(B2272,Jobs!$A$2:$A$301,0)),"Job # not on Jobs tab",IF(C2272="","Pick a category",IF(AND(E2272&lt;&gt;"",F2272=""),"Add a rate",IF(AND(E2272="",H2272=""),"Add hours or an amount",IF(AND(E2272&lt;&gt;"",H2272&lt;&gt;""),"Use hours x rate OR an amount","")))))))</f>
        <v/>
      </c>
    </row>
    <row r="2273" customFormat="false" ht="15" hidden="false" customHeight="false" outlineLevel="0" collapsed="false">
      <c r="A2273" s="24"/>
      <c r="B2273" s="23"/>
      <c r="C2273" s="23"/>
      <c r="D2273" s="23"/>
      <c r="E2273" s="23"/>
      <c r="F2273" s="25"/>
      <c r="G2273" s="26" t="str">
        <f aca="false">IF(AND(E2273="",H2273=""),"",N(E2273)*N(F2273)+N(H2273))</f>
        <v/>
      </c>
      <c r="H2273" s="25"/>
      <c r="I2273" s="23"/>
      <c r="J2273" s="28" t="str">
        <f aca="false">IF(AND(A2273="",B2273="",C2273="",E2273="",H2273=""),"",IF(B2273="","Pick a job",IF(ISNA(MATCH(B2273,Jobs!$A$2:$A$301,0)),"Job # not on Jobs tab",IF(C2273="","Pick a category",IF(AND(E2273&lt;&gt;"",F2273=""),"Add a rate",IF(AND(E2273="",H2273=""),"Add hours or an amount",IF(AND(E2273&lt;&gt;"",H2273&lt;&gt;""),"Use hours x rate OR an amount","")))))))</f>
        <v/>
      </c>
    </row>
    <row r="2274" customFormat="false" ht="15" hidden="false" customHeight="false" outlineLevel="0" collapsed="false">
      <c r="A2274" s="24"/>
      <c r="B2274" s="23"/>
      <c r="C2274" s="23"/>
      <c r="D2274" s="23"/>
      <c r="E2274" s="23"/>
      <c r="F2274" s="25"/>
      <c r="G2274" s="26" t="str">
        <f aca="false">IF(AND(E2274="",H2274=""),"",N(E2274)*N(F2274)+N(H2274))</f>
        <v/>
      </c>
      <c r="H2274" s="25"/>
      <c r="I2274" s="23"/>
      <c r="J2274" s="28" t="str">
        <f aca="false">IF(AND(A2274="",B2274="",C2274="",E2274="",H2274=""),"",IF(B2274="","Pick a job",IF(ISNA(MATCH(B2274,Jobs!$A$2:$A$301,0)),"Job # not on Jobs tab",IF(C2274="","Pick a category",IF(AND(E2274&lt;&gt;"",F2274=""),"Add a rate",IF(AND(E2274="",H2274=""),"Add hours or an amount",IF(AND(E2274&lt;&gt;"",H2274&lt;&gt;""),"Use hours x rate OR an amount","")))))))</f>
        <v/>
      </c>
    </row>
    <row r="2275" customFormat="false" ht="15" hidden="false" customHeight="false" outlineLevel="0" collapsed="false">
      <c r="A2275" s="24"/>
      <c r="B2275" s="23"/>
      <c r="C2275" s="23"/>
      <c r="D2275" s="23"/>
      <c r="E2275" s="23"/>
      <c r="F2275" s="25"/>
      <c r="G2275" s="26" t="str">
        <f aca="false">IF(AND(E2275="",H2275=""),"",N(E2275)*N(F2275)+N(H2275))</f>
        <v/>
      </c>
      <c r="H2275" s="25"/>
      <c r="I2275" s="23"/>
      <c r="J2275" s="28" t="str">
        <f aca="false">IF(AND(A2275="",B2275="",C2275="",E2275="",H2275=""),"",IF(B2275="","Pick a job",IF(ISNA(MATCH(B2275,Jobs!$A$2:$A$301,0)),"Job # not on Jobs tab",IF(C2275="","Pick a category",IF(AND(E2275&lt;&gt;"",F2275=""),"Add a rate",IF(AND(E2275="",H2275=""),"Add hours or an amount",IF(AND(E2275&lt;&gt;"",H2275&lt;&gt;""),"Use hours x rate OR an amount","")))))))</f>
        <v/>
      </c>
    </row>
    <row r="2276" customFormat="false" ht="15" hidden="false" customHeight="false" outlineLevel="0" collapsed="false">
      <c r="A2276" s="24"/>
      <c r="B2276" s="23"/>
      <c r="C2276" s="23"/>
      <c r="D2276" s="23"/>
      <c r="E2276" s="23"/>
      <c r="F2276" s="25"/>
      <c r="G2276" s="26" t="str">
        <f aca="false">IF(AND(E2276="",H2276=""),"",N(E2276)*N(F2276)+N(H2276))</f>
        <v/>
      </c>
      <c r="H2276" s="25"/>
      <c r="I2276" s="23"/>
      <c r="J2276" s="28" t="str">
        <f aca="false">IF(AND(A2276="",B2276="",C2276="",E2276="",H2276=""),"",IF(B2276="","Pick a job",IF(ISNA(MATCH(B2276,Jobs!$A$2:$A$301,0)),"Job # not on Jobs tab",IF(C2276="","Pick a category",IF(AND(E2276&lt;&gt;"",F2276=""),"Add a rate",IF(AND(E2276="",H2276=""),"Add hours or an amount",IF(AND(E2276&lt;&gt;"",H2276&lt;&gt;""),"Use hours x rate OR an amount","")))))))</f>
        <v/>
      </c>
    </row>
    <row r="2277" customFormat="false" ht="15" hidden="false" customHeight="false" outlineLevel="0" collapsed="false">
      <c r="A2277" s="24"/>
      <c r="B2277" s="23"/>
      <c r="C2277" s="23"/>
      <c r="D2277" s="23"/>
      <c r="E2277" s="23"/>
      <c r="F2277" s="25"/>
      <c r="G2277" s="26" t="str">
        <f aca="false">IF(AND(E2277="",H2277=""),"",N(E2277)*N(F2277)+N(H2277))</f>
        <v/>
      </c>
      <c r="H2277" s="25"/>
      <c r="I2277" s="23"/>
      <c r="J2277" s="28" t="str">
        <f aca="false">IF(AND(A2277="",B2277="",C2277="",E2277="",H2277=""),"",IF(B2277="","Pick a job",IF(ISNA(MATCH(B2277,Jobs!$A$2:$A$301,0)),"Job # not on Jobs tab",IF(C2277="","Pick a category",IF(AND(E2277&lt;&gt;"",F2277=""),"Add a rate",IF(AND(E2277="",H2277=""),"Add hours or an amount",IF(AND(E2277&lt;&gt;"",H2277&lt;&gt;""),"Use hours x rate OR an amount","")))))))</f>
        <v/>
      </c>
    </row>
    <row r="2278" customFormat="false" ht="15" hidden="false" customHeight="false" outlineLevel="0" collapsed="false">
      <c r="A2278" s="24"/>
      <c r="B2278" s="23"/>
      <c r="C2278" s="23"/>
      <c r="D2278" s="23"/>
      <c r="E2278" s="23"/>
      <c r="F2278" s="25"/>
      <c r="G2278" s="26" t="str">
        <f aca="false">IF(AND(E2278="",H2278=""),"",N(E2278)*N(F2278)+N(H2278))</f>
        <v/>
      </c>
      <c r="H2278" s="25"/>
      <c r="I2278" s="23"/>
      <c r="J2278" s="28" t="str">
        <f aca="false">IF(AND(A2278="",B2278="",C2278="",E2278="",H2278=""),"",IF(B2278="","Pick a job",IF(ISNA(MATCH(B2278,Jobs!$A$2:$A$301,0)),"Job # not on Jobs tab",IF(C2278="","Pick a category",IF(AND(E2278&lt;&gt;"",F2278=""),"Add a rate",IF(AND(E2278="",H2278=""),"Add hours or an amount",IF(AND(E2278&lt;&gt;"",H2278&lt;&gt;""),"Use hours x rate OR an amount","")))))))</f>
        <v/>
      </c>
    </row>
    <row r="2279" customFormat="false" ht="15" hidden="false" customHeight="false" outlineLevel="0" collapsed="false">
      <c r="A2279" s="24"/>
      <c r="B2279" s="23"/>
      <c r="C2279" s="23"/>
      <c r="D2279" s="23"/>
      <c r="E2279" s="23"/>
      <c r="F2279" s="25"/>
      <c r="G2279" s="26" t="str">
        <f aca="false">IF(AND(E2279="",H2279=""),"",N(E2279)*N(F2279)+N(H2279))</f>
        <v/>
      </c>
      <c r="H2279" s="25"/>
      <c r="I2279" s="23"/>
      <c r="J2279" s="28" t="str">
        <f aca="false">IF(AND(A2279="",B2279="",C2279="",E2279="",H2279=""),"",IF(B2279="","Pick a job",IF(ISNA(MATCH(B2279,Jobs!$A$2:$A$301,0)),"Job # not on Jobs tab",IF(C2279="","Pick a category",IF(AND(E2279&lt;&gt;"",F2279=""),"Add a rate",IF(AND(E2279="",H2279=""),"Add hours or an amount",IF(AND(E2279&lt;&gt;"",H2279&lt;&gt;""),"Use hours x rate OR an amount","")))))))</f>
        <v/>
      </c>
    </row>
    <row r="2280" customFormat="false" ht="15" hidden="false" customHeight="false" outlineLevel="0" collapsed="false">
      <c r="A2280" s="24"/>
      <c r="B2280" s="23"/>
      <c r="C2280" s="23"/>
      <c r="D2280" s="23"/>
      <c r="E2280" s="23"/>
      <c r="F2280" s="25"/>
      <c r="G2280" s="26" t="str">
        <f aca="false">IF(AND(E2280="",H2280=""),"",N(E2280)*N(F2280)+N(H2280))</f>
        <v/>
      </c>
      <c r="H2280" s="25"/>
      <c r="I2280" s="23"/>
      <c r="J2280" s="28" t="str">
        <f aca="false">IF(AND(A2280="",B2280="",C2280="",E2280="",H2280=""),"",IF(B2280="","Pick a job",IF(ISNA(MATCH(B2280,Jobs!$A$2:$A$301,0)),"Job # not on Jobs tab",IF(C2280="","Pick a category",IF(AND(E2280&lt;&gt;"",F2280=""),"Add a rate",IF(AND(E2280="",H2280=""),"Add hours or an amount",IF(AND(E2280&lt;&gt;"",H2280&lt;&gt;""),"Use hours x rate OR an amount","")))))))</f>
        <v/>
      </c>
    </row>
    <row r="2281" customFormat="false" ht="15" hidden="false" customHeight="false" outlineLevel="0" collapsed="false">
      <c r="A2281" s="24"/>
      <c r="B2281" s="23"/>
      <c r="C2281" s="23"/>
      <c r="D2281" s="23"/>
      <c r="E2281" s="23"/>
      <c r="F2281" s="25"/>
      <c r="G2281" s="26" t="str">
        <f aca="false">IF(AND(E2281="",H2281=""),"",N(E2281)*N(F2281)+N(H2281))</f>
        <v/>
      </c>
      <c r="H2281" s="25"/>
      <c r="I2281" s="23"/>
      <c r="J2281" s="28" t="str">
        <f aca="false">IF(AND(A2281="",B2281="",C2281="",E2281="",H2281=""),"",IF(B2281="","Pick a job",IF(ISNA(MATCH(B2281,Jobs!$A$2:$A$301,0)),"Job # not on Jobs tab",IF(C2281="","Pick a category",IF(AND(E2281&lt;&gt;"",F2281=""),"Add a rate",IF(AND(E2281="",H2281=""),"Add hours or an amount",IF(AND(E2281&lt;&gt;"",H2281&lt;&gt;""),"Use hours x rate OR an amount","")))))))</f>
        <v/>
      </c>
    </row>
    <row r="2282" customFormat="false" ht="15" hidden="false" customHeight="false" outlineLevel="0" collapsed="false">
      <c r="A2282" s="24"/>
      <c r="B2282" s="23"/>
      <c r="C2282" s="23"/>
      <c r="D2282" s="23"/>
      <c r="E2282" s="23"/>
      <c r="F2282" s="25"/>
      <c r="G2282" s="26" t="str">
        <f aca="false">IF(AND(E2282="",H2282=""),"",N(E2282)*N(F2282)+N(H2282))</f>
        <v/>
      </c>
      <c r="H2282" s="25"/>
      <c r="I2282" s="23"/>
      <c r="J2282" s="28" t="str">
        <f aca="false">IF(AND(A2282="",B2282="",C2282="",E2282="",H2282=""),"",IF(B2282="","Pick a job",IF(ISNA(MATCH(B2282,Jobs!$A$2:$A$301,0)),"Job # not on Jobs tab",IF(C2282="","Pick a category",IF(AND(E2282&lt;&gt;"",F2282=""),"Add a rate",IF(AND(E2282="",H2282=""),"Add hours or an amount",IF(AND(E2282&lt;&gt;"",H2282&lt;&gt;""),"Use hours x rate OR an amount","")))))))</f>
        <v/>
      </c>
    </row>
    <row r="2283" customFormat="false" ht="15" hidden="false" customHeight="false" outlineLevel="0" collapsed="false">
      <c r="A2283" s="24"/>
      <c r="B2283" s="23"/>
      <c r="C2283" s="23"/>
      <c r="D2283" s="23"/>
      <c r="E2283" s="23"/>
      <c r="F2283" s="25"/>
      <c r="G2283" s="26" t="str">
        <f aca="false">IF(AND(E2283="",H2283=""),"",N(E2283)*N(F2283)+N(H2283))</f>
        <v/>
      </c>
      <c r="H2283" s="25"/>
      <c r="I2283" s="23"/>
      <c r="J2283" s="28" t="str">
        <f aca="false">IF(AND(A2283="",B2283="",C2283="",E2283="",H2283=""),"",IF(B2283="","Pick a job",IF(ISNA(MATCH(B2283,Jobs!$A$2:$A$301,0)),"Job # not on Jobs tab",IF(C2283="","Pick a category",IF(AND(E2283&lt;&gt;"",F2283=""),"Add a rate",IF(AND(E2283="",H2283=""),"Add hours or an amount",IF(AND(E2283&lt;&gt;"",H2283&lt;&gt;""),"Use hours x rate OR an amount","")))))))</f>
        <v/>
      </c>
    </row>
    <row r="2284" customFormat="false" ht="15" hidden="false" customHeight="false" outlineLevel="0" collapsed="false">
      <c r="A2284" s="24"/>
      <c r="B2284" s="23"/>
      <c r="C2284" s="23"/>
      <c r="D2284" s="23"/>
      <c r="E2284" s="23"/>
      <c r="F2284" s="25"/>
      <c r="G2284" s="26" t="str">
        <f aca="false">IF(AND(E2284="",H2284=""),"",N(E2284)*N(F2284)+N(H2284))</f>
        <v/>
      </c>
      <c r="H2284" s="25"/>
      <c r="I2284" s="23"/>
      <c r="J2284" s="28" t="str">
        <f aca="false">IF(AND(A2284="",B2284="",C2284="",E2284="",H2284=""),"",IF(B2284="","Pick a job",IF(ISNA(MATCH(B2284,Jobs!$A$2:$A$301,0)),"Job # not on Jobs tab",IF(C2284="","Pick a category",IF(AND(E2284&lt;&gt;"",F2284=""),"Add a rate",IF(AND(E2284="",H2284=""),"Add hours or an amount",IF(AND(E2284&lt;&gt;"",H2284&lt;&gt;""),"Use hours x rate OR an amount","")))))))</f>
        <v/>
      </c>
    </row>
    <row r="2285" customFormat="false" ht="15" hidden="false" customHeight="false" outlineLevel="0" collapsed="false">
      <c r="A2285" s="24"/>
      <c r="B2285" s="23"/>
      <c r="C2285" s="23"/>
      <c r="D2285" s="23"/>
      <c r="E2285" s="23"/>
      <c r="F2285" s="25"/>
      <c r="G2285" s="26" t="str">
        <f aca="false">IF(AND(E2285="",H2285=""),"",N(E2285)*N(F2285)+N(H2285))</f>
        <v/>
      </c>
      <c r="H2285" s="25"/>
      <c r="I2285" s="23"/>
      <c r="J2285" s="28" t="str">
        <f aca="false">IF(AND(A2285="",B2285="",C2285="",E2285="",H2285=""),"",IF(B2285="","Pick a job",IF(ISNA(MATCH(B2285,Jobs!$A$2:$A$301,0)),"Job # not on Jobs tab",IF(C2285="","Pick a category",IF(AND(E2285&lt;&gt;"",F2285=""),"Add a rate",IF(AND(E2285="",H2285=""),"Add hours or an amount",IF(AND(E2285&lt;&gt;"",H2285&lt;&gt;""),"Use hours x rate OR an amount","")))))))</f>
        <v/>
      </c>
    </row>
    <row r="2286" customFormat="false" ht="15" hidden="false" customHeight="false" outlineLevel="0" collapsed="false">
      <c r="A2286" s="24"/>
      <c r="B2286" s="23"/>
      <c r="C2286" s="23"/>
      <c r="D2286" s="23"/>
      <c r="E2286" s="23"/>
      <c r="F2286" s="25"/>
      <c r="G2286" s="26" t="str">
        <f aca="false">IF(AND(E2286="",H2286=""),"",N(E2286)*N(F2286)+N(H2286))</f>
        <v/>
      </c>
      <c r="H2286" s="25"/>
      <c r="I2286" s="23"/>
      <c r="J2286" s="28" t="str">
        <f aca="false">IF(AND(A2286="",B2286="",C2286="",E2286="",H2286=""),"",IF(B2286="","Pick a job",IF(ISNA(MATCH(B2286,Jobs!$A$2:$A$301,0)),"Job # not on Jobs tab",IF(C2286="","Pick a category",IF(AND(E2286&lt;&gt;"",F2286=""),"Add a rate",IF(AND(E2286="",H2286=""),"Add hours or an amount",IF(AND(E2286&lt;&gt;"",H2286&lt;&gt;""),"Use hours x rate OR an amount","")))))))</f>
        <v/>
      </c>
    </row>
    <row r="2287" customFormat="false" ht="15" hidden="false" customHeight="false" outlineLevel="0" collapsed="false">
      <c r="A2287" s="24"/>
      <c r="B2287" s="23"/>
      <c r="C2287" s="23"/>
      <c r="D2287" s="23"/>
      <c r="E2287" s="23"/>
      <c r="F2287" s="25"/>
      <c r="G2287" s="26" t="str">
        <f aca="false">IF(AND(E2287="",H2287=""),"",N(E2287)*N(F2287)+N(H2287))</f>
        <v/>
      </c>
      <c r="H2287" s="25"/>
      <c r="I2287" s="23"/>
      <c r="J2287" s="28" t="str">
        <f aca="false">IF(AND(A2287="",B2287="",C2287="",E2287="",H2287=""),"",IF(B2287="","Pick a job",IF(ISNA(MATCH(B2287,Jobs!$A$2:$A$301,0)),"Job # not on Jobs tab",IF(C2287="","Pick a category",IF(AND(E2287&lt;&gt;"",F2287=""),"Add a rate",IF(AND(E2287="",H2287=""),"Add hours or an amount",IF(AND(E2287&lt;&gt;"",H2287&lt;&gt;""),"Use hours x rate OR an amount","")))))))</f>
        <v/>
      </c>
    </row>
    <row r="2288" customFormat="false" ht="15" hidden="false" customHeight="false" outlineLevel="0" collapsed="false">
      <c r="A2288" s="24"/>
      <c r="B2288" s="23"/>
      <c r="C2288" s="23"/>
      <c r="D2288" s="23"/>
      <c r="E2288" s="23"/>
      <c r="F2288" s="25"/>
      <c r="G2288" s="26" t="str">
        <f aca="false">IF(AND(E2288="",H2288=""),"",N(E2288)*N(F2288)+N(H2288))</f>
        <v/>
      </c>
      <c r="H2288" s="25"/>
      <c r="I2288" s="23"/>
      <c r="J2288" s="28" t="str">
        <f aca="false">IF(AND(A2288="",B2288="",C2288="",E2288="",H2288=""),"",IF(B2288="","Pick a job",IF(ISNA(MATCH(B2288,Jobs!$A$2:$A$301,0)),"Job # not on Jobs tab",IF(C2288="","Pick a category",IF(AND(E2288&lt;&gt;"",F2288=""),"Add a rate",IF(AND(E2288="",H2288=""),"Add hours or an amount",IF(AND(E2288&lt;&gt;"",H2288&lt;&gt;""),"Use hours x rate OR an amount","")))))))</f>
        <v/>
      </c>
    </row>
    <row r="2289" customFormat="false" ht="15" hidden="false" customHeight="false" outlineLevel="0" collapsed="false">
      <c r="A2289" s="24"/>
      <c r="B2289" s="23"/>
      <c r="C2289" s="23"/>
      <c r="D2289" s="23"/>
      <c r="E2289" s="23"/>
      <c r="F2289" s="25"/>
      <c r="G2289" s="26" t="str">
        <f aca="false">IF(AND(E2289="",H2289=""),"",N(E2289)*N(F2289)+N(H2289))</f>
        <v/>
      </c>
      <c r="H2289" s="25"/>
      <c r="I2289" s="23"/>
      <c r="J2289" s="28" t="str">
        <f aca="false">IF(AND(A2289="",B2289="",C2289="",E2289="",H2289=""),"",IF(B2289="","Pick a job",IF(ISNA(MATCH(B2289,Jobs!$A$2:$A$301,0)),"Job # not on Jobs tab",IF(C2289="","Pick a category",IF(AND(E2289&lt;&gt;"",F2289=""),"Add a rate",IF(AND(E2289="",H2289=""),"Add hours or an amount",IF(AND(E2289&lt;&gt;"",H2289&lt;&gt;""),"Use hours x rate OR an amount","")))))))</f>
        <v/>
      </c>
    </row>
    <row r="2290" customFormat="false" ht="15" hidden="false" customHeight="false" outlineLevel="0" collapsed="false">
      <c r="A2290" s="24"/>
      <c r="B2290" s="23"/>
      <c r="C2290" s="23"/>
      <c r="D2290" s="23"/>
      <c r="E2290" s="23"/>
      <c r="F2290" s="25"/>
      <c r="G2290" s="26" t="str">
        <f aca="false">IF(AND(E2290="",H2290=""),"",N(E2290)*N(F2290)+N(H2290))</f>
        <v/>
      </c>
      <c r="H2290" s="25"/>
      <c r="I2290" s="23"/>
      <c r="J2290" s="28" t="str">
        <f aca="false">IF(AND(A2290="",B2290="",C2290="",E2290="",H2290=""),"",IF(B2290="","Pick a job",IF(ISNA(MATCH(B2290,Jobs!$A$2:$A$301,0)),"Job # not on Jobs tab",IF(C2290="","Pick a category",IF(AND(E2290&lt;&gt;"",F2290=""),"Add a rate",IF(AND(E2290="",H2290=""),"Add hours or an amount",IF(AND(E2290&lt;&gt;"",H2290&lt;&gt;""),"Use hours x rate OR an amount","")))))))</f>
        <v/>
      </c>
    </row>
    <row r="2291" customFormat="false" ht="15" hidden="false" customHeight="false" outlineLevel="0" collapsed="false">
      <c r="A2291" s="24"/>
      <c r="B2291" s="23"/>
      <c r="C2291" s="23"/>
      <c r="D2291" s="23"/>
      <c r="E2291" s="23"/>
      <c r="F2291" s="25"/>
      <c r="G2291" s="26" t="str">
        <f aca="false">IF(AND(E2291="",H2291=""),"",N(E2291)*N(F2291)+N(H2291))</f>
        <v/>
      </c>
      <c r="H2291" s="25"/>
      <c r="I2291" s="23"/>
      <c r="J2291" s="28" t="str">
        <f aca="false">IF(AND(A2291="",B2291="",C2291="",E2291="",H2291=""),"",IF(B2291="","Pick a job",IF(ISNA(MATCH(B2291,Jobs!$A$2:$A$301,0)),"Job # not on Jobs tab",IF(C2291="","Pick a category",IF(AND(E2291&lt;&gt;"",F2291=""),"Add a rate",IF(AND(E2291="",H2291=""),"Add hours or an amount",IF(AND(E2291&lt;&gt;"",H2291&lt;&gt;""),"Use hours x rate OR an amount","")))))))</f>
        <v/>
      </c>
    </row>
    <row r="2292" customFormat="false" ht="15" hidden="false" customHeight="false" outlineLevel="0" collapsed="false">
      <c r="A2292" s="24"/>
      <c r="B2292" s="23"/>
      <c r="C2292" s="23"/>
      <c r="D2292" s="23"/>
      <c r="E2292" s="23"/>
      <c r="F2292" s="25"/>
      <c r="G2292" s="26" t="str">
        <f aca="false">IF(AND(E2292="",H2292=""),"",N(E2292)*N(F2292)+N(H2292))</f>
        <v/>
      </c>
      <c r="H2292" s="25"/>
      <c r="I2292" s="23"/>
      <c r="J2292" s="28" t="str">
        <f aca="false">IF(AND(A2292="",B2292="",C2292="",E2292="",H2292=""),"",IF(B2292="","Pick a job",IF(ISNA(MATCH(B2292,Jobs!$A$2:$A$301,0)),"Job # not on Jobs tab",IF(C2292="","Pick a category",IF(AND(E2292&lt;&gt;"",F2292=""),"Add a rate",IF(AND(E2292="",H2292=""),"Add hours or an amount",IF(AND(E2292&lt;&gt;"",H2292&lt;&gt;""),"Use hours x rate OR an amount","")))))))</f>
        <v/>
      </c>
    </row>
    <row r="2293" customFormat="false" ht="15" hidden="false" customHeight="false" outlineLevel="0" collapsed="false">
      <c r="A2293" s="24"/>
      <c r="B2293" s="23"/>
      <c r="C2293" s="23"/>
      <c r="D2293" s="23"/>
      <c r="E2293" s="23"/>
      <c r="F2293" s="25"/>
      <c r="G2293" s="26" t="str">
        <f aca="false">IF(AND(E2293="",H2293=""),"",N(E2293)*N(F2293)+N(H2293))</f>
        <v/>
      </c>
      <c r="H2293" s="25"/>
      <c r="I2293" s="23"/>
      <c r="J2293" s="28" t="str">
        <f aca="false">IF(AND(A2293="",B2293="",C2293="",E2293="",H2293=""),"",IF(B2293="","Pick a job",IF(ISNA(MATCH(B2293,Jobs!$A$2:$A$301,0)),"Job # not on Jobs tab",IF(C2293="","Pick a category",IF(AND(E2293&lt;&gt;"",F2293=""),"Add a rate",IF(AND(E2293="",H2293=""),"Add hours or an amount",IF(AND(E2293&lt;&gt;"",H2293&lt;&gt;""),"Use hours x rate OR an amount","")))))))</f>
        <v/>
      </c>
    </row>
    <row r="2294" customFormat="false" ht="15" hidden="false" customHeight="false" outlineLevel="0" collapsed="false">
      <c r="A2294" s="24"/>
      <c r="B2294" s="23"/>
      <c r="C2294" s="23"/>
      <c r="D2294" s="23"/>
      <c r="E2294" s="23"/>
      <c r="F2294" s="25"/>
      <c r="G2294" s="26" t="str">
        <f aca="false">IF(AND(E2294="",H2294=""),"",N(E2294)*N(F2294)+N(H2294))</f>
        <v/>
      </c>
      <c r="H2294" s="25"/>
      <c r="I2294" s="23"/>
      <c r="J2294" s="28" t="str">
        <f aca="false">IF(AND(A2294="",B2294="",C2294="",E2294="",H2294=""),"",IF(B2294="","Pick a job",IF(ISNA(MATCH(B2294,Jobs!$A$2:$A$301,0)),"Job # not on Jobs tab",IF(C2294="","Pick a category",IF(AND(E2294&lt;&gt;"",F2294=""),"Add a rate",IF(AND(E2294="",H2294=""),"Add hours or an amount",IF(AND(E2294&lt;&gt;"",H2294&lt;&gt;""),"Use hours x rate OR an amount","")))))))</f>
        <v/>
      </c>
    </row>
    <row r="2295" customFormat="false" ht="15" hidden="false" customHeight="false" outlineLevel="0" collapsed="false">
      <c r="A2295" s="24"/>
      <c r="B2295" s="23"/>
      <c r="C2295" s="23"/>
      <c r="D2295" s="23"/>
      <c r="E2295" s="23"/>
      <c r="F2295" s="25"/>
      <c r="G2295" s="26" t="str">
        <f aca="false">IF(AND(E2295="",H2295=""),"",N(E2295)*N(F2295)+N(H2295))</f>
        <v/>
      </c>
      <c r="H2295" s="25"/>
      <c r="I2295" s="23"/>
      <c r="J2295" s="28" t="str">
        <f aca="false">IF(AND(A2295="",B2295="",C2295="",E2295="",H2295=""),"",IF(B2295="","Pick a job",IF(ISNA(MATCH(B2295,Jobs!$A$2:$A$301,0)),"Job # not on Jobs tab",IF(C2295="","Pick a category",IF(AND(E2295&lt;&gt;"",F2295=""),"Add a rate",IF(AND(E2295="",H2295=""),"Add hours or an amount",IF(AND(E2295&lt;&gt;"",H2295&lt;&gt;""),"Use hours x rate OR an amount","")))))))</f>
        <v/>
      </c>
    </row>
    <row r="2296" customFormat="false" ht="15" hidden="false" customHeight="false" outlineLevel="0" collapsed="false">
      <c r="A2296" s="24"/>
      <c r="B2296" s="23"/>
      <c r="C2296" s="23"/>
      <c r="D2296" s="23"/>
      <c r="E2296" s="23"/>
      <c r="F2296" s="25"/>
      <c r="G2296" s="26" t="str">
        <f aca="false">IF(AND(E2296="",H2296=""),"",N(E2296)*N(F2296)+N(H2296))</f>
        <v/>
      </c>
      <c r="H2296" s="25"/>
      <c r="I2296" s="23"/>
      <c r="J2296" s="28" t="str">
        <f aca="false">IF(AND(A2296="",B2296="",C2296="",E2296="",H2296=""),"",IF(B2296="","Pick a job",IF(ISNA(MATCH(B2296,Jobs!$A$2:$A$301,0)),"Job # not on Jobs tab",IF(C2296="","Pick a category",IF(AND(E2296&lt;&gt;"",F2296=""),"Add a rate",IF(AND(E2296="",H2296=""),"Add hours or an amount",IF(AND(E2296&lt;&gt;"",H2296&lt;&gt;""),"Use hours x rate OR an amount","")))))))</f>
        <v/>
      </c>
    </row>
    <row r="2297" customFormat="false" ht="15" hidden="false" customHeight="false" outlineLevel="0" collapsed="false">
      <c r="A2297" s="24"/>
      <c r="B2297" s="23"/>
      <c r="C2297" s="23"/>
      <c r="D2297" s="23"/>
      <c r="E2297" s="23"/>
      <c r="F2297" s="25"/>
      <c r="G2297" s="26" t="str">
        <f aca="false">IF(AND(E2297="",H2297=""),"",N(E2297)*N(F2297)+N(H2297))</f>
        <v/>
      </c>
      <c r="H2297" s="25"/>
      <c r="I2297" s="23"/>
      <c r="J2297" s="28" t="str">
        <f aca="false">IF(AND(A2297="",B2297="",C2297="",E2297="",H2297=""),"",IF(B2297="","Pick a job",IF(ISNA(MATCH(B2297,Jobs!$A$2:$A$301,0)),"Job # not on Jobs tab",IF(C2297="","Pick a category",IF(AND(E2297&lt;&gt;"",F2297=""),"Add a rate",IF(AND(E2297="",H2297=""),"Add hours or an amount",IF(AND(E2297&lt;&gt;"",H2297&lt;&gt;""),"Use hours x rate OR an amount","")))))))</f>
        <v/>
      </c>
    </row>
    <row r="2298" customFormat="false" ht="15" hidden="false" customHeight="false" outlineLevel="0" collapsed="false">
      <c r="A2298" s="24"/>
      <c r="B2298" s="23"/>
      <c r="C2298" s="23"/>
      <c r="D2298" s="23"/>
      <c r="E2298" s="23"/>
      <c r="F2298" s="25"/>
      <c r="G2298" s="26" t="str">
        <f aca="false">IF(AND(E2298="",H2298=""),"",N(E2298)*N(F2298)+N(H2298))</f>
        <v/>
      </c>
      <c r="H2298" s="25"/>
      <c r="I2298" s="23"/>
      <c r="J2298" s="28" t="str">
        <f aca="false">IF(AND(A2298="",B2298="",C2298="",E2298="",H2298=""),"",IF(B2298="","Pick a job",IF(ISNA(MATCH(B2298,Jobs!$A$2:$A$301,0)),"Job # not on Jobs tab",IF(C2298="","Pick a category",IF(AND(E2298&lt;&gt;"",F2298=""),"Add a rate",IF(AND(E2298="",H2298=""),"Add hours or an amount",IF(AND(E2298&lt;&gt;"",H2298&lt;&gt;""),"Use hours x rate OR an amount","")))))))</f>
        <v/>
      </c>
    </row>
    <row r="2299" customFormat="false" ht="15" hidden="false" customHeight="false" outlineLevel="0" collapsed="false">
      <c r="A2299" s="24"/>
      <c r="B2299" s="23"/>
      <c r="C2299" s="23"/>
      <c r="D2299" s="23"/>
      <c r="E2299" s="23"/>
      <c r="F2299" s="25"/>
      <c r="G2299" s="26" t="str">
        <f aca="false">IF(AND(E2299="",H2299=""),"",N(E2299)*N(F2299)+N(H2299))</f>
        <v/>
      </c>
      <c r="H2299" s="25"/>
      <c r="I2299" s="23"/>
      <c r="J2299" s="28" t="str">
        <f aca="false">IF(AND(A2299="",B2299="",C2299="",E2299="",H2299=""),"",IF(B2299="","Pick a job",IF(ISNA(MATCH(B2299,Jobs!$A$2:$A$301,0)),"Job # not on Jobs tab",IF(C2299="","Pick a category",IF(AND(E2299&lt;&gt;"",F2299=""),"Add a rate",IF(AND(E2299="",H2299=""),"Add hours or an amount",IF(AND(E2299&lt;&gt;"",H2299&lt;&gt;""),"Use hours x rate OR an amount","")))))))</f>
        <v/>
      </c>
    </row>
    <row r="2300" customFormat="false" ht="15" hidden="false" customHeight="false" outlineLevel="0" collapsed="false">
      <c r="A2300" s="24"/>
      <c r="B2300" s="23"/>
      <c r="C2300" s="23"/>
      <c r="D2300" s="23"/>
      <c r="E2300" s="23"/>
      <c r="F2300" s="25"/>
      <c r="G2300" s="26" t="str">
        <f aca="false">IF(AND(E2300="",H2300=""),"",N(E2300)*N(F2300)+N(H2300))</f>
        <v/>
      </c>
      <c r="H2300" s="25"/>
      <c r="I2300" s="23"/>
      <c r="J2300" s="28" t="str">
        <f aca="false">IF(AND(A2300="",B2300="",C2300="",E2300="",H2300=""),"",IF(B2300="","Pick a job",IF(ISNA(MATCH(B2300,Jobs!$A$2:$A$301,0)),"Job # not on Jobs tab",IF(C2300="","Pick a category",IF(AND(E2300&lt;&gt;"",F2300=""),"Add a rate",IF(AND(E2300="",H2300=""),"Add hours or an amount",IF(AND(E2300&lt;&gt;"",H2300&lt;&gt;""),"Use hours x rate OR an amount","")))))))</f>
        <v/>
      </c>
    </row>
    <row r="2301" customFormat="false" ht="15" hidden="false" customHeight="false" outlineLevel="0" collapsed="false">
      <c r="A2301" s="24"/>
      <c r="B2301" s="23"/>
      <c r="C2301" s="23"/>
      <c r="D2301" s="23"/>
      <c r="E2301" s="23"/>
      <c r="F2301" s="25"/>
      <c r="G2301" s="26" t="str">
        <f aca="false">IF(AND(E2301="",H2301=""),"",N(E2301)*N(F2301)+N(H2301))</f>
        <v/>
      </c>
      <c r="H2301" s="25"/>
      <c r="I2301" s="23"/>
      <c r="J2301" s="28" t="str">
        <f aca="false">IF(AND(A2301="",B2301="",C2301="",E2301="",H2301=""),"",IF(B2301="","Pick a job",IF(ISNA(MATCH(B2301,Jobs!$A$2:$A$301,0)),"Job # not on Jobs tab",IF(C2301="","Pick a category",IF(AND(E2301&lt;&gt;"",F2301=""),"Add a rate",IF(AND(E2301="",H2301=""),"Add hours or an amount",IF(AND(E2301&lt;&gt;"",H2301&lt;&gt;""),"Use hours x rate OR an amount","")))))))</f>
        <v/>
      </c>
    </row>
    <row r="2302" customFormat="false" ht="15" hidden="false" customHeight="false" outlineLevel="0" collapsed="false">
      <c r="A2302" s="24"/>
      <c r="B2302" s="23"/>
      <c r="C2302" s="23"/>
      <c r="D2302" s="23"/>
      <c r="E2302" s="23"/>
      <c r="F2302" s="25"/>
      <c r="G2302" s="26" t="str">
        <f aca="false">IF(AND(E2302="",H2302=""),"",N(E2302)*N(F2302)+N(H2302))</f>
        <v/>
      </c>
      <c r="H2302" s="25"/>
      <c r="I2302" s="23"/>
      <c r="J2302" s="28" t="str">
        <f aca="false">IF(AND(A2302="",B2302="",C2302="",E2302="",H2302=""),"",IF(B2302="","Pick a job",IF(ISNA(MATCH(B2302,Jobs!$A$2:$A$301,0)),"Job # not on Jobs tab",IF(C2302="","Pick a category",IF(AND(E2302&lt;&gt;"",F2302=""),"Add a rate",IF(AND(E2302="",H2302=""),"Add hours or an amount",IF(AND(E2302&lt;&gt;"",H2302&lt;&gt;""),"Use hours x rate OR an amount","")))))))</f>
        <v/>
      </c>
    </row>
    <row r="2303" customFormat="false" ht="15" hidden="false" customHeight="false" outlineLevel="0" collapsed="false">
      <c r="A2303" s="24"/>
      <c r="B2303" s="23"/>
      <c r="C2303" s="23"/>
      <c r="D2303" s="23"/>
      <c r="E2303" s="23"/>
      <c r="F2303" s="25"/>
      <c r="G2303" s="26" t="str">
        <f aca="false">IF(AND(E2303="",H2303=""),"",N(E2303)*N(F2303)+N(H2303))</f>
        <v/>
      </c>
      <c r="H2303" s="25"/>
      <c r="I2303" s="23"/>
      <c r="J2303" s="28" t="str">
        <f aca="false">IF(AND(A2303="",B2303="",C2303="",E2303="",H2303=""),"",IF(B2303="","Pick a job",IF(ISNA(MATCH(B2303,Jobs!$A$2:$A$301,0)),"Job # not on Jobs tab",IF(C2303="","Pick a category",IF(AND(E2303&lt;&gt;"",F2303=""),"Add a rate",IF(AND(E2303="",H2303=""),"Add hours or an amount",IF(AND(E2303&lt;&gt;"",H2303&lt;&gt;""),"Use hours x rate OR an amount","")))))))</f>
        <v/>
      </c>
    </row>
    <row r="2304" customFormat="false" ht="15" hidden="false" customHeight="false" outlineLevel="0" collapsed="false">
      <c r="A2304" s="24"/>
      <c r="B2304" s="23"/>
      <c r="C2304" s="23"/>
      <c r="D2304" s="23"/>
      <c r="E2304" s="23"/>
      <c r="F2304" s="25"/>
      <c r="G2304" s="26" t="str">
        <f aca="false">IF(AND(E2304="",H2304=""),"",N(E2304)*N(F2304)+N(H2304))</f>
        <v/>
      </c>
      <c r="H2304" s="25"/>
      <c r="I2304" s="23"/>
      <c r="J2304" s="28" t="str">
        <f aca="false">IF(AND(A2304="",B2304="",C2304="",E2304="",H2304=""),"",IF(B2304="","Pick a job",IF(ISNA(MATCH(B2304,Jobs!$A$2:$A$301,0)),"Job # not on Jobs tab",IF(C2304="","Pick a category",IF(AND(E2304&lt;&gt;"",F2304=""),"Add a rate",IF(AND(E2304="",H2304=""),"Add hours or an amount",IF(AND(E2304&lt;&gt;"",H2304&lt;&gt;""),"Use hours x rate OR an amount","")))))))</f>
        <v/>
      </c>
    </row>
    <row r="2305" customFormat="false" ht="15" hidden="false" customHeight="false" outlineLevel="0" collapsed="false">
      <c r="A2305" s="24"/>
      <c r="B2305" s="23"/>
      <c r="C2305" s="23"/>
      <c r="D2305" s="23"/>
      <c r="E2305" s="23"/>
      <c r="F2305" s="25"/>
      <c r="G2305" s="26" t="str">
        <f aca="false">IF(AND(E2305="",H2305=""),"",N(E2305)*N(F2305)+N(H2305))</f>
        <v/>
      </c>
      <c r="H2305" s="25"/>
      <c r="I2305" s="23"/>
      <c r="J2305" s="28" t="str">
        <f aca="false">IF(AND(A2305="",B2305="",C2305="",E2305="",H2305=""),"",IF(B2305="","Pick a job",IF(ISNA(MATCH(B2305,Jobs!$A$2:$A$301,0)),"Job # not on Jobs tab",IF(C2305="","Pick a category",IF(AND(E2305&lt;&gt;"",F2305=""),"Add a rate",IF(AND(E2305="",H2305=""),"Add hours or an amount",IF(AND(E2305&lt;&gt;"",H2305&lt;&gt;""),"Use hours x rate OR an amount","")))))))</f>
        <v/>
      </c>
    </row>
    <row r="2306" customFormat="false" ht="15" hidden="false" customHeight="false" outlineLevel="0" collapsed="false">
      <c r="A2306" s="24"/>
      <c r="B2306" s="23"/>
      <c r="C2306" s="23"/>
      <c r="D2306" s="23"/>
      <c r="E2306" s="23"/>
      <c r="F2306" s="25"/>
      <c r="G2306" s="26" t="str">
        <f aca="false">IF(AND(E2306="",H2306=""),"",N(E2306)*N(F2306)+N(H2306))</f>
        <v/>
      </c>
      <c r="H2306" s="25"/>
      <c r="I2306" s="23"/>
      <c r="J2306" s="28" t="str">
        <f aca="false">IF(AND(A2306="",B2306="",C2306="",E2306="",H2306=""),"",IF(B2306="","Pick a job",IF(ISNA(MATCH(B2306,Jobs!$A$2:$A$301,0)),"Job # not on Jobs tab",IF(C2306="","Pick a category",IF(AND(E2306&lt;&gt;"",F2306=""),"Add a rate",IF(AND(E2306="",H2306=""),"Add hours or an amount",IF(AND(E2306&lt;&gt;"",H2306&lt;&gt;""),"Use hours x rate OR an amount","")))))))</f>
        <v/>
      </c>
    </row>
    <row r="2307" customFormat="false" ht="15" hidden="false" customHeight="false" outlineLevel="0" collapsed="false">
      <c r="A2307" s="24"/>
      <c r="B2307" s="23"/>
      <c r="C2307" s="23"/>
      <c r="D2307" s="23"/>
      <c r="E2307" s="23"/>
      <c r="F2307" s="25"/>
      <c r="G2307" s="26" t="str">
        <f aca="false">IF(AND(E2307="",H2307=""),"",N(E2307)*N(F2307)+N(H2307))</f>
        <v/>
      </c>
      <c r="H2307" s="25"/>
      <c r="I2307" s="23"/>
      <c r="J2307" s="28" t="str">
        <f aca="false">IF(AND(A2307="",B2307="",C2307="",E2307="",H2307=""),"",IF(B2307="","Pick a job",IF(ISNA(MATCH(B2307,Jobs!$A$2:$A$301,0)),"Job # not on Jobs tab",IF(C2307="","Pick a category",IF(AND(E2307&lt;&gt;"",F2307=""),"Add a rate",IF(AND(E2307="",H2307=""),"Add hours or an amount",IF(AND(E2307&lt;&gt;"",H2307&lt;&gt;""),"Use hours x rate OR an amount","")))))))</f>
        <v/>
      </c>
    </row>
    <row r="2308" customFormat="false" ht="15" hidden="false" customHeight="false" outlineLevel="0" collapsed="false">
      <c r="A2308" s="24"/>
      <c r="B2308" s="23"/>
      <c r="C2308" s="23"/>
      <c r="D2308" s="23"/>
      <c r="E2308" s="23"/>
      <c r="F2308" s="25"/>
      <c r="G2308" s="26" t="str">
        <f aca="false">IF(AND(E2308="",H2308=""),"",N(E2308)*N(F2308)+N(H2308))</f>
        <v/>
      </c>
      <c r="H2308" s="25"/>
      <c r="I2308" s="23"/>
      <c r="J2308" s="28" t="str">
        <f aca="false">IF(AND(A2308="",B2308="",C2308="",E2308="",H2308=""),"",IF(B2308="","Pick a job",IF(ISNA(MATCH(B2308,Jobs!$A$2:$A$301,0)),"Job # not on Jobs tab",IF(C2308="","Pick a category",IF(AND(E2308&lt;&gt;"",F2308=""),"Add a rate",IF(AND(E2308="",H2308=""),"Add hours or an amount",IF(AND(E2308&lt;&gt;"",H2308&lt;&gt;""),"Use hours x rate OR an amount","")))))))</f>
        <v/>
      </c>
    </row>
    <row r="2309" customFormat="false" ht="15" hidden="false" customHeight="false" outlineLevel="0" collapsed="false">
      <c r="A2309" s="24"/>
      <c r="B2309" s="23"/>
      <c r="C2309" s="23"/>
      <c r="D2309" s="23"/>
      <c r="E2309" s="23"/>
      <c r="F2309" s="25"/>
      <c r="G2309" s="26" t="str">
        <f aca="false">IF(AND(E2309="",H2309=""),"",N(E2309)*N(F2309)+N(H2309))</f>
        <v/>
      </c>
      <c r="H2309" s="25"/>
      <c r="I2309" s="23"/>
      <c r="J2309" s="28" t="str">
        <f aca="false">IF(AND(A2309="",B2309="",C2309="",E2309="",H2309=""),"",IF(B2309="","Pick a job",IF(ISNA(MATCH(B2309,Jobs!$A$2:$A$301,0)),"Job # not on Jobs tab",IF(C2309="","Pick a category",IF(AND(E2309&lt;&gt;"",F2309=""),"Add a rate",IF(AND(E2309="",H2309=""),"Add hours or an amount",IF(AND(E2309&lt;&gt;"",H2309&lt;&gt;""),"Use hours x rate OR an amount","")))))))</f>
        <v/>
      </c>
    </row>
    <row r="2310" customFormat="false" ht="15" hidden="false" customHeight="false" outlineLevel="0" collapsed="false">
      <c r="A2310" s="24"/>
      <c r="B2310" s="23"/>
      <c r="C2310" s="23"/>
      <c r="D2310" s="23"/>
      <c r="E2310" s="23"/>
      <c r="F2310" s="25"/>
      <c r="G2310" s="26" t="str">
        <f aca="false">IF(AND(E2310="",H2310=""),"",N(E2310)*N(F2310)+N(H2310))</f>
        <v/>
      </c>
      <c r="H2310" s="25"/>
      <c r="I2310" s="23"/>
      <c r="J2310" s="28" t="str">
        <f aca="false">IF(AND(A2310="",B2310="",C2310="",E2310="",H2310=""),"",IF(B2310="","Pick a job",IF(ISNA(MATCH(B2310,Jobs!$A$2:$A$301,0)),"Job # not on Jobs tab",IF(C2310="","Pick a category",IF(AND(E2310&lt;&gt;"",F2310=""),"Add a rate",IF(AND(E2310="",H2310=""),"Add hours or an amount",IF(AND(E2310&lt;&gt;"",H2310&lt;&gt;""),"Use hours x rate OR an amount","")))))))</f>
        <v/>
      </c>
    </row>
    <row r="2311" customFormat="false" ht="15" hidden="false" customHeight="false" outlineLevel="0" collapsed="false">
      <c r="A2311" s="24"/>
      <c r="B2311" s="23"/>
      <c r="C2311" s="23"/>
      <c r="D2311" s="23"/>
      <c r="E2311" s="23"/>
      <c r="F2311" s="25"/>
      <c r="G2311" s="26" t="str">
        <f aca="false">IF(AND(E2311="",H2311=""),"",N(E2311)*N(F2311)+N(H2311))</f>
        <v/>
      </c>
      <c r="H2311" s="25"/>
      <c r="I2311" s="23"/>
      <c r="J2311" s="28" t="str">
        <f aca="false">IF(AND(A2311="",B2311="",C2311="",E2311="",H2311=""),"",IF(B2311="","Pick a job",IF(ISNA(MATCH(B2311,Jobs!$A$2:$A$301,0)),"Job # not on Jobs tab",IF(C2311="","Pick a category",IF(AND(E2311&lt;&gt;"",F2311=""),"Add a rate",IF(AND(E2311="",H2311=""),"Add hours or an amount",IF(AND(E2311&lt;&gt;"",H2311&lt;&gt;""),"Use hours x rate OR an amount","")))))))</f>
        <v/>
      </c>
    </row>
    <row r="2312" customFormat="false" ht="15" hidden="false" customHeight="false" outlineLevel="0" collapsed="false">
      <c r="A2312" s="24"/>
      <c r="B2312" s="23"/>
      <c r="C2312" s="23"/>
      <c r="D2312" s="23"/>
      <c r="E2312" s="23"/>
      <c r="F2312" s="25"/>
      <c r="G2312" s="26" t="str">
        <f aca="false">IF(AND(E2312="",H2312=""),"",N(E2312)*N(F2312)+N(H2312))</f>
        <v/>
      </c>
      <c r="H2312" s="25"/>
      <c r="I2312" s="23"/>
      <c r="J2312" s="28" t="str">
        <f aca="false">IF(AND(A2312="",B2312="",C2312="",E2312="",H2312=""),"",IF(B2312="","Pick a job",IF(ISNA(MATCH(B2312,Jobs!$A$2:$A$301,0)),"Job # not on Jobs tab",IF(C2312="","Pick a category",IF(AND(E2312&lt;&gt;"",F2312=""),"Add a rate",IF(AND(E2312="",H2312=""),"Add hours or an amount",IF(AND(E2312&lt;&gt;"",H2312&lt;&gt;""),"Use hours x rate OR an amount","")))))))</f>
        <v/>
      </c>
    </row>
    <row r="2313" customFormat="false" ht="15" hidden="false" customHeight="false" outlineLevel="0" collapsed="false">
      <c r="A2313" s="24"/>
      <c r="B2313" s="23"/>
      <c r="C2313" s="23"/>
      <c r="D2313" s="23"/>
      <c r="E2313" s="23"/>
      <c r="F2313" s="25"/>
      <c r="G2313" s="26" t="str">
        <f aca="false">IF(AND(E2313="",H2313=""),"",N(E2313)*N(F2313)+N(H2313))</f>
        <v/>
      </c>
      <c r="H2313" s="25"/>
      <c r="I2313" s="23"/>
      <c r="J2313" s="28" t="str">
        <f aca="false">IF(AND(A2313="",B2313="",C2313="",E2313="",H2313=""),"",IF(B2313="","Pick a job",IF(ISNA(MATCH(B2313,Jobs!$A$2:$A$301,0)),"Job # not on Jobs tab",IF(C2313="","Pick a category",IF(AND(E2313&lt;&gt;"",F2313=""),"Add a rate",IF(AND(E2313="",H2313=""),"Add hours or an amount",IF(AND(E2313&lt;&gt;"",H2313&lt;&gt;""),"Use hours x rate OR an amount","")))))))</f>
        <v/>
      </c>
    </row>
    <row r="2314" customFormat="false" ht="15" hidden="false" customHeight="false" outlineLevel="0" collapsed="false">
      <c r="A2314" s="24"/>
      <c r="B2314" s="23"/>
      <c r="C2314" s="23"/>
      <c r="D2314" s="23"/>
      <c r="E2314" s="23"/>
      <c r="F2314" s="25"/>
      <c r="G2314" s="26" t="str">
        <f aca="false">IF(AND(E2314="",H2314=""),"",N(E2314)*N(F2314)+N(H2314))</f>
        <v/>
      </c>
      <c r="H2314" s="25"/>
      <c r="I2314" s="23"/>
      <c r="J2314" s="28" t="str">
        <f aca="false">IF(AND(A2314="",B2314="",C2314="",E2314="",H2314=""),"",IF(B2314="","Pick a job",IF(ISNA(MATCH(B2314,Jobs!$A$2:$A$301,0)),"Job # not on Jobs tab",IF(C2314="","Pick a category",IF(AND(E2314&lt;&gt;"",F2314=""),"Add a rate",IF(AND(E2314="",H2314=""),"Add hours or an amount",IF(AND(E2314&lt;&gt;"",H2314&lt;&gt;""),"Use hours x rate OR an amount","")))))))</f>
        <v/>
      </c>
    </row>
    <row r="2315" customFormat="false" ht="15" hidden="false" customHeight="false" outlineLevel="0" collapsed="false">
      <c r="A2315" s="24"/>
      <c r="B2315" s="23"/>
      <c r="C2315" s="23"/>
      <c r="D2315" s="23"/>
      <c r="E2315" s="23"/>
      <c r="F2315" s="25"/>
      <c r="G2315" s="26" t="str">
        <f aca="false">IF(AND(E2315="",H2315=""),"",N(E2315)*N(F2315)+N(H2315))</f>
        <v/>
      </c>
      <c r="H2315" s="25"/>
      <c r="I2315" s="23"/>
      <c r="J2315" s="28" t="str">
        <f aca="false">IF(AND(A2315="",B2315="",C2315="",E2315="",H2315=""),"",IF(B2315="","Pick a job",IF(ISNA(MATCH(B2315,Jobs!$A$2:$A$301,0)),"Job # not on Jobs tab",IF(C2315="","Pick a category",IF(AND(E2315&lt;&gt;"",F2315=""),"Add a rate",IF(AND(E2315="",H2315=""),"Add hours or an amount",IF(AND(E2315&lt;&gt;"",H2315&lt;&gt;""),"Use hours x rate OR an amount","")))))))</f>
        <v/>
      </c>
    </row>
    <row r="2316" customFormat="false" ht="15" hidden="false" customHeight="false" outlineLevel="0" collapsed="false">
      <c r="A2316" s="24"/>
      <c r="B2316" s="23"/>
      <c r="C2316" s="23"/>
      <c r="D2316" s="23"/>
      <c r="E2316" s="23"/>
      <c r="F2316" s="25"/>
      <c r="G2316" s="26" t="str">
        <f aca="false">IF(AND(E2316="",H2316=""),"",N(E2316)*N(F2316)+N(H2316))</f>
        <v/>
      </c>
      <c r="H2316" s="25"/>
      <c r="I2316" s="23"/>
      <c r="J2316" s="28" t="str">
        <f aca="false">IF(AND(A2316="",B2316="",C2316="",E2316="",H2316=""),"",IF(B2316="","Pick a job",IF(ISNA(MATCH(B2316,Jobs!$A$2:$A$301,0)),"Job # not on Jobs tab",IF(C2316="","Pick a category",IF(AND(E2316&lt;&gt;"",F2316=""),"Add a rate",IF(AND(E2316="",H2316=""),"Add hours or an amount",IF(AND(E2316&lt;&gt;"",H2316&lt;&gt;""),"Use hours x rate OR an amount","")))))))</f>
        <v/>
      </c>
    </row>
    <row r="2317" customFormat="false" ht="15" hidden="false" customHeight="false" outlineLevel="0" collapsed="false">
      <c r="A2317" s="24"/>
      <c r="B2317" s="23"/>
      <c r="C2317" s="23"/>
      <c r="D2317" s="23"/>
      <c r="E2317" s="23"/>
      <c r="F2317" s="25"/>
      <c r="G2317" s="26" t="str">
        <f aca="false">IF(AND(E2317="",H2317=""),"",N(E2317)*N(F2317)+N(H2317))</f>
        <v/>
      </c>
      <c r="H2317" s="25"/>
      <c r="I2317" s="23"/>
      <c r="J2317" s="28" t="str">
        <f aca="false">IF(AND(A2317="",B2317="",C2317="",E2317="",H2317=""),"",IF(B2317="","Pick a job",IF(ISNA(MATCH(B2317,Jobs!$A$2:$A$301,0)),"Job # not on Jobs tab",IF(C2317="","Pick a category",IF(AND(E2317&lt;&gt;"",F2317=""),"Add a rate",IF(AND(E2317="",H2317=""),"Add hours or an amount",IF(AND(E2317&lt;&gt;"",H2317&lt;&gt;""),"Use hours x rate OR an amount","")))))))</f>
        <v/>
      </c>
    </row>
    <row r="2318" customFormat="false" ht="15" hidden="false" customHeight="false" outlineLevel="0" collapsed="false">
      <c r="A2318" s="24"/>
      <c r="B2318" s="23"/>
      <c r="C2318" s="23"/>
      <c r="D2318" s="23"/>
      <c r="E2318" s="23"/>
      <c r="F2318" s="25"/>
      <c r="G2318" s="26" t="str">
        <f aca="false">IF(AND(E2318="",H2318=""),"",N(E2318)*N(F2318)+N(H2318))</f>
        <v/>
      </c>
      <c r="H2318" s="25"/>
      <c r="I2318" s="23"/>
      <c r="J2318" s="28" t="str">
        <f aca="false">IF(AND(A2318="",B2318="",C2318="",E2318="",H2318=""),"",IF(B2318="","Pick a job",IF(ISNA(MATCH(B2318,Jobs!$A$2:$A$301,0)),"Job # not on Jobs tab",IF(C2318="","Pick a category",IF(AND(E2318&lt;&gt;"",F2318=""),"Add a rate",IF(AND(E2318="",H2318=""),"Add hours or an amount",IF(AND(E2318&lt;&gt;"",H2318&lt;&gt;""),"Use hours x rate OR an amount","")))))))</f>
        <v/>
      </c>
    </row>
    <row r="2319" customFormat="false" ht="15" hidden="false" customHeight="false" outlineLevel="0" collapsed="false">
      <c r="A2319" s="24"/>
      <c r="B2319" s="23"/>
      <c r="C2319" s="23"/>
      <c r="D2319" s="23"/>
      <c r="E2319" s="23"/>
      <c r="F2319" s="25"/>
      <c r="G2319" s="26" t="str">
        <f aca="false">IF(AND(E2319="",H2319=""),"",N(E2319)*N(F2319)+N(H2319))</f>
        <v/>
      </c>
      <c r="H2319" s="25"/>
      <c r="I2319" s="23"/>
      <c r="J2319" s="28" t="str">
        <f aca="false">IF(AND(A2319="",B2319="",C2319="",E2319="",H2319=""),"",IF(B2319="","Pick a job",IF(ISNA(MATCH(B2319,Jobs!$A$2:$A$301,0)),"Job # not on Jobs tab",IF(C2319="","Pick a category",IF(AND(E2319&lt;&gt;"",F2319=""),"Add a rate",IF(AND(E2319="",H2319=""),"Add hours or an amount",IF(AND(E2319&lt;&gt;"",H2319&lt;&gt;""),"Use hours x rate OR an amount","")))))))</f>
        <v/>
      </c>
    </row>
    <row r="2320" customFormat="false" ht="15" hidden="false" customHeight="false" outlineLevel="0" collapsed="false">
      <c r="A2320" s="24"/>
      <c r="B2320" s="23"/>
      <c r="C2320" s="23"/>
      <c r="D2320" s="23"/>
      <c r="E2320" s="23"/>
      <c r="F2320" s="25"/>
      <c r="G2320" s="26" t="str">
        <f aca="false">IF(AND(E2320="",H2320=""),"",N(E2320)*N(F2320)+N(H2320))</f>
        <v/>
      </c>
      <c r="H2320" s="25"/>
      <c r="I2320" s="23"/>
      <c r="J2320" s="28" t="str">
        <f aca="false">IF(AND(A2320="",B2320="",C2320="",E2320="",H2320=""),"",IF(B2320="","Pick a job",IF(ISNA(MATCH(B2320,Jobs!$A$2:$A$301,0)),"Job # not on Jobs tab",IF(C2320="","Pick a category",IF(AND(E2320&lt;&gt;"",F2320=""),"Add a rate",IF(AND(E2320="",H2320=""),"Add hours or an amount",IF(AND(E2320&lt;&gt;"",H2320&lt;&gt;""),"Use hours x rate OR an amount","")))))))</f>
        <v/>
      </c>
    </row>
    <row r="2321" customFormat="false" ht="15" hidden="false" customHeight="false" outlineLevel="0" collapsed="false">
      <c r="A2321" s="24"/>
      <c r="B2321" s="23"/>
      <c r="C2321" s="23"/>
      <c r="D2321" s="23"/>
      <c r="E2321" s="23"/>
      <c r="F2321" s="25"/>
      <c r="G2321" s="26" t="str">
        <f aca="false">IF(AND(E2321="",H2321=""),"",N(E2321)*N(F2321)+N(H2321))</f>
        <v/>
      </c>
      <c r="H2321" s="25"/>
      <c r="I2321" s="23"/>
      <c r="J2321" s="28" t="str">
        <f aca="false">IF(AND(A2321="",B2321="",C2321="",E2321="",H2321=""),"",IF(B2321="","Pick a job",IF(ISNA(MATCH(B2321,Jobs!$A$2:$A$301,0)),"Job # not on Jobs tab",IF(C2321="","Pick a category",IF(AND(E2321&lt;&gt;"",F2321=""),"Add a rate",IF(AND(E2321="",H2321=""),"Add hours or an amount",IF(AND(E2321&lt;&gt;"",H2321&lt;&gt;""),"Use hours x rate OR an amount","")))))))</f>
        <v/>
      </c>
    </row>
    <row r="2322" customFormat="false" ht="15" hidden="false" customHeight="false" outlineLevel="0" collapsed="false">
      <c r="A2322" s="24"/>
      <c r="B2322" s="23"/>
      <c r="C2322" s="23"/>
      <c r="D2322" s="23"/>
      <c r="E2322" s="23"/>
      <c r="F2322" s="25"/>
      <c r="G2322" s="26" t="str">
        <f aca="false">IF(AND(E2322="",H2322=""),"",N(E2322)*N(F2322)+N(H2322))</f>
        <v/>
      </c>
      <c r="H2322" s="25"/>
      <c r="I2322" s="23"/>
      <c r="J2322" s="28" t="str">
        <f aca="false">IF(AND(A2322="",B2322="",C2322="",E2322="",H2322=""),"",IF(B2322="","Pick a job",IF(ISNA(MATCH(B2322,Jobs!$A$2:$A$301,0)),"Job # not on Jobs tab",IF(C2322="","Pick a category",IF(AND(E2322&lt;&gt;"",F2322=""),"Add a rate",IF(AND(E2322="",H2322=""),"Add hours or an amount",IF(AND(E2322&lt;&gt;"",H2322&lt;&gt;""),"Use hours x rate OR an amount","")))))))</f>
        <v/>
      </c>
    </row>
    <row r="2323" customFormat="false" ht="15" hidden="false" customHeight="false" outlineLevel="0" collapsed="false">
      <c r="A2323" s="24"/>
      <c r="B2323" s="23"/>
      <c r="C2323" s="23"/>
      <c r="D2323" s="23"/>
      <c r="E2323" s="23"/>
      <c r="F2323" s="25"/>
      <c r="G2323" s="26" t="str">
        <f aca="false">IF(AND(E2323="",H2323=""),"",N(E2323)*N(F2323)+N(H2323))</f>
        <v/>
      </c>
      <c r="H2323" s="25"/>
      <c r="I2323" s="23"/>
      <c r="J2323" s="28" t="str">
        <f aca="false">IF(AND(A2323="",B2323="",C2323="",E2323="",H2323=""),"",IF(B2323="","Pick a job",IF(ISNA(MATCH(B2323,Jobs!$A$2:$A$301,0)),"Job # not on Jobs tab",IF(C2323="","Pick a category",IF(AND(E2323&lt;&gt;"",F2323=""),"Add a rate",IF(AND(E2323="",H2323=""),"Add hours or an amount",IF(AND(E2323&lt;&gt;"",H2323&lt;&gt;""),"Use hours x rate OR an amount","")))))))</f>
        <v/>
      </c>
    </row>
    <row r="2324" customFormat="false" ht="15" hidden="false" customHeight="false" outlineLevel="0" collapsed="false">
      <c r="A2324" s="24"/>
      <c r="B2324" s="23"/>
      <c r="C2324" s="23"/>
      <c r="D2324" s="23"/>
      <c r="E2324" s="23"/>
      <c r="F2324" s="25"/>
      <c r="G2324" s="26" t="str">
        <f aca="false">IF(AND(E2324="",H2324=""),"",N(E2324)*N(F2324)+N(H2324))</f>
        <v/>
      </c>
      <c r="H2324" s="25"/>
      <c r="I2324" s="23"/>
      <c r="J2324" s="28" t="str">
        <f aca="false">IF(AND(A2324="",B2324="",C2324="",E2324="",H2324=""),"",IF(B2324="","Pick a job",IF(ISNA(MATCH(B2324,Jobs!$A$2:$A$301,0)),"Job # not on Jobs tab",IF(C2324="","Pick a category",IF(AND(E2324&lt;&gt;"",F2324=""),"Add a rate",IF(AND(E2324="",H2324=""),"Add hours or an amount",IF(AND(E2324&lt;&gt;"",H2324&lt;&gt;""),"Use hours x rate OR an amount","")))))))</f>
        <v/>
      </c>
    </row>
    <row r="2325" customFormat="false" ht="15" hidden="false" customHeight="false" outlineLevel="0" collapsed="false">
      <c r="A2325" s="24"/>
      <c r="B2325" s="23"/>
      <c r="C2325" s="23"/>
      <c r="D2325" s="23"/>
      <c r="E2325" s="23"/>
      <c r="F2325" s="25"/>
      <c r="G2325" s="26" t="str">
        <f aca="false">IF(AND(E2325="",H2325=""),"",N(E2325)*N(F2325)+N(H2325))</f>
        <v/>
      </c>
      <c r="H2325" s="25"/>
      <c r="I2325" s="23"/>
      <c r="J2325" s="28" t="str">
        <f aca="false">IF(AND(A2325="",B2325="",C2325="",E2325="",H2325=""),"",IF(B2325="","Pick a job",IF(ISNA(MATCH(B2325,Jobs!$A$2:$A$301,0)),"Job # not on Jobs tab",IF(C2325="","Pick a category",IF(AND(E2325&lt;&gt;"",F2325=""),"Add a rate",IF(AND(E2325="",H2325=""),"Add hours or an amount",IF(AND(E2325&lt;&gt;"",H2325&lt;&gt;""),"Use hours x rate OR an amount","")))))))</f>
        <v/>
      </c>
    </row>
    <row r="2326" customFormat="false" ht="15" hidden="false" customHeight="false" outlineLevel="0" collapsed="false">
      <c r="A2326" s="24"/>
      <c r="B2326" s="23"/>
      <c r="C2326" s="23"/>
      <c r="D2326" s="23"/>
      <c r="E2326" s="23"/>
      <c r="F2326" s="25"/>
      <c r="G2326" s="26" t="str">
        <f aca="false">IF(AND(E2326="",H2326=""),"",N(E2326)*N(F2326)+N(H2326))</f>
        <v/>
      </c>
      <c r="H2326" s="25"/>
      <c r="I2326" s="23"/>
      <c r="J2326" s="28" t="str">
        <f aca="false">IF(AND(A2326="",B2326="",C2326="",E2326="",H2326=""),"",IF(B2326="","Pick a job",IF(ISNA(MATCH(B2326,Jobs!$A$2:$A$301,0)),"Job # not on Jobs tab",IF(C2326="","Pick a category",IF(AND(E2326&lt;&gt;"",F2326=""),"Add a rate",IF(AND(E2326="",H2326=""),"Add hours or an amount",IF(AND(E2326&lt;&gt;"",H2326&lt;&gt;""),"Use hours x rate OR an amount","")))))))</f>
        <v/>
      </c>
    </row>
    <row r="2327" customFormat="false" ht="15" hidden="false" customHeight="false" outlineLevel="0" collapsed="false">
      <c r="A2327" s="24"/>
      <c r="B2327" s="23"/>
      <c r="C2327" s="23"/>
      <c r="D2327" s="23"/>
      <c r="E2327" s="23"/>
      <c r="F2327" s="25"/>
      <c r="G2327" s="26" t="str">
        <f aca="false">IF(AND(E2327="",H2327=""),"",N(E2327)*N(F2327)+N(H2327))</f>
        <v/>
      </c>
      <c r="H2327" s="25"/>
      <c r="I2327" s="23"/>
      <c r="J2327" s="28" t="str">
        <f aca="false">IF(AND(A2327="",B2327="",C2327="",E2327="",H2327=""),"",IF(B2327="","Pick a job",IF(ISNA(MATCH(B2327,Jobs!$A$2:$A$301,0)),"Job # not on Jobs tab",IF(C2327="","Pick a category",IF(AND(E2327&lt;&gt;"",F2327=""),"Add a rate",IF(AND(E2327="",H2327=""),"Add hours or an amount",IF(AND(E2327&lt;&gt;"",H2327&lt;&gt;""),"Use hours x rate OR an amount","")))))))</f>
        <v/>
      </c>
    </row>
    <row r="2328" customFormat="false" ht="15" hidden="false" customHeight="false" outlineLevel="0" collapsed="false">
      <c r="A2328" s="24"/>
      <c r="B2328" s="23"/>
      <c r="C2328" s="23"/>
      <c r="D2328" s="23"/>
      <c r="E2328" s="23"/>
      <c r="F2328" s="25"/>
      <c r="G2328" s="26" t="str">
        <f aca="false">IF(AND(E2328="",H2328=""),"",N(E2328)*N(F2328)+N(H2328))</f>
        <v/>
      </c>
      <c r="H2328" s="25"/>
      <c r="I2328" s="23"/>
      <c r="J2328" s="28" t="str">
        <f aca="false">IF(AND(A2328="",B2328="",C2328="",E2328="",H2328=""),"",IF(B2328="","Pick a job",IF(ISNA(MATCH(B2328,Jobs!$A$2:$A$301,0)),"Job # not on Jobs tab",IF(C2328="","Pick a category",IF(AND(E2328&lt;&gt;"",F2328=""),"Add a rate",IF(AND(E2328="",H2328=""),"Add hours or an amount",IF(AND(E2328&lt;&gt;"",H2328&lt;&gt;""),"Use hours x rate OR an amount","")))))))</f>
        <v/>
      </c>
    </row>
    <row r="2329" customFormat="false" ht="15" hidden="false" customHeight="false" outlineLevel="0" collapsed="false">
      <c r="A2329" s="24"/>
      <c r="B2329" s="23"/>
      <c r="C2329" s="23"/>
      <c r="D2329" s="23"/>
      <c r="E2329" s="23"/>
      <c r="F2329" s="25"/>
      <c r="G2329" s="26" t="str">
        <f aca="false">IF(AND(E2329="",H2329=""),"",N(E2329)*N(F2329)+N(H2329))</f>
        <v/>
      </c>
      <c r="H2329" s="25"/>
      <c r="I2329" s="23"/>
      <c r="J2329" s="28" t="str">
        <f aca="false">IF(AND(A2329="",B2329="",C2329="",E2329="",H2329=""),"",IF(B2329="","Pick a job",IF(ISNA(MATCH(B2329,Jobs!$A$2:$A$301,0)),"Job # not on Jobs tab",IF(C2329="","Pick a category",IF(AND(E2329&lt;&gt;"",F2329=""),"Add a rate",IF(AND(E2329="",H2329=""),"Add hours or an amount",IF(AND(E2329&lt;&gt;"",H2329&lt;&gt;""),"Use hours x rate OR an amount","")))))))</f>
        <v/>
      </c>
    </row>
    <row r="2330" customFormat="false" ht="15" hidden="false" customHeight="false" outlineLevel="0" collapsed="false">
      <c r="A2330" s="24"/>
      <c r="B2330" s="23"/>
      <c r="C2330" s="23"/>
      <c r="D2330" s="23"/>
      <c r="E2330" s="23"/>
      <c r="F2330" s="25"/>
      <c r="G2330" s="26" t="str">
        <f aca="false">IF(AND(E2330="",H2330=""),"",N(E2330)*N(F2330)+N(H2330))</f>
        <v/>
      </c>
      <c r="H2330" s="25"/>
      <c r="I2330" s="23"/>
      <c r="J2330" s="28" t="str">
        <f aca="false">IF(AND(A2330="",B2330="",C2330="",E2330="",H2330=""),"",IF(B2330="","Pick a job",IF(ISNA(MATCH(B2330,Jobs!$A$2:$A$301,0)),"Job # not on Jobs tab",IF(C2330="","Pick a category",IF(AND(E2330&lt;&gt;"",F2330=""),"Add a rate",IF(AND(E2330="",H2330=""),"Add hours or an amount",IF(AND(E2330&lt;&gt;"",H2330&lt;&gt;""),"Use hours x rate OR an amount","")))))))</f>
        <v/>
      </c>
    </row>
    <row r="2331" customFormat="false" ht="15" hidden="false" customHeight="false" outlineLevel="0" collapsed="false">
      <c r="A2331" s="24"/>
      <c r="B2331" s="23"/>
      <c r="C2331" s="23"/>
      <c r="D2331" s="23"/>
      <c r="E2331" s="23"/>
      <c r="F2331" s="25"/>
      <c r="G2331" s="26" t="str">
        <f aca="false">IF(AND(E2331="",H2331=""),"",N(E2331)*N(F2331)+N(H2331))</f>
        <v/>
      </c>
      <c r="H2331" s="25"/>
      <c r="I2331" s="23"/>
      <c r="J2331" s="28" t="str">
        <f aca="false">IF(AND(A2331="",B2331="",C2331="",E2331="",H2331=""),"",IF(B2331="","Pick a job",IF(ISNA(MATCH(B2331,Jobs!$A$2:$A$301,0)),"Job # not on Jobs tab",IF(C2331="","Pick a category",IF(AND(E2331&lt;&gt;"",F2331=""),"Add a rate",IF(AND(E2331="",H2331=""),"Add hours or an amount",IF(AND(E2331&lt;&gt;"",H2331&lt;&gt;""),"Use hours x rate OR an amount","")))))))</f>
        <v/>
      </c>
    </row>
    <row r="2332" customFormat="false" ht="15" hidden="false" customHeight="false" outlineLevel="0" collapsed="false">
      <c r="A2332" s="24"/>
      <c r="B2332" s="23"/>
      <c r="C2332" s="23"/>
      <c r="D2332" s="23"/>
      <c r="E2332" s="23"/>
      <c r="F2332" s="25"/>
      <c r="G2332" s="26" t="str">
        <f aca="false">IF(AND(E2332="",H2332=""),"",N(E2332)*N(F2332)+N(H2332))</f>
        <v/>
      </c>
      <c r="H2332" s="25"/>
      <c r="I2332" s="23"/>
      <c r="J2332" s="28" t="str">
        <f aca="false">IF(AND(A2332="",B2332="",C2332="",E2332="",H2332=""),"",IF(B2332="","Pick a job",IF(ISNA(MATCH(B2332,Jobs!$A$2:$A$301,0)),"Job # not on Jobs tab",IF(C2332="","Pick a category",IF(AND(E2332&lt;&gt;"",F2332=""),"Add a rate",IF(AND(E2332="",H2332=""),"Add hours or an amount",IF(AND(E2332&lt;&gt;"",H2332&lt;&gt;""),"Use hours x rate OR an amount","")))))))</f>
        <v/>
      </c>
    </row>
    <row r="2333" customFormat="false" ht="15" hidden="false" customHeight="false" outlineLevel="0" collapsed="false">
      <c r="A2333" s="24"/>
      <c r="B2333" s="23"/>
      <c r="C2333" s="23"/>
      <c r="D2333" s="23"/>
      <c r="E2333" s="23"/>
      <c r="F2333" s="25"/>
      <c r="G2333" s="26" t="str">
        <f aca="false">IF(AND(E2333="",H2333=""),"",N(E2333)*N(F2333)+N(H2333))</f>
        <v/>
      </c>
      <c r="H2333" s="25"/>
      <c r="I2333" s="23"/>
      <c r="J2333" s="28" t="str">
        <f aca="false">IF(AND(A2333="",B2333="",C2333="",E2333="",H2333=""),"",IF(B2333="","Pick a job",IF(ISNA(MATCH(B2333,Jobs!$A$2:$A$301,0)),"Job # not on Jobs tab",IF(C2333="","Pick a category",IF(AND(E2333&lt;&gt;"",F2333=""),"Add a rate",IF(AND(E2333="",H2333=""),"Add hours or an amount",IF(AND(E2333&lt;&gt;"",H2333&lt;&gt;""),"Use hours x rate OR an amount","")))))))</f>
        <v/>
      </c>
    </row>
    <row r="2334" customFormat="false" ht="15" hidden="false" customHeight="false" outlineLevel="0" collapsed="false">
      <c r="A2334" s="24"/>
      <c r="B2334" s="23"/>
      <c r="C2334" s="23"/>
      <c r="D2334" s="23"/>
      <c r="E2334" s="23"/>
      <c r="F2334" s="25"/>
      <c r="G2334" s="26" t="str">
        <f aca="false">IF(AND(E2334="",H2334=""),"",N(E2334)*N(F2334)+N(H2334))</f>
        <v/>
      </c>
      <c r="H2334" s="25"/>
      <c r="I2334" s="23"/>
      <c r="J2334" s="28" t="str">
        <f aca="false">IF(AND(A2334="",B2334="",C2334="",E2334="",H2334=""),"",IF(B2334="","Pick a job",IF(ISNA(MATCH(B2334,Jobs!$A$2:$A$301,0)),"Job # not on Jobs tab",IF(C2334="","Pick a category",IF(AND(E2334&lt;&gt;"",F2334=""),"Add a rate",IF(AND(E2334="",H2334=""),"Add hours or an amount",IF(AND(E2334&lt;&gt;"",H2334&lt;&gt;""),"Use hours x rate OR an amount","")))))))</f>
        <v/>
      </c>
    </row>
    <row r="2335" customFormat="false" ht="15" hidden="false" customHeight="false" outlineLevel="0" collapsed="false">
      <c r="A2335" s="24"/>
      <c r="B2335" s="23"/>
      <c r="C2335" s="23"/>
      <c r="D2335" s="23"/>
      <c r="E2335" s="23"/>
      <c r="F2335" s="25"/>
      <c r="G2335" s="26" t="str">
        <f aca="false">IF(AND(E2335="",H2335=""),"",N(E2335)*N(F2335)+N(H2335))</f>
        <v/>
      </c>
      <c r="H2335" s="25"/>
      <c r="I2335" s="23"/>
      <c r="J2335" s="28" t="str">
        <f aca="false">IF(AND(A2335="",B2335="",C2335="",E2335="",H2335=""),"",IF(B2335="","Pick a job",IF(ISNA(MATCH(B2335,Jobs!$A$2:$A$301,0)),"Job # not on Jobs tab",IF(C2335="","Pick a category",IF(AND(E2335&lt;&gt;"",F2335=""),"Add a rate",IF(AND(E2335="",H2335=""),"Add hours or an amount",IF(AND(E2335&lt;&gt;"",H2335&lt;&gt;""),"Use hours x rate OR an amount","")))))))</f>
        <v/>
      </c>
    </row>
    <row r="2336" customFormat="false" ht="15" hidden="false" customHeight="false" outlineLevel="0" collapsed="false">
      <c r="A2336" s="24"/>
      <c r="B2336" s="23"/>
      <c r="C2336" s="23"/>
      <c r="D2336" s="23"/>
      <c r="E2336" s="23"/>
      <c r="F2336" s="25"/>
      <c r="G2336" s="26" t="str">
        <f aca="false">IF(AND(E2336="",H2336=""),"",N(E2336)*N(F2336)+N(H2336))</f>
        <v/>
      </c>
      <c r="H2336" s="25"/>
      <c r="I2336" s="23"/>
      <c r="J2336" s="28" t="str">
        <f aca="false">IF(AND(A2336="",B2336="",C2336="",E2336="",H2336=""),"",IF(B2336="","Pick a job",IF(ISNA(MATCH(B2336,Jobs!$A$2:$A$301,0)),"Job # not on Jobs tab",IF(C2336="","Pick a category",IF(AND(E2336&lt;&gt;"",F2336=""),"Add a rate",IF(AND(E2336="",H2336=""),"Add hours or an amount",IF(AND(E2336&lt;&gt;"",H2336&lt;&gt;""),"Use hours x rate OR an amount","")))))))</f>
        <v/>
      </c>
    </row>
    <row r="2337" customFormat="false" ht="15" hidden="false" customHeight="false" outlineLevel="0" collapsed="false">
      <c r="A2337" s="24"/>
      <c r="B2337" s="23"/>
      <c r="C2337" s="23"/>
      <c r="D2337" s="23"/>
      <c r="E2337" s="23"/>
      <c r="F2337" s="25"/>
      <c r="G2337" s="26" t="str">
        <f aca="false">IF(AND(E2337="",H2337=""),"",N(E2337)*N(F2337)+N(H2337))</f>
        <v/>
      </c>
      <c r="H2337" s="25"/>
      <c r="I2337" s="23"/>
      <c r="J2337" s="28" t="str">
        <f aca="false">IF(AND(A2337="",B2337="",C2337="",E2337="",H2337=""),"",IF(B2337="","Pick a job",IF(ISNA(MATCH(B2337,Jobs!$A$2:$A$301,0)),"Job # not on Jobs tab",IF(C2337="","Pick a category",IF(AND(E2337&lt;&gt;"",F2337=""),"Add a rate",IF(AND(E2337="",H2337=""),"Add hours or an amount",IF(AND(E2337&lt;&gt;"",H2337&lt;&gt;""),"Use hours x rate OR an amount","")))))))</f>
        <v/>
      </c>
    </row>
    <row r="2338" customFormat="false" ht="15" hidden="false" customHeight="false" outlineLevel="0" collapsed="false">
      <c r="A2338" s="24"/>
      <c r="B2338" s="23"/>
      <c r="C2338" s="23"/>
      <c r="D2338" s="23"/>
      <c r="E2338" s="23"/>
      <c r="F2338" s="25"/>
      <c r="G2338" s="26" t="str">
        <f aca="false">IF(AND(E2338="",H2338=""),"",N(E2338)*N(F2338)+N(H2338))</f>
        <v/>
      </c>
      <c r="H2338" s="25"/>
      <c r="I2338" s="23"/>
      <c r="J2338" s="28" t="str">
        <f aca="false">IF(AND(A2338="",B2338="",C2338="",E2338="",H2338=""),"",IF(B2338="","Pick a job",IF(ISNA(MATCH(B2338,Jobs!$A$2:$A$301,0)),"Job # not on Jobs tab",IF(C2338="","Pick a category",IF(AND(E2338&lt;&gt;"",F2338=""),"Add a rate",IF(AND(E2338="",H2338=""),"Add hours or an amount",IF(AND(E2338&lt;&gt;"",H2338&lt;&gt;""),"Use hours x rate OR an amount","")))))))</f>
        <v/>
      </c>
    </row>
    <row r="2339" customFormat="false" ht="15" hidden="false" customHeight="false" outlineLevel="0" collapsed="false">
      <c r="A2339" s="24"/>
      <c r="B2339" s="23"/>
      <c r="C2339" s="23"/>
      <c r="D2339" s="23"/>
      <c r="E2339" s="23"/>
      <c r="F2339" s="25"/>
      <c r="G2339" s="26" t="str">
        <f aca="false">IF(AND(E2339="",H2339=""),"",N(E2339)*N(F2339)+N(H2339))</f>
        <v/>
      </c>
      <c r="H2339" s="25"/>
      <c r="I2339" s="23"/>
      <c r="J2339" s="28" t="str">
        <f aca="false">IF(AND(A2339="",B2339="",C2339="",E2339="",H2339=""),"",IF(B2339="","Pick a job",IF(ISNA(MATCH(B2339,Jobs!$A$2:$A$301,0)),"Job # not on Jobs tab",IF(C2339="","Pick a category",IF(AND(E2339&lt;&gt;"",F2339=""),"Add a rate",IF(AND(E2339="",H2339=""),"Add hours or an amount",IF(AND(E2339&lt;&gt;"",H2339&lt;&gt;""),"Use hours x rate OR an amount","")))))))</f>
        <v/>
      </c>
    </row>
    <row r="2340" customFormat="false" ht="15" hidden="false" customHeight="false" outlineLevel="0" collapsed="false">
      <c r="A2340" s="24"/>
      <c r="B2340" s="23"/>
      <c r="C2340" s="23"/>
      <c r="D2340" s="23"/>
      <c r="E2340" s="23"/>
      <c r="F2340" s="25"/>
      <c r="G2340" s="26" t="str">
        <f aca="false">IF(AND(E2340="",H2340=""),"",N(E2340)*N(F2340)+N(H2340))</f>
        <v/>
      </c>
      <c r="H2340" s="25"/>
      <c r="I2340" s="23"/>
      <c r="J2340" s="28" t="str">
        <f aca="false">IF(AND(A2340="",B2340="",C2340="",E2340="",H2340=""),"",IF(B2340="","Pick a job",IF(ISNA(MATCH(B2340,Jobs!$A$2:$A$301,0)),"Job # not on Jobs tab",IF(C2340="","Pick a category",IF(AND(E2340&lt;&gt;"",F2340=""),"Add a rate",IF(AND(E2340="",H2340=""),"Add hours or an amount",IF(AND(E2340&lt;&gt;"",H2340&lt;&gt;""),"Use hours x rate OR an amount","")))))))</f>
        <v/>
      </c>
    </row>
    <row r="2341" customFormat="false" ht="15" hidden="false" customHeight="false" outlineLevel="0" collapsed="false">
      <c r="A2341" s="24"/>
      <c r="B2341" s="23"/>
      <c r="C2341" s="23"/>
      <c r="D2341" s="23"/>
      <c r="E2341" s="23"/>
      <c r="F2341" s="25"/>
      <c r="G2341" s="26" t="str">
        <f aca="false">IF(AND(E2341="",H2341=""),"",N(E2341)*N(F2341)+N(H2341))</f>
        <v/>
      </c>
      <c r="H2341" s="25"/>
      <c r="I2341" s="23"/>
      <c r="J2341" s="28" t="str">
        <f aca="false">IF(AND(A2341="",B2341="",C2341="",E2341="",H2341=""),"",IF(B2341="","Pick a job",IF(ISNA(MATCH(B2341,Jobs!$A$2:$A$301,0)),"Job # not on Jobs tab",IF(C2341="","Pick a category",IF(AND(E2341&lt;&gt;"",F2341=""),"Add a rate",IF(AND(E2341="",H2341=""),"Add hours or an amount",IF(AND(E2341&lt;&gt;"",H2341&lt;&gt;""),"Use hours x rate OR an amount","")))))))</f>
        <v/>
      </c>
    </row>
    <row r="2342" customFormat="false" ht="15" hidden="false" customHeight="false" outlineLevel="0" collapsed="false">
      <c r="A2342" s="24"/>
      <c r="B2342" s="23"/>
      <c r="C2342" s="23"/>
      <c r="D2342" s="23"/>
      <c r="E2342" s="23"/>
      <c r="F2342" s="25"/>
      <c r="G2342" s="26" t="str">
        <f aca="false">IF(AND(E2342="",H2342=""),"",N(E2342)*N(F2342)+N(H2342))</f>
        <v/>
      </c>
      <c r="H2342" s="25"/>
      <c r="I2342" s="23"/>
      <c r="J2342" s="28" t="str">
        <f aca="false">IF(AND(A2342="",B2342="",C2342="",E2342="",H2342=""),"",IF(B2342="","Pick a job",IF(ISNA(MATCH(B2342,Jobs!$A$2:$A$301,0)),"Job # not on Jobs tab",IF(C2342="","Pick a category",IF(AND(E2342&lt;&gt;"",F2342=""),"Add a rate",IF(AND(E2342="",H2342=""),"Add hours or an amount",IF(AND(E2342&lt;&gt;"",H2342&lt;&gt;""),"Use hours x rate OR an amount","")))))))</f>
        <v/>
      </c>
    </row>
    <row r="2343" customFormat="false" ht="15" hidden="false" customHeight="false" outlineLevel="0" collapsed="false">
      <c r="A2343" s="24"/>
      <c r="B2343" s="23"/>
      <c r="C2343" s="23"/>
      <c r="D2343" s="23"/>
      <c r="E2343" s="23"/>
      <c r="F2343" s="25"/>
      <c r="G2343" s="26" t="str">
        <f aca="false">IF(AND(E2343="",H2343=""),"",N(E2343)*N(F2343)+N(H2343))</f>
        <v/>
      </c>
      <c r="H2343" s="25"/>
      <c r="I2343" s="23"/>
      <c r="J2343" s="28" t="str">
        <f aca="false">IF(AND(A2343="",B2343="",C2343="",E2343="",H2343=""),"",IF(B2343="","Pick a job",IF(ISNA(MATCH(B2343,Jobs!$A$2:$A$301,0)),"Job # not on Jobs tab",IF(C2343="","Pick a category",IF(AND(E2343&lt;&gt;"",F2343=""),"Add a rate",IF(AND(E2343="",H2343=""),"Add hours or an amount",IF(AND(E2343&lt;&gt;"",H2343&lt;&gt;""),"Use hours x rate OR an amount","")))))))</f>
        <v/>
      </c>
    </row>
    <row r="2344" customFormat="false" ht="15" hidden="false" customHeight="false" outlineLevel="0" collapsed="false">
      <c r="A2344" s="24"/>
      <c r="B2344" s="23"/>
      <c r="C2344" s="23"/>
      <c r="D2344" s="23"/>
      <c r="E2344" s="23"/>
      <c r="F2344" s="25"/>
      <c r="G2344" s="26" t="str">
        <f aca="false">IF(AND(E2344="",H2344=""),"",N(E2344)*N(F2344)+N(H2344))</f>
        <v/>
      </c>
      <c r="H2344" s="25"/>
      <c r="I2344" s="23"/>
      <c r="J2344" s="28" t="str">
        <f aca="false">IF(AND(A2344="",B2344="",C2344="",E2344="",H2344=""),"",IF(B2344="","Pick a job",IF(ISNA(MATCH(B2344,Jobs!$A$2:$A$301,0)),"Job # not on Jobs tab",IF(C2344="","Pick a category",IF(AND(E2344&lt;&gt;"",F2344=""),"Add a rate",IF(AND(E2344="",H2344=""),"Add hours or an amount",IF(AND(E2344&lt;&gt;"",H2344&lt;&gt;""),"Use hours x rate OR an amount","")))))))</f>
        <v/>
      </c>
    </row>
    <row r="2345" customFormat="false" ht="15" hidden="false" customHeight="false" outlineLevel="0" collapsed="false">
      <c r="A2345" s="24"/>
      <c r="B2345" s="23"/>
      <c r="C2345" s="23"/>
      <c r="D2345" s="23"/>
      <c r="E2345" s="23"/>
      <c r="F2345" s="25"/>
      <c r="G2345" s="26" t="str">
        <f aca="false">IF(AND(E2345="",H2345=""),"",N(E2345)*N(F2345)+N(H2345))</f>
        <v/>
      </c>
      <c r="H2345" s="25"/>
      <c r="I2345" s="23"/>
      <c r="J2345" s="28" t="str">
        <f aca="false">IF(AND(A2345="",B2345="",C2345="",E2345="",H2345=""),"",IF(B2345="","Pick a job",IF(ISNA(MATCH(B2345,Jobs!$A$2:$A$301,0)),"Job # not on Jobs tab",IF(C2345="","Pick a category",IF(AND(E2345&lt;&gt;"",F2345=""),"Add a rate",IF(AND(E2345="",H2345=""),"Add hours or an amount",IF(AND(E2345&lt;&gt;"",H2345&lt;&gt;""),"Use hours x rate OR an amount","")))))))</f>
        <v/>
      </c>
    </row>
    <row r="2346" customFormat="false" ht="15" hidden="false" customHeight="false" outlineLevel="0" collapsed="false">
      <c r="A2346" s="24"/>
      <c r="B2346" s="23"/>
      <c r="C2346" s="23"/>
      <c r="D2346" s="23"/>
      <c r="E2346" s="23"/>
      <c r="F2346" s="25"/>
      <c r="G2346" s="26" t="str">
        <f aca="false">IF(AND(E2346="",H2346=""),"",N(E2346)*N(F2346)+N(H2346))</f>
        <v/>
      </c>
      <c r="H2346" s="25"/>
      <c r="I2346" s="23"/>
      <c r="J2346" s="28" t="str">
        <f aca="false">IF(AND(A2346="",B2346="",C2346="",E2346="",H2346=""),"",IF(B2346="","Pick a job",IF(ISNA(MATCH(B2346,Jobs!$A$2:$A$301,0)),"Job # not on Jobs tab",IF(C2346="","Pick a category",IF(AND(E2346&lt;&gt;"",F2346=""),"Add a rate",IF(AND(E2346="",H2346=""),"Add hours or an amount",IF(AND(E2346&lt;&gt;"",H2346&lt;&gt;""),"Use hours x rate OR an amount","")))))))</f>
        <v/>
      </c>
    </row>
    <row r="2347" customFormat="false" ht="15" hidden="false" customHeight="false" outlineLevel="0" collapsed="false">
      <c r="A2347" s="24"/>
      <c r="B2347" s="23"/>
      <c r="C2347" s="23"/>
      <c r="D2347" s="23"/>
      <c r="E2347" s="23"/>
      <c r="F2347" s="25"/>
      <c r="G2347" s="26" t="str">
        <f aca="false">IF(AND(E2347="",H2347=""),"",N(E2347)*N(F2347)+N(H2347))</f>
        <v/>
      </c>
      <c r="H2347" s="25"/>
      <c r="I2347" s="23"/>
      <c r="J2347" s="28" t="str">
        <f aca="false">IF(AND(A2347="",B2347="",C2347="",E2347="",H2347=""),"",IF(B2347="","Pick a job",IF(ISNA(MATCH(B2347,Jobs!$A$2:$A$301,0)),"Job # not on Jobs tab",IF(C2347="","Pick a category",IF(AND(E2347&lt;&gt;"",F2347=""),"Add a rate",IF(AND(E2347="",H2347=""),"Add hours or an amount",IF(AND(E2347&lt;&gt;"",H2347&lt;&gt;""),"Use hours x rate OR an amount","")))))))</f>
        <v/>
      </c>
    </row>
    <row r="2348" customFormat="false" ht="15" hidden="false" customHeight="false" outlineLevel="0" collapsed="false">
      <c r="A2348" s="24"/>
      <c r="B2348" s="23"/>
      <c r="C2348" s="23"/>
      <c r="D2348" s="23"/>
      <c r="E2348" s="23"/>
      <c r="F2348" s="25"/>
      <c r="G2348" s="26" t="str">
        <f aca="false">IF(AND(E2348="",H2348=""),"",N(E2348)*N(F2348)+N(H2348))</f>
        <v/>
      </c>
      <c r="H2348" s="25"/>
      <c r="I2348" s="23"/>
      <c r="J2348" s="28" t="str">
        <f aca="false">IF(AND(A2348="",B2348="",C2348="",E2348="",H2348=""),"",IF(B2348="","Pick a job",IF(ISNA(MATCH(B2348,Jobs!$A$2:$A$301,0)),"Job # not on Jobs tab",IF(C2348="","Pick a category",IF(AND(E2348&lt;&gt;"",F2348=""),"Add a rate",IF(AND(E2348="",H2348=""),"Add hours or an amount",IF(AND(E2348&lt;&gt;"",H2348&lt;&gt;""),"Use hours x rate OR an amount","")))))))</f>
        <v/>
      </c>
    </row>
    <row r="2349" customFormat="false" ht="15" hidden="false" customHeight="false" outlineLevel="0" collapsed="false">
      <c r="A2349" s="24"/>
      <c r="B2349" s="23"/>
      <c r="C2349" s="23"/>
      <c r="D2349" s="23"/>
      <c r="E2349" s="23"/>
      <c r="F2349" s="25"/>
      <c r="G2349" s="26" t="str">
        <f aca="false">IF(AND(E2349="",H2349=""),"",N(E2349)*N(F2349)+N(H2349))</f>
        <v/>
      </c>
      <c r="H2349" s="25"/>
      <c r="I2349" s="23"/>
      <c r="J2349" s="28" t="str">
        <f aca="false">IF(AND(A2349="",B2349="",C2349="",E2349="",H2349=""),"",IF(B2349="","Pick a job",IF(ISNA(MATCH(B2349,Jobs!$A$2:$A$301,0)),"Job # not on Jobs tab",IF(C2349="","Pick a category",IF(AND(E2349&lt;&gt;"",F2349=""),"Add a rate",IF(AND(E2349="",H2349=""),"Add hours or an amount",IF(AND(E2349&lt;&gt;"",H2349&lt;&gt;""),"Use hours x rate OR an amount","")))))))</f>
        <v/>
      </c>
    </row>
    <row r="2350" customFormat="false" ht="15" hidden="false" customHeight="false" outlineLevel="0" collapsed="false">
      <c r="A2350" s="24"/>
      <c r="B2350" s="23"/>
      <c r="C2350" s="23"/>
      <c r="D2350" s="23"/>
      <c r="E2350" s="23"/>
      <c r="F2350" s="25"/>
      <c r="G2350" s="26" t="str">
        <f aca="false">IF(AND(E2350="",H2350=""),"",N(E2350)*N(F2350)+N(H2350))</f>
        <v/>
      </c>
      <c r="H2350" s="25"/>
      <c r="I2350" s="23"/>
      <c r="J2350" s="28" t="str">
        <f aca="false">IF(AND(A2350="",B2350="",C2350="",E2350="",H2350=""),"",IF(B2350="","Pick a job",IF(ISNA(MATCH(B2350,Jobs!$A$2:$A$301,0)),"Job # not on Jobs tab",IF(C2350="","Pick a category",IF(AND(E2350&lt;&gt;"",F2350=""),"Add a rate",IF(AND(E2350="",H2350=""),"Add hours or an amount",IF(AND(E2350&lt;&gt;"",H2350&lt;&gt;""),"Use hours x rate OR an amount","")))))))</f>
        <v/>
      </c>
    </row>
    <row r="2351" customFormat="false" ht="15" hidden="false" customHeight="false" outlineLevel="0" collapsed="false">
      <c r="A2351" s="24"/>
      <c r="B2351" s="23"/>
      <c r="C2351" s="23"/>
      <c r="D2351" s="23"/>
      <c r="E2351" s="23"/>
      <c r="F2351" s="25"/>
      <c r="G2351" s="26" t="str">
        <f aca="false">IF(AND(E2351="",H2351=""),"",N(E2351)*N(F2351)+N(H2351))</f>
        <v/>
      </c>
      <c r="H2351" s="25"/>
      <c r="I2351" s="23"/>
      <c r="J2351" s="28" t="str">
        <f aca="false">IF(AND(A2351="",B2351="",C2351="",E2351="",H2351=""),"",IF(B2351="","Pick a job",IF(ISNA(MATCH(B2351,Jobs!$A$2:$A$301,0)),"Job # not on Jobs tab",IF(C2351="","Pick a category",IF(AND(E2351&lt;&gt;"",F2351=""),"Add a rate",IF(AND(E2351="",H2351=""),"Add hours or an amount",IF(AND(E2351&lt;&gt;"",H2351&lt;&gt;""),"Use hours x rate OR an amount","")))))))</f>
        <v/>
      </c>
    </row>
    <row r="2352" customFormat="false" ht="15" hidden="false" customHeight="false" outlineLevel="0" collapsed="false">
      <c r="A2352" s="24"/>
      <c r="B2352" s="23"/>
      <c r="C2352" s="23"/>
      <c r="D2352" s="23"/>
      <c r="E2352" s="23"/>
      <c r="F2352" s="25"/>
      <c r="G2352" s="26" t="str">
        <f aca="false">IF(AND(E2352="",H2352=""),"",N(E2352)*N(F2352)+N(H2352))</f>
        <v/>
      </c>
      <c r="H2352" s="25"/>
      <c r="I2352" s="23"/>
      <c r="J2352" s="28" t="str">
        <f aca="false">IF(AND(A2352="",B2352="",C2352="",E2352="",H2352=""),"",IF(B2352="","Pick a job",IF(ISNA(MATCH(B2352,Jobs!$A$2:$A$301,0)),"Job # not on Jobs tab",IF(C2352="","Pick a category",IF(AND(E2352&lt;&gt;"",F2352=""),"Add a rate",IF(AND(E2352="",H2352=""),"Add hours or an amount",IF(AND(E2352&lt;&gt;"",H2352&lt;&gt;""),"Use hours x rate OR an amount","")))))))</f>
        <v/>
      </c>
    </row>
    <row r="2353" customFormat="false" ht="15" hidden="false" customHeight="false" outlineLevel="0" collapsed="false">
      <c r="A2353" s="24"/>
      <c r="B2353" s="23"/>
      <c r="C2353" s="23"/>
      <c r="D2353" s="23"/>
      <c r="E2353" s="23"/>
      <c r="F2353" s="25"/>
      <c r="G2353" s="26" t="str">
        <f aca="false">IF(AND(E2353="",H2353=""),"",N(E2353)*N(F2353)+N(H2353))</f>
        <v/>
      </c>
      <c r="H2353" s="25"/>
      <c r="I2353" s="23"/>
      <c r="J2353" s="28" t="str">
        <f aca="false">IF(AND(A2353="",B2353="",C2353="",E2353="",H2353=""),"",IF(B2353="","Pick a job",IF(ISNA(MATCH(B2353,Jobs!$A$2:$A$301,0)),"Job # not on Jobs tab",IF(C2353="","Pick a category",IF(AND(E2353&lt;&gt;"",F2353=""),"Add a rate",IF(AND(E2353="",H2353=""),"Add hours or an amount",IF(AND(E2353&lt;&gt;"",H2353&lt;&gt;""),"Use hours x rate OR an amount","")))))))</f>
        <v/>
      </c>
    </row>
    <row r="2354" customFormat="false" ht="15" hidden="false" customHeight="false" outlineLevel="0" collapsed="false">
      <c r="A2354" s="24"/>
      <c r="B2354" s="23"/>
      <c r="C2354" s="23"/>
      <c r="D2354" s="23"/>
      <c r="E2354" s="23"/>
      <c r="F2354" s="25"/>
      <c r="G2354" s="26" t="str">
        <f aca="false">IF(AND(E2354="",H2354=""),"",N(E2354)*N(F2354)+N(H2354))</f>
        <v/>
      </c>
      <c r="H2354" s="25"/>
      <c r="I2354" s="23"/>
      <c r="J2354" s="28" t="str">
        <f aca="false">IF(AND(A2354="",B2354="",C2354="",E2354="",H2354=""),"",IF(B2354="","Pick a job",IF(ISNA(MATCH(B2354,Jobs!$A$2:$A$301,0)),"Job # not on Jobs tab",IF(C2354="","Pick a category",IF(AND(E2354&lt;&gt;"",F2354=""),"Add a rate",IF(AND(E2354="",H2354=""),"Add hours or an amount",IF(AND(E2354&lt;&gt;"",H2354&lt;&gt;""),"Use hours x rate OR an amount","")))))))</f>
        <v/>
      </c>
    </row>
    <row r="2355" customFormat="false" ht="15" hidden="false" customHeight="false" outlineLevel="0" collapsed="false">
      <c r="A2355" s="24"/>
      <c r="B2355" s="23"/>
      <c r="C2355" s="23"/>
      <c r="D2355" s="23"/>
      <c r="E2355" s="23"/>
      <c r="F2355" s="25"/>
      <c r="G2355" s="26" t="str">
        <f aca="false">IF(AND(E2355="",H2355=""),"",N(E2355)*N(F2355)+N(H2355))</f>
        <v/>
      </c>
      <c r="H2355" s="25"/>
      <c r="I2355" s="23"/>
      <c r="J2355" s="28" t="str">
        <f aca="false">IF(AND(A2355="",B2355="",C2355="",E2355="",H2355=""),"",IF(B2355="","Pick a job",IF(ISNA(MATCH(B2355,Jobs!$A$2:$A$301,0)),"Job # not on Jobs tab",IF(C2355="","Pick a category",IF(AND(E2355&lt;&gt;"",F2355=""),"Add a rate",IF(AND(E2355="",H2355=""),"Add hours or an amount",IF(AND(E2355&lt;&gt;"",H2355&lt;&gt;""),"Use hours x rate OR an amount","")))))))</f>
        <v/>
      </c>
    </row>
    <row r="2356" customFormat="false" ht="15" hidden="false" customHeight="false" outlineLevel="0" collapsed="false">
      <c r="A2356" s="24"/>
      <c r="B2356" s="23"/>
      <c r="C2356" s="23"/>
      <c r="D2356" s="23"/>
      <c r="E2356" s="23"/>
      <c r="F2356" s="25"/>
      <c r="G2356" s="26" t="str">
        <f aca="false">IF(AND(E2356="",H2356=""),"",N(E2356)*N(F2356)+N(H2356))</f>
        <v/>
      </c>
      <c r="H2356" s="25"/>
      <c r="I2356" s="23"/>
      <c r="J2356" s="28" t="str">
        <f aca="false">IF(AND(A2356="",B2356="",C2356="",E2356="",H2356=""),"",IF(B2356="","Pick a job",IF(ISNA(MATCH(B2356,Jobs!$A$2:$A$301,0)),"Job # not on Jobs tab",IF(C2356="","Pick a category",IF(AND(E2356&lt;&gt;"",F2356=""),"Add a rate",IF(AND(E2356="",H2356=""),"Add hours or an amount",IF(AND(E2356&lt;&gt;"",H2356&lt;&gt;""),"Use hours x rate OR an amount","")))))))</f>
        <v/>
      </c>
    </row>
    <row r="2357" customFormat="false" ht="15" hidden="false" customHeight="false" outlineLevel="0" collapsed="false">
      <c r="A2357" s="24"/>
      <c r="B2357" s="23"/>
      <c r="C2357" s="23"/>
      <c r="D2357" s="23"/>
      <c r="E2357" s="23"/>
      <c r="F2357" s="25"/>
      <c r="G2357" s="26" t="str">
        <f aca="false">IF(AND(E2357="",H2357=""),"",N(E2357)*N(F2357)+N(H2357))</f>
        <v/>
      </c>
      <c r="H2357" s="25"/>
      <c r="I2357" s="23"/>
      <c r="J2357" s="28" t="str">
        <f aca="false">IF(AND(A2357="",B2357="",C2357="",E2357="",H2357=""),"",IF(B2357="","Pick a job",IF(ISNA(MATCH(B2357,Jobs!$A$2:$A$301,0)),"Job # not on Jobs tab",IF(C2357="","Pick a category",IF(AND(E2357&lt;&gt;"",F2357=""),"Add a rate",IF(AND(E2357="",H2357=""),"Add hours or an amount",IF(AND(E2357&lt;&gt;"",H2357&lt;&gt;""),"Use hours x rate OR an amount","")))))))</f>
        <v/>
      </c>
    </row>
    <row r="2358" customFormat="false" ht="15" hidden="false" customHeight="false" outlineLevel="0" collapsed="false">
      <c r="A2358" s="24"/>
      <c r="B2358" s="23"/>
      <c r="C2358" s="23"/>
      <c r="D2358" s="23"/>
      <c r="E2358" s="23"/>
      <c r="F2358" s="25"/>
      <c r="G2358" s="26" t="str">
        <f aca="false">IF(AND(E2358="",H2358=""),"",N(E2358)*N(F2358)+N(H2358))</f>
        <v/>
      </c>
      <c r="H2358" s="25"/>
      <c r="I2358" s="23"/>
      <c r="J2358" s="28" t="str">
        <f aca="false">IF(AND(A2358="",B2358="",C2358="",E2358="",H2358=""),"",IF(B2358="","Pick a job",IF(ISNA(MATCH(B2358,Jobs!$A$2:$A$301,0)),"Job # not on Jobs tab",IF(C2358="","Pick a category",IF(AND(E2358&lt;&gt;"",F2358=""),"Add a rate",IF(AND(E2358="",H2358=""),"Add hours or an amount",IF(AND(E2358&lt;&gt;"",H2358&lt;&gt;""),"Use hours x rate OR an amount","")))))))</f>
        <v/>
      </c>
    </row>
    <row r="2359" customFormat="false" ht="15" hidden="false" customHeight="false" outlineLevel="0" collapsed="false">
      <c r="A2359" s="24"/>
      <c r="B2359" s="23"/>
      <c r="C2359" s="23"/>
      <c r="D2359" s="23"/>
      <c r="E2359" s="23"/>
      <c r="F2359" s="25"/>
      <c r="G2359" s="26" t="str">
        <f aca="false">IF(AND(E2359="",H2359=""),"",N(E2359)*N(F2359)+N(H2359))</f>
        <v/>
      </c>
      <c r="H2359" s="25"/>
      <c r="I2359" s="23"/>
      <c r="J2359" s="28" t="str">
        <f aca="false">IF(AND(A2359="",B2359="",C2359="",E2359="",H2359=""),"",IF(B2359="","Pick a job",IF(ISNA(MATCH(B2359,Jobs!$A$2:$A$301,0)),"Job # not on Jobs tab",IF(C2359="","Pick a category",IF(AND(E2359&lt;&gt;"",F2359=""),"Add a rate",IF(AND(E2359="",H2359=""),"Add hours or an amount",IF(AND(E2359&lt;&gt;"",H2359&lt;&gt;""),"Use hours x rate OR an amount","")))))))</f>
        <v/>
      </c>
    </row>
    <row r="2360" customFormat="false" ht="15" hidden="false" customHeight="false" outlineLevel="0" collapsed="false">
      <c r="A2360" s="24"/>
      <c r="B2360" s="23"/>
      <c r="C2360" s="23"/>
      <c r="D2360" s="23"/>
      <c r="E2360" s="23"/>
      <c r="F2360" s="25"/>
      <c r="G2360" s="26" t="str">
        <f aca="false">IF(AND(E2360="",H2360=""),"",N(E2360)*N(F2360)+N(H2360))</f>
        <v/>
      </c>
      <c r="H2360" s="25"/>
      <c r="I2360" s="23"/>
      <c r="J2360" s="28" t="str">
        <f aca="false">IF(AND(A2360="",B2360="",C2360="",E2360="",H2360=""),"",IF(B2360="","Pick a job",IF(ISNA(MATCH(B2360,Jobs!$A$2:$A$301,0)),"Job # not on Jobs tab",IF(C2360="","Pick a category",IF(AND(E2360&lt;&gt;"",F2360=""),"Add a rate",IF(AND(E2360="",H2360=""),"Add hours or an amount",IF(AND(E2360&lt;&gt;"",H2360&lt;&gt;""),"Use hours x rate OR an amount","")))))))</f>
        <v/>
      </c>
    </row>
    <row r="2361" customFormat="false" ht="15" hidden="false" customHeight="false" outlineLevel="0" collapsed="false">
      <c r="A2361" s="24"/>
      <c r="B2361" s="23"/>
      <c r="C2361" s="23"/>
      <c r="D2361" s="23"/>
      <c r="E2361" s="23"/>
      <c r="F2361" s="25"/>
      <c r="G2361" s="26" t="str">
        <f aca="false">IF(AND(E2361="",H2361=""),"",N(E2361)*N(F2361)+N(H2361))</f>
        <v/>
      </c>
      <c r="H2361" s="25"/>
      <c r="I2361" s="23"/>
      <c r="J2361" s="28" t="str">
        <f aca="false">IF(AND(A2361="",B2361="",C2361="",E2361="",H2361=""),"",IF(B2361="","Pick a job",IF(ISNA(MATCH(B2361,Jobs!$A$2:$A$301,0)),"Job # not on Jobs tab",IF(C2361="","Pick a category",IF(AND(E2361&lt;&gt;"",F2361=""),"Add a rate",IF(AND(E2361="",H2361=""),"Add hours or an amount",IF(AND(E2361&lt;&gt;"",H2361&lt;&gt;""),"Use hours x rate OR an amount","")))))))</f>
        <v/>
      </c>
    </row>
    <row r="2362" customFormat="false" ht="15" hidden="false" customHeight="false" outlineLevel="0" collapsed="false">
      <c r="A2362" s="24"/>
      <c r="B2362" s="23"/>
      <c r="C2362" s="23"/>
      <c r="D2362" s="23"/>
      <c r="E2362" s="23"/>
      <c r="F2362" s="25"/>
      <c r="G2362" s="26" t="str">
        <f aca="false">IF(AND(E2362="",H2362=""),"",N(E2362)*N(F2362)+N(H2362))</f>
        <v/>
      </c>
      <c r="H2362" s="25"/>
      <c r="I2362" s="23"/>
      <c r="J2362" s="28" t="str">
        <f aca="false">IF(AND(A2362="",B2362="",C2362="",E2362="",H2362=""),"",IF(B2362="","Pick a job",IF(ISNA(MATCH(B2362,Jobs!$A$2:$A$301,0)),"Job # not on Jobs tab",IF(C2362="","Pick a category",IF(AND(E2362&lt;&gt;"",F2362=""),"Add a rate",IF(AND(E2362="",H2362=""),"Add hours or an amount",IF(AND(E2362&lt;&gt;"",H2362&lt;&gt;""),"Use hours x rate OR an amount","")))))))</f>
        <v/>
      </c>
    </row>
    <row r="2363" customFormat="false" ht="15" hidden="false" customHeight="false" outlineLevel="0" collapsed="false">
      <c r="A2363" s="24"/>
      <c r="B2363" s="23"/>
      <c r="C2363" s="23"/>
      <c r="D2363" s="23"/>
      <c r="E2363" s="23"/>
      <c r="F2363" s="25"/>
      <c r="G2363" s="26" t="str">
        <f aca="false">IF(AND(E2363="",H2363=""),"",N(E2363)*N(F2363)+N(H2363))</f>
        <v/>
      </c>
      <c r="H2363" s="25"/>
      <c r="I2363" s="23"/>
      <c r="J2363" s="28" t="str">
        <f aca="false">IF(AND(A2363="",B2363="",C2363="",E2363="",H2363=""),"",IF(B2363="","Pick a job",IF(ISNA(MATCH(B2363,Jobs!$A$2:$A$301,0)),"Job # not on Jobs tab",IF(C2363="","Pick a category",IF(AND(E2363&lt;&gt;"",F2363=""),"Add a rate",IF(AND(E2363="",H2363=""),"Add hours or an amount",IF(AND(E2363&lt;&gt;"",H2363&lt;&gt;""),"Use hours x rate OR an amount","")))))))</f>
        <v/>
      </c>
    </row>
    <row r="2364" customFormat="false" ht="15" hidden="false" customHeight="false" outlineLevel="0" collapsed="false">
      <c r="A2364" s="24"/>
      <c r="B2364" s="23"/>
      <c r="C2364" s="23"/>
      <c r="D2364" s="23"/>
      <c r="E2364" s="23"/>
      <c r="F2364" s="25"/>
      <c r="G2364" s="26" t="str">
        <f aca="false">IF(AND(E2364="",H2364=""),"",N(E2364)*N(F2364)+N(H2364))</f>
        <v/>
      </c>
      <c r="H2364" s="25"/>
      <c r="I2364" s="23"/>
      <c r="J2364" s="28" t="str">
        <f aca="false">IF(AND(A2364="",B2364="",C2364="",E2364="",H2364=""),"",IF(B2364="","Pick a job",IF(ISNA(MATCH(B2364,Jobs!$A$2:$A$301,0)),"Job # not on Jobs tab",IF(C2364="","Pick a category",IF(AND(E2364&lt;&gt;"",F2364=""),"Add a rate",IF(AND(E2364="",H2364=""),"Add hours or an amount",IF(AND(E2364&lt;&gt;"",H2364&lt;&gt;""),"Use hours x rate OR an amount","")))))))</f>
        <v/>
      </c>
    </row>
    <row r="2365" customFormat="false" ht="15" hidden="false" customHeight="false" outlineLevel="0" collapsed="false">
      <c r="A2365" s="24"/>
      <c r="B2365" s="23"/>
      <c r="C2365" s="23"/>
      <c r="D2365" s="23"/>
      <c r="E2365" s="23"/>
      <c r="F2365" s="25"/>
      <c r="G2365" s="26" t="str">
        <f aca="false">IF(AND(E2365="",H2365=""),"",N(E2365)*N(F2365)+N(H2365))</f>
        <v/>
      </c>
      <c r="H2365" s="25"/>
      <c r="I2365" s="23"/>
      <c r="J2365" s="28" t="str">
        <f aca="false">IF(AND(A2365="",B2365="",C2365="",E2365="",H2365=""),"",IF(B2365="","Pick a job",IF(ISNA(MATCH(B2365,Jobs!$A$2:$A$301,0)),"Job # not on Jobs tab",IF(C2365="","Pick a category",IF(AND(E2365&lt;&gt;"",F2365=""),"Add a rate",IF(AND(E2365="",H2365=""),"Add hours or an amount",IF(AND(E2365&lt;&gt;"",H2365&lt;&gt;""),"Use hours x rate OR an amount","")))))))</f>
        <v/>
      </c>
    </row>
    <row r="2366" customFormat="false" ht="15" hidden="false" customHeight="false" outlineLevel="0" collapsed="false">
      <c r="A2366" s="24"/>
      <c r="B2366" s="23"/>
      <c r="C2366" s="23"/>
      <c r="D2366" s="23"/>
      <c r="E2366" s="23"/>
      <c r="F2366" s="25"/>
      <c r="G2366" s="26" t="str">
        <f aca="false">IF(AND(E2366="",H2366=""),"",N(E2366)*N(F2366)+N(H2366))</f>
        <v/>
      </c>
      <c r="H2366" s="25"/>
      <c r="I2366" s="23"/>
      <c r="J2366" s="28" t="str">
        <f aca="false">IF(AND(A2366="",B2366="",C2366="",E2366="",H2366=""),"",IF(B2366="","Pick a job",IF(ISNA(MATCH(B2366,Jobs!$A$2:$A$301,0)),"Job # not on Jobs tab",IF(C2366="","Pick a category",IF(AND(E2366&lt;&gt;"",F2366=""),"Add a rate",IF(AND(E2366="",H2366=""),"Add hours or an amount",IF(AND(E2366&lt;&gt;"",H2366&lt;&gt;""),"Use hours x rate OR an amount","")))))))</f>
        <v/>
      </c>
    </row>
    <row r="2367" customFormat="false" ht="15" hidden="false" customHeight="false" outlineLevel="0" collapsed="false">
      <c r="A2367" s="24"/>
      <c r="B2367" s="23"/>
      <c r="C2367" s="23"/>
      <c r="D2367" s="23"/>
      <c r="E2367" s="23"/>
      <c r="F2367" s="25"/>
      <c r="G2367" s="26" t="str">
        <f aca="false">IF(AND(E2367="",H2367=""),"",N(E2367)*N(F2367)+N(H2367))</f>
        <v/>
      </c>
      <c r="H2367" s="25"/>
      <c r="I2367" s="23"/>
      <c r="J2367" s="28" t="str">
        <f aca="false">IF(AND(A2367="",B2367="",C2367="",E2367="",H2367=""),"",IF(B2367="","Pick a job",IF(ISNA(MATCH(B2367,Jobs!$A$2:$A$301,0)),"Job # not on Jobs tab",IF(C2367="","Pick a category",IF(AND(E2367&lt;&gt;"",F2367=""),"Add a rate",IF(AND(E2367="",H2367=""),"Add hours or an amount",IF(AND(E2367&lt;&gt;"",H2367&lt;&gt;""),"Use hours x rate OR an amount","")))))))</f>
        <v/>
      </c>
    </row>
    <row r="2368" customFormat="false" ht="15" hidden="false" customHeight="false" outlineLevel="0" collapsed="false">
      <c r="A2368" s="24"/>
      <c r="B2368" s="23"/>
      <c r="C2368" s="23"/>
      <c r="D2368" s="23"/>
      <c r="E2368" s="23"/>
      <c r="F2368" s="25"/>
      <c r="G2368" s="26" t="str">
        <f aca="false">IF(AND(E2368="",H2368=""),"",N(E2368)*N(F2368)+N(H2368))</f>
        <v/>
      </c>
      <c r="H2368" s="25"/>
      <c r="I2368" s="23"/>
      <c r="J2368" s="28" t="str">
        <f aca="false">IF(AND(A2368="",B2368="",C2368="",E2368="",H2368=""),"",IF(B2368="","Pick a job",IF(ISNA(MATCH(B2368,Jobs!$A$2:$A$301,0)),"Job # not on Jobs tab",IF(C2368="","Pick a category",IF(AND(E2368&lt;&gt;"",F2368=""),"Add a rate",IF(AND(E2368="",H2368=""),"Add hours or an amount",IF(AND(E2368&lt;&gt;"",H2368&lt;&gt;""),"Use hours x rate OR an amount","")))))))</f>
        <v/>
      </c>
    </row>
    <row r="2369" customFormat="false" ht="15" hidden="false" customHeight="false" outlineLevel="0" collapsed="false">
      <c r="A2369" s="24"/>
      <c r="B2369" s="23"/>
      <c r="C2369" s="23"/>
      <c r="D2369" s="23"/>
      <c r="E2369" s="23"/>
      <c r="F2369" s="25"/>
      <c r="G2369" s="26" t="str">
        <f aca="false">IF(AND(E2369="",H2369=""),"",N(E2369)*N(F2369)+N(H2369))</f>
        <v/>
      </c>
      <c r="H2369" s="25"/>
      <c r="I2369" s="23"/>
      <c r="J2369" s="28" t="str">
        <f aca="false">IF(AND(A2369="",B2369="",C2369="",E2369="",H2369=""),"",IF(B2369="","Pick a job",IF(ISNA(MATCH(B2369,Jobs!$A$2:$A$301,0)),"Job # not on Jobs tab",IF(C2369="","Pick a category",IF(AND(E2369&lt;&gt;"",F2369=""),"Add a rate",IF(AND(E2369="",H2369=""),"Add hours or an amount",IF(AND(E2369&lt;&gt;"",H2369&lt;&gt;""),"Use hours x rate OR an amount","")))))))</f>
        <v/>
      </c>
    </row>
    <row r="2370" customFormat="false" ht="15" hidden="false" customHeight="false" outlineLevel="0" collapsed="false">
      <c r="A2370" s="24"/>
      <c r="B2370" s="23"/>
      <c r="C2370" s="23"/>
      <c r="D2370" s="23"/>
      <c r="E2370" s="23"/>
      <c r="F2370" s="25"/>
      <c r="G2370" s="26" t="str">
        <f aca="false">IF(AND(E2370="",H2370=""),"",N(E2370)*N(F2370)+N(H2370))</f>
        <v/>
      </c>
      <c r="H2370" s="25"/>
      <c r="I2370" s="23"/>
      <c r="J2370" s="28" t="str">
        <f aca="false">IF(AND(A2370="",B2370="",C2370="",E2370="",H2370=""),"",IF(B2370="","Pick a job",IF(ISNA(MATCH(B2370,Jobs!$A$2:$A$301,0)),"Job # not on Jobs tab",IF(C2370="","Pick a category",IF(AND(E2370&lt;&gt;"",F2370=""),"Add a rate",IF(AND(E2370="",H2370=""),"Add hours or an amount",IF(AND(E2370&lt;&gt;"",H2370&lt;&gt;""),"Use hours x rate OR an amount","")))))))</f>
        <v/>
      </c>
    </row>
    <row r="2371" customFormat="false" ht="15" hidden="false" customHeight="false" outlineLevel="0" collapsed="false">
      <c r="A2371" s="24"/>
      <c r="B2371" s="23"/>
      <c r="C2371" s="23"/>
      <c r="D2371" s="23"/>
      <c r="E2371" s="23"/>
      <c r="F2371" s="25"/>
      <c r="G2371" s="26" t="str">
        <f aca="false">IF(AND(E2371="",H2371=""),"",N(E2371)*N(F2371)+N(H2371))</f>
        <v/>
      </c>
      <c r="H2371" s="25"/>
      <c r="I2371" s="23"/>
      <c r="J2371" s="28" t="str">
        <f aca="false">IF(AND(A2371="",B2371="",C2371="",E2371="",H2371=""),"",IF(B2371="","Pick a job",IF(ISNA(MATCH(B2371,Jobs!$A$2:$A$301,0)),"Job # not on Jobs tab",IF(C2371="","Pick a category",IF(AND(E2371&lt;&gt;"",F2371=""),"Add a rate",IF(AND(E2371="",H2371=""),"Add hours or an amount",IF(AND(E2371&lt;&gt;"",H2371&lt;&gt;""),"Use hours x rate OR an amount","")))))))</f>
        <v/>
      </c>
    </row>
    <row r="2372" customFormat="false" ht="15" hidden="false" customHeight="false" outlineLevel="0" collapsed="false">
      <c r="A2372" s="24"/>
      <c r="B2372" s="23"/>
      <c r="C2372" s="23"/>
      <c r="D2372" s="23"/>
      <c r="E2372" s="23"/>
      <c r="F2372" s="25"/>
      <c r="G2372" s="26" t="str">
        <f aca="false">IF(AND(E2372="",H2372=""),"",N(E2372)*N(F2372)+N(H2372))</f>
        <v/>
      </c>
      <c r="H2372" s="25"/>
      <c r="I2372" s="23"/>
      <c r="J2372" s="28" t="str">
        <f aca="false">IF(AND(A2372="",B2372="",C2372="",E2372="",H2372=""),"",IF(B2372="","Pick a job",IF(ISNA(MATCH(B2372,Jobs!$A$2:$A$301,0)),"Job # not on Jobs tab",IF(C2372="","Pick a category",IF(AND(E2372&lt;&gt;"",F2372=""),"Add a rate",IF(AND(E2372="",H2372=""),"Add hours or an amount",IF(AND(E2372&lt;&gt;"",H2372&lt;&gt;""),"Use hours x rate OR an amount","")))))))</f>
        <v/>
      </c>
    </row>
    <row r="2373" customFormat="false" ht="15" hidden="false" customHeight="false" outlineLevel="0" collapsed="false">
      <c r="A2373" s="24"/>
      <c r="B2373" s="23"/>
      <c r="C2373" s="23"/>
      <c r="D2373" s="23"/>
      <c r="E2373" s="23"/>
      <c r="F2373" s="25"/>
      <c r="G2373" s="26" t="str">
        <f aca="false">IF(AND(E2373="",H2373=""),"",N(E2373)*N(F2373)+N(H2373))</f>
        <v/>
      </c>
      <c r="H2373" s="25"/>
      <c r="I2373" s="23"/>
      <c r="J2373" s="28" t="str">
        <f aca="false">IF(AND(A2373="",B2373="",C2373="",E2373="",H2373=""),"",IF(B2373="","Pick a job",IF(ISNA(MATCH(B2373,Jobs!$A$2:$A$301,0)),"Job # not on Jobs tab",IF(C2373="","Pick a category",IF(AND(E2373&lt;&gt;"",F2373=""),"Add a rate",IF(AND(E2373="",H2373=""),"Add hours or an amount",IF(AND(E2373&lt;&gt;"",H2373&lt;&gt;""),"Use hours x rate OR an amount","")))))))</f>
        <v/>
      </c>
    </row>
    <row r="2374" customFormat="false" ht="15" hidden="false" customHeight="false" outlineLevel="0" collapsed="false">
      <c r="A2374" s="24"/>
      <c r="B2374" s="23"/>
      <c r="C2374" s="23"/>
      <c r="D2374" s="23"/>
      <c r="E2374" s="23"/>
      <c r="F2374" s="25"/>
      <c r="G2374" s="26" t="str">
        <f aca="false">IF(AND(E2374="",H2374=""),"",N(E2374)*N(F2374)+N(H2374))</f>
        <v/>
      </c>
      <c r="H2374" s="25"/>
      <c r="I2374" s="23"/>
      <c r="J2374" s="28" t="str">
        <f aca="false">IF(AND(A2374="",B2374="",C2374="",E2374="",H2374=""),"",IF(B2374="","Pick a job",IF(ISNA(MATCH(B2374,Jobs!$A$2:$A$301,0)),"Job # not on Jobs tab",IF(C2374="","Pick a category",IF(AND(E2374&lt;&gt;"",F2374=""),"Add a rate",IF(AND(E2374="",H2374=""),"Add hours or an amount",IF(AND(E2374&lt;&gt;"",H2374&lt;&gt;""),"Use hours x rate OR an amount","")))))))</f>
        <v/>
      </c>
    </row>
    <row r="2375" customFormat="false" ht="15" hidden="false" customHeight="false" outlineLevel="0" collapsed="false">
      <c r="A2375" s="24"/>
      <c r="B2375" s="23"/>
      <c r="C2375" s="23"/>
      <c r="D2375" s="23"/>
      <c r="E2375" s="23"/>
      <c r="F2375" s="25"/>
      <c r="G2375" s="26" t="str">
        <f aca="false">IF(AND(E2375="",H2375=""),"",N(E2375)*N(F2375)+N(H2375))</f>
        <v/>
      </c>
      <c r="H2375" s="25"/>
      <c r="I2375" s="23"/>
      <c r="J2375" s="28" t="str">
        <f aca="false">IF(AND(A2375="",B2375="",C2375="",E2375="",H2375=""),"",IF(B2375="","Pick a job",IF(ISNA(MATCH(B2375,Jobs!$A$2:$A$301,0)),"Job # not on Jobs tab",IF(C2375="","Pick a category",IF(AND(E2375&lt;&gt;"",F2375=""),"Add a rate",IF(AND(E2375="",H2375=""),"Add hours or an amount",IF(AND(E2375&lt;&gt;"",H2375&lt;&gt;""),"Use hours x rate OR an amount","")))))))</f>
        <v/>
      </c>
    </row>
    <row r="2376" customFormat="false" ht="15" hidden="false" customHeight="false" outlineLevel="0" collapsed="false">
      <c r="A2376" s="24"/>
      <c r="B2376" s="23"/>
      <c r="C2376" s="23"/>
      <c r="D2376" s="23"/>
      <c r="E2376" s="23"/>
      <c r="F2376" s="25"/>
      <c r="G2376" s="26" t="str">
        <f aca="false">IF(AND(E2376="",H2376=""),"",N(E2376)*N(F2376)+N(H2376))</f>
        <v/>
      </c>
      <c r="H2376" s="25"/>
      <c r="I2376" s="23"/>
      <c r="J2376" s="28" t="str">
        <f aca="false">IF(AND(A2376="",B2376="",C2376="",E2376="",H2376=""),"",IF(B2376="","Pick a job",IF(ISNA(MATCH(B2376,Jobs!$A$2:$A$301,0)),"Job # not on Jobs tab",IF(C2376="","Pick a category",IF(AND(E2376&lt;&gt;"",F2376=""),"Add a rate",IF(AND(E2376="",H2376=""),"Add hours or an amount",IF(AND(E2376&lt;&gt;"",H2376&lt;&gt;""),"Use hours x rate OR an amount","")))))))</f>
        <v/>
      </c>
    </row>
    <row r="2377" customFormat="false" ht="15" hidden="false" customHeight="false" outlineLevel="0" collapsed="false">
      <c r="A2377" s="24"/>
      <c r="B2377" s="23"/>
      <c r="C2377" s="23"/>
      <c r="D2377" s="23"/>
      <c r="E2377" s="23"/>
      <c r="F2377" s="25"/>
      <c r="G2377" s="26" t="str">
        <f aca="false">IF(AND(E2377="",H2377=""),"",N(E2377)*N(F2377)+N(H2377))</f>
        <v/>
      </c>
      <c r="H2377" s="25"/>
      <c r="I2377" s="23"/>
      <c r="J2377" s="28" t="str">
        <f aca="false">IF(AND(A2377="",B2377="",C2377="",E2377="",H2377=""),"",IF(B2377="","Pick a job",IF(ISNA(MATCH(B2377,Jobs!$A$2:$A$301,0)),"Job # not on Jobs tab",IF(C2377="","Pick a category",IF(AND(E2377&lt;&gt;"",F2377=""),"Add a rate",IF(AND(E2377="",H2377=""),"Add hours or an amount",IF(AND(E2377&lt;&gt;"",H2377&lt;&gt;""),"Use hours x rate OR an amount","")))))))</f>
        <v/>
      </c>
    </row>
    <row r="2378" customFormat="false" ht="15" hidden="false" customHeight="false" outlineLevel="0" collapsed="false">
      <c r="A2378" s="24"/>
      <c r="B2378" s="23"/>
      <c r="C2378" s="23"/>
      <c r="D2378" s="23"/>
      <c r="E2378" s="23"/>
      <c r="F2378" s="25"/>
      <c r="G2378" s="26" t="str">
        <f aca="false">IF(AND(E2378="",H2378=""),"",N(E2378)*N(F2378)+N(H2378))</f>
        <v/>
      </c>
      <c r="H2378" s="25"/>
      <c r="I2378" s="23"/>
      <c r="J2378" s="28" t="str">
        <f aca="false">IF(AND(A2378="",B2378="",C2378="",E2378="",H2378=""),"",IF(B2378="","Pick a job",IF(ISNA(MATCH(B2378,Jobs!$A$2:$A$301,0)),"Job # not on Jobs tab",IF(C2378="","Pick a category",IF(AND(E2378&lt;&gt;"",F2378=""),"Add a rate",IF(AND(E2378="",H2378=""),"Add hours or an amount",IF(AND(E2378&lt;&gt;"",H2378&lt;&gt;""),"Use hours x rate OR an amount","")))))))</f>
        <v/>
      </c>
    </row>
    <row r="2379" customFormat="false" ht="15" hidden="false" customHeight="false" outlineLevel="0" collapsed="false">
      <c r="A2379" s="24"/>
      <c r="B2379" s="23"/>
      <c r="C2379" s="23"/>
      <c r="D2379" s="23"/>
      <c r="E2379" s="23"/>
      <c r="F2379" s="25"/>
      <c r="G2379" s="26" t="str">
        <f aca="false">IF(AND(E2379="",H2379=""),"",N(E2379)*N(F2379)+N(H2379))</f>
        <v/>
      </c>
      <c r="H2379" s="25"/>
      <c r="I2379" s="23"/>
      <c r="J2379" s="28" t="str">
        <f aca="false">IF(AND(A2379="",B2379="",C2379="",E2379="",H2379=""),"",IF(B2379="","Pick a job",IF(ISNA(MATCH(B2379,Jobs!$A$2:$A$301,0)),"Job # not on Jobs tab",IF(C2379="","Pick a category",IF(AND(E2379&lt;&gt;"",F2379=""),"Add a rate",IF(AND(E2379="",H2379=""),"Add hours or an amount",IF(AND(E2379&lt;&gt;"",H2379&lt;&gt;""),"Use hours x rate OR an amount","")))))))</f>
        <v/>
      </c>
    </row>
    <row r="2380" customFormat="false" ht="15" hidden="false" customHeight="false" outlineLevel="0" collapsed="false">
      <c r="A2380" s="24"/>
      <c r="B2380" s="23"/>
      <c r="C2380" s="23"/>
      <c r="D2380" s="23"/>
      <c r="E2380" s="23"/>
      <c r="F2380" s="25"/>
      <c r="G2380" s="26" t="str">
        <f aca="false">IF(AND(E2380="",H2380=""),"",N(E2380)*N(F2380)+N(H2380))</f>
        <v/>
      </c>
      <c r="H2380" s="25"/>
      <c r="I2380" s="23"/>
      <c r="J2380" s="28" t="str">
        <f aca="false">IF(AND(A2380="",B2380="",C2380="",E2380="",H2380=""),"",IF(B2380="","Pick a job",IF(ISNA(MATCH(B2380,Jobs!$A$2:$A$301,0)),"Job # not on Jobs tab",IF(C2380="","Pick a category",IF(AND(E2380&lt;&gt;"",F2380=""),"Add a rate",IF(AND(E2380="",H2380=""),"Add hours or an amount",IF(AND(E2380&lt;&gt;"",H2380&lt;&gt;""),"Use hours x rate OR an amount","")))))))</f>
        <v/>
      </c>
    </row>
    <row r="2381" customFormat="false" ht="15" hidden="false" customHeight="false" outlineLevel="0" collapsed="false">
      <c r="A2381" s="24"/>
      <c r="B2381" s="23"/>
      <c r="C2381" s="23"/>
      <c r="D2381" s="23"/>
      <c r="E2381" s="23"/>
      <c r="F2381" s="25"/>
      <c r="G2381" s="26" t="str">
        <f aca="false">IF(AND(E2381="",H2381=""),"",N(E2381)*N(F2381)+N(H2381))</f>
        <v/>
      </c>
      <c r="H2381" s="25"/>
      <c r="I2381" s="23"/>
      <c r="J2381" s="28" t="str">
        <f aca="false">IF(AND(A2381="",B2381="",C2381="",E2381="",H2381=""),"",IF(B2381="","Pick a job",IF(ISNA(MATCH(B2381,Jobs!$A$2:$A$301,0)),"Job # not on Jobs tab",IF(C2381="","Pick a category",IF(AND(E2381&lt;&gt;"",F2381=""),"Add a rate",IF(AND(E2381="",H2381=""),"Add hours or an amount",IF(AND(E2381&lt;&gt;"",H2381&lt;&gt;""),"Use hours x rate OR an amount","")))))))</f>
        <v/>
      </c>
    </row>
    <row r="2382" customFormat="false" ht="15" hidden="false" customHeight="false" outlineLevel="0" collapsed="false">
      <c r="A2382" s="24"/>
      <c r="B2382" s="23"/>
      <c r="C2382" s="23"/>
      <c r="D2382" s="23"/>
      <c r="E2382" s="23"/>
      <c r="F2382" s="25"/>
      <c r="G2382" s="26" t="str">
        <f aca="false">IF(AND(E2382="",H2382=""),"",N(E2382)*N(F2382)+N(H2382))</f>
        <v/>
      </c>
      <c r="H2382" s="25"/>
      <c r="I2382" s="23"/>
      <c r="J2382" s="28" t="str">
        <f aca="false">IF(AND(A2382="",B2382="",C2382="",E2382="",H2382=""),"",IF(B2382="","Pick a job",IF(ISNA(MATCH(B2382,Jobs!$A$2:$A$301,0)),"Job # not on Jobs tab",IF(C2382="","Pick a category",IF(AND(E2382&lt;&gt;"",F2382=""),"Add a rate",IF(AND(E2382="",H2382=""),"Add hours or an amount",IF(AND(E2382&lt;&gt;"",H2382&lt;&gt;""),"Use hours x rate OR an amount","")))))))</f>
        <v/>
      </c>
    </row>
    <row r="2383" customFormat="false" ht="15" hidden="false" customHeight="false" outlineLevel="0" collapsed="false">
      <c r="A2383" s="24"/>
      <c r="B2383" s="23"/>
      <c r="C2383" s="23"/>
      <c r="D2383" s="23"/>
      <c r="E2383" s="23"/>
      <c r="F2383" s="25"/>
      <c r="G2383" s="26" t="str">
        <f aca="false">IF(AND(E2383="",H2383=""),"",N(E2383)*N(F2383)+N(H2383))</f>
        <v/>
      </c>
      <c r="H2383" s="25"/>
      <c r="I2383" s="23"/>
      <c r="J2383" s="28" t="str">
        <f aca="false">IF(AND(A2383="",B2383="",C2383="",E2383="",H2383=""),"",IF(B2383="","Pick a job",IF(ISNA(MATCH(B2383,Jobs!$A$2:$A$301,0)),"Job # not on Jobs tab",IF(C2383="","Pick a category",IF(AND(E2383&lt;&gt;"",F2383=""),"Add a rate",IF(AND(E2383="",H2383=""),"Add hours or an amount",IF(AND(E2383&lt;&gt;"",H2383&lt;&gt;""),"Use hours x rate OR an amount","")))))))</f>
        <v/>
      </c>
    </row>
    <row r="2384" customFormat="false" ht="15" hidden="false" customHeight="false" outlineLevel="0" collapsed="false">
      <c r="A2384" s="24"/>
      <c r="B2384" s="23"/>
      <c r="C2384" s="23"/>
      <c r="D2384" s="23"/>
      <c r="E2384" s="23"/>
      <c r="F2384" s="25"/>
      <c r="G2384" s="26" t="str">
        <f aca="false">IF(AND(E2384="",H2384=""),"",N(E2384)*N(F2384)+N(H2384))</f>
        <v/>
      </c>
      <c r="H2384" s="25"/>
      <c r="I2384" s="23"/>
      <c r="J2384" s="28" t="str">
        <f aca="false">IF(AND(A2384="",B2384="",C2384="",E2384="",H2384=""),"",IF(B2384="","Pick a job",IF(ISNA(MATCH(B2384,Jobs!$A$2:$A$301,0)),"Job # not on Jobs tab",IF(C2384="","Pick a category",IF(AND(E2384&lt;&gt;"",F2384=""),"Add a rate",IF(AND(E2384="",H2384=""),"Add hours or an amount",IF(AND(E2384&lt;&gt;"",H2384&lt;&gt;""),"Use hours x rate OR an amount","")))))))</f>
        <v/>
      </c>
    </row>
    <row r="2385" customFormat="false" ht="15" hidden="false" customHeight="false" outlineLevel="0" collapsed="false">
      <c r="A2385" s="24"/>
      <c r="B2385" s="23"/>
      <c r="C2385" s="23"/>
      <c r="D2385" s="23"/>
      <c r="E2385" s="23"/>
      <c r="F2385" s="25"/>
      <c r="G2385" s="26" t="str">
        <f aca="false">IF(AND(E2385="",H2385=""),"",N(E2385)*N(F2385)+N(H2385))</f>
        <v/>
      </c>
      <c r="H2385" s="25"/>
      <c r="I2385" s="23"/>
      <c r="J2385" s="28" t="str">
        <f aca="false">IF(AND(A2385="",B2385="",C2385="",E2385="",H2385=""),"",IF(B2385="","Pick a job",IF(ISNA(MATCH(B2385,Jobs!$A$2:$A$301,0)),"Job # not on Jobs tab",IF(C2385="","Pick a category",IF(AND(E2385&lt;&gt;"",F2385=""),"Add a rate",IF(AND(E2385="",H2385=""),"Add hours or an amount",IF(AND(E2385&lt;&gt;"",H2385&lt;&gt;""),"Use hours x rate OR an amount","")))))))</f>
        <v/>
      </c>
    </row>
    <row r="2386" customFormat="false" ht="15" hidden="false" customHeight="false" outlineLevel="0" collapsed="false">
      <c r="A2386" s="24"/>
      <c r="B2386" s="23"/>
      <c r="C2386" s="23"/>
      <c r="D2386" s="23"/>
      <c r="E2386" s="23"/>
      <c r="F2386" s="25"/>
      <c r="G2386" s="26" t="str">
        <f aca="false">IF(AND(E2386="",H2386=""),"",N(E2386)*N(F2386)+N(H2386))</f>
        <v/>
      </c>
      <c r="H2386" s="25"/>
      <c r="I2386" s="23"/>
      <c r="J2386" s="28" t="str">
        <f aca="false">IF(AND(A2386="",B2386="",C2386="",E2386="",H2386=""),"",IF(B2386="","Pick a job",IF(ISNA(MATCH(B2386,Jobs!$A$2:$A$301,0)),"Job # not on Jobs tab",IF(C2386="","Pick a category",IF(AND(E2386&lt;&gt;"",F2386=""),"Add a rate",IF(AND(E2386="",H2386=""),"Add hours or an amount",IF(AND(E2386&lt;&gt;"",H2386&lt;&gt;""),"Use hours x rate OR an amount","")))))))</f>
        <v/>
      </c>
    </row>
    <row r="2387" customFormat="false" ht="15" hidden="false" customHeight="false" outlineLevel="0" collapsed="false">
      <c r="A2387" s="24"/>
      <c r="B2387" s="23"/>
      <c r="C2387" s="23"/>
      <c r="D2387" s="23"/>
      <c r="E2387" s="23"/>
      <c r="F2387" s="25"/>
      <c r="G2387" s="26" t="str">
        <f aca="false">IF(AND(E2387="",H2387=""),"",N(E2387)*N(F2387)+N(H2387))</f>
        <v/>
      </c>
      <c r="H2387" s="25"/>
      <c r="I2387" s="23"/>
      <c r="J2387" s="28" t="str">
        <f aca="false">IF(AND(A2387="",B2387="",C2387="",E2387="",H2387=""),"",IF(B2387="","Pick a job",IF(ISNA(MATCH(B2387,Jobs!$A$2:$A$301,0)),"Job # not on Jobs tab",IF(C2387="","Pick a category",IF(AND(E2387&lt;&gt;"",F2387=""),"Add a rate",IF(AND(E2387="",H2387=""),"Add hours or an amount",IF(AND(E2387&lt;&gt;"",H2387&lt;&gt;""),"Use hours x rate OR an amount","")))))))</f>
        <v/>
      </c>
    </row>
    <row r="2388" customFormat="false" ht="15" hidden="false" customHeight="false" outlineLevel="0" collapsed="false">
      <c r="A2388" s="24"/>
      <c r="B2388" s="23"/>
      <c r="C2388" s="23"/>
      <c r="D2388" s="23"/>
      <c r="E2388" s="23"/>
      <c r="F2388" s="25"/>
      <c r="G2388" s="26" t="str">
        <f aca="false">IF(AND(E2388="",H2388=""),"",N(E2388)*N(F2388)+N(H2388))</f>
        <v/>
      </c>
      <c r="H2388" s="25"/>
      <c r="I2388" s="23"/>
      <c r="J2388" s="28" t="str">
        <f aca="false">IF(AND(A2388="",B2388="",C2388="",E2388="",H2388=""),"",IF(B2388="","Pick a job",IF(ISNA(MATCH(B2388,Jobs!$A$2:$A$301,0)),"Job # not on Jobs tab",IF(C2388="","Pick a category",IF(AND(E2388&lt;&gt;"",F2388=""),"Add a rate",IF(AND(E2388="",H2388=""),"Add hours or an amount",IF(AND(E2388&lt;&gt;"",H2388&lt;&gt;""),"Use hours x rate OR an amount","")))))))</f>
        <v/>
      </c>
    </row>
    <row r="2389" customFormat="false" ht="15" hidden="false" customHeight="false" outlineLevel="0" collapsed="false">
      <c r="A2389" s="24"/>
      <c r="B2389" s="23"/>
      <c r="C2389" s="23"/>
      <c r="D2389" s="23"/>
      <c r="E2389" s="23"/>
      <c r="F2389" s="25"/>
      <c r="G2389" s="26" t="str">
        <f aca="false">IF(AND(E2389="",H2389=""),"",N(E2389)*N(F2389)+N(H2389))</f>
        <v/>
      </c>
      <c r="H2389" s="25"/>
      <c r="I2389" s="23"/>
      <c r="J2389" s="28" t="str">
        <f aca="false">IF(AND(A2389="",B2389="",C2389="",E2389="",H2389=""),"",IF(B2389="","Pick a job",IF(ISNA(MATCH(B2389,Jobs!$A$2:$A$301,0)),"Job # not on Jobs tab",IF(C2389="","Pick a category",IF(AND(E2389&lt;&gt;"",F2389=""),"Add a rate",IF(AND(E2389="",H2389=""),"Add hours or an amount",IF(AND(E2389&lt;&gt;"",H2389&lt;&gt;""),"Use hours x rate OR an amount","")))))))</f>
        <v/>
      </c>
    </row>
    <row r="2390" customFormat="false" ht="15" hidden="false" customHeight="false" outlineLevel="0" collapsed="false">
      <c r="A2390" s="24"/>
      <c r="B2390" s="23"/>
      <c r="C2390" s="23"/>
      <c r="D2390" s="23"/>
      <c r="E2390" s="23"/>
      <c r="F2390" s="25"/>
      <c r="G2390" s="26" t="str">
        <f aca="false">IF(AND(E2390="",H2390=""),"",N(E2390)*N(F2390)+N(H2390))</f>
        <v/>
      </c>
      <c r="H2390" s="25"/>
      <c r="I2390" s="23"/>
      <c r="J2390" s="28" t="str">
        <f aca="false">IF(AND(A2390="",B2390="",C2390="",E2390="",H2390=""),"",IF(B2390="","Pick a job",IF(ISNA(MATCH(B2390,Jobs!$A$2:$A$301,0)),"Job # not on Jobs tab",IF(C2390="","Pick a category",IF(AND(E2390&lt;&gt;"",F2390=""),"Add a rate",IF(AND(E2390="",H2390=""),"Add hours or an amount",IF(AND(E2390&lt;&gt;"",H2390&lt;&gt;""),"Use hours x rate OR an amount","")))))))</f>
        <v/>
      </c>
    </row>
    <row r="2391" customFormat="false" ht="15" hidden="false" customHeight="false" outlineLevel="0" collapsed="false">
      <c r="A2391" s="24"/>
      <c r="B2391" s="23"/>
      <c r="C2391" s="23"/>
      <c r="D2391" s="23"/>
      <c r="E2391" s="23"/>
      <c r="F2391" s="25"/>
      <c r="G2391" s="26" t="str">
        <f aca="false">IF(AND(E2391="",H2391=""),"",N(E2391)*N(F2391)+N(H2391))</f>
        <v/>
      </c>
      <c r="H2391" s="25"/>
      <c r="I2391" s="23"/>
      <c r="J2391" s="28" t="str">
        <f aca="false">IF(AND(A2391="",B2391="",C2391="",E2391="",H2391=""),"",IF(B2391="","Pick a job",IF(ISNA(MATCH(B2391,Jobs!$A$2:$A$301,0)),"Job # not on Jobs tab",IF(C2391="","Pick a category",IF(AND(E2391&lt;&gt;"",F2391=""),"Add a rate",IF(AND(E2391="",H2391=""),"Add hours or an amount",IF(AND(E2391&lt;&gt;"",H2391&lt;&gt;""),"Use hours x rate OR an amount","")))))))</f>
        <v/>
      </c>
    </row>
    <row r="2392" customFormat="false" ht="15" hidden="false" customHeight="false" outlineLevel="0" collapsed="false">
      <c r="A2392" s="24"/>
      <c r="B2392" s="23"/>
      <c r="C2392" s="23"/>
      <c r="D2392" s="23"/>
      <c r="E2392" s="23"/>
      <c r="F2392" s="25"/>
      <c r="G2392" s="26" t="str">
        <f aca="false">IF(AND(E2392="",H2392=""),"",N(E2392)*N(F2392)+N(H2392))</f>
        <v/>
      </c>
      <c r="H2392" s="25"/>
      <c r="I2392" s="23"/>
      <c r="J2392" s="28" t="str">
        <f aca="false">IF(AND(A2392="",B2392="",C2392="",E2392="",H2392=""),"",IF(B2392="","Pick a job",IF(ISNA(MATCH(B2392,Jobs!$A$2:$A$301,0)),"Job # not on Jobs tab",IF(C2392="","Pick a category",IF(AND(E2392&lt;&gt;"",F2392=""),"Add a rate",IF(AND(E2392="",H2392=""),"Add hours or an amount",IF(AND(E2392&lt;&gt;"",H2392&lt;&gt;""),"Use hours x rate OR an amount","")))))))</f>
        <v/>
      </c>
    </row>
    <row r="2393" customFormat="false" ht="15" hidden="false" customHeight="false" outlineLevel="0" collapsed="false">
      <c r="A2393" s="24"/>
      <c r="B2393" s="23"/>
      <c r="C2393" s="23"/>
      <c r="D2393" s="23"/>
      <c r="E2393" s="23"/>
      <c r="F2393" s="25"/>
      <c r="G2393" s="26" t="str">
        <f aca="false">IF(AND(E2393="",H2393=""),"",N(E2393)*N(F2393)+N(H2393))</f>
        <v/>
      </c>
      <c r="H2393" s="25"/>
      <c r="I2393" s="23"/>
      <c r="J2393" s="28" t="str">
        <f aca="false">IF(AND(A2393="",B2393="",C2393="",E2393="",H2393=""),"",IF(B2393="","Pick a job",IF(ISNA(MATCH(B2393,Jobs!$A$2:$A$301,0)),"Job # not on Jobs tab",IF(C2393="","Pick a category",IF(AND(E2393&lt;&gt;"",F2393=""),"Add a rate",IF(AND(E2393="",H2393=""),"Add hours or an amount",IF(AND(E2393&lt;&gt;"",H2393&lt;&gt;""),"Use hours x rate OR an amount","")))))))</f>
        <v/>
      </c>
    </row>
    <row r="2394" customFormat="false" ht="15" hidden="false" customHeight="false" outlineLevel="0" collapsed="false">
      <c r="A2394" s="24"/>
      <c r="B2394" s="23"/>
      <c r="C2394" s="23"/>
      <c r="D2394" s="23"/>
      <c r="E2394" s="23"/>
      <c r="F2394" s="25"/>
      <c r="G2394" s="26" t="str">
        <f aca="false">IF(AND(E2394="",H2394=""),"",N(E2394)*N(F2394)+N(H2394))</f>
        <v/>
      </c>
      <c r="H2394" s="25"/>
      <c r="I2394" s="23"/>
      <c r="J2394" s="28" t="str">
        <f aca="false">IF(AND(A2394="",B2394="",C2394="",E2394="",H2394=""),"",IF(B2394="","Pick a job",IF(ISNA(MATCH(B2394,Jobs!$A$2:$A$301,0)),"Job # not on Jobs tab",IF(C2394="","Pick a category",IF(AND(E2394&lt;&gt;"",F2394=""),"Add a rate",IF(AND(E2394="",H2394=""),"Add hours or an amount",IF(AND(E2394&lt;&gt;"",H2394&lt;&gt;""),"Use hours x rate OR an amount","")))))))</f>
        <v/>
      </c>
    </row>
    <row r="2395" customFormat="false" ht="15" hidden="false" customHeight="false" outlineLevel="0" collapsed="false">
      <c r="A2395" s="24"/>
      <c r="B2395" s="23"/>
      <c r="C2395" s="23"/>
      <c r="D2395" s="23"/>
      <c r="E2395" s="23"/>
      <c r="F2395" s="25"/>
      <c r="G2395" s="26" t="str">
        <f aca="false">IF(AND(E2395="",H2395=""),"",N(E2395)*N(F2395)+N(H2395))</f>
        <v/>
      </c>
      <c r="H2395" s="25"/>
      <c r="I2395" s="23"/>
      <c r="J2395" s="28" t="str">
        <f aca="false">IF(AND(A2395="",B2395="",C2395="",E2395="",H2395=""),"",IF(B2395="","Pick a job",IF(ISNA(MATCH(B2395,Jobs!$A$2:$A$301,0)),"Job # not on Jobs tab",IF(C2395="","Pick a category",IF(AND(E2395&lt;&gt;"",F2395=""),"Add a rate",IF(AND(E2395="",H2395=""),"Add hours or an amount",IF(AND(E2395&lt;&gt;"",H2395&lt;&gt;""),"Use hours x rate OR an amount","")))))))</f>
        <v/>
      </c>
    </row>
    <row r="2396" customFormat="false" ht="15" hidden="false" customHeight="false" outlineLevel="0" collapsed="false">
      <c r="A2396" s="24"/>
      <c r="B2396" s="23"/>
      <c r="C2396" s="23"/>
      <c r="D2396" s="23"/>
      <c r="E2396" s="23"/>
      <c r="F2396" s="25"/>
      <c r="G2396" s="26" t="str">
        <f aca="false">IF(AND(E2396="",H2396=""),"",N(E2396)*N(F2396)+N(H2396))</f>
        <v/>
      </c>
      <c r="H2396" s="25"/>
      <c r="I2396" s="23"/>
      <c r="J2396" s="28" t="str">
        <f aca="false">IF(AND(A2396="",B2396="",C2396="",E2396="",H2396=""),"",IF(B2396="","Pick a job",IF(ISNA(MATCH(B2396,Jobs!$A$2:$A$301,0)),"Job # not on Jobs tab",IF(C2396="","Pick a category",IF(AND(E2396&lt;&gt;"",F2396=""),"Add a rate",IF(AND(E2396="",H2396=""),"Add hours or an amount",IF(AND(E2396&lt;&gt;"",H2396&lt;&gt;""),"Use hours x rate OR an amount","")))))))</f>
        <v/>
      </c>
    </row>
    <row r="2397" customFormat="false" ht="15" hidden="false" customHeight="false" outlineLevel="0" collapsed="false">
      <c r="A2397" s="24"/>
      <c r="B2397" s="23"/>
      <c r="C2397" s="23"/>
      <c r="D2397" s="23"/>
      <c r="E2397" s="23"/>
      <c r="F2397" s="25"/>
      <c r="G2397" s="26" t="str">
        <f aca="false">IF(AND(E2397="",H2397=""),"",N(E2397)*N(F2397)+N(H2397))</f>
        <v/>
      </c>
      <c r="H2397" s="25"/>
      <c r="I2397" s="23"/>
      <c r="J2397" s="28" t="str">
        <f aca="false">IF(AND(A2397="",B2397="",C2397="",E2397="",H2397=""),"",IF(B2397="","Pick a job",IF(ISNA(MATCH(B2397,Jobs!$A$2:$A$301,0)),"Job # not on Jobs tab",IF(C2397="","Pick a category",IF(AND(E2397&lt;&gt;"",F2397=""),"Add a rate",IF(AND(E2397="",H2397=""),"Add hours or an amount",IF(AND(E2397&lt;&gt;"",H2397&lt;&gt;""),"Use hours x rate OR an amount","")))))))</f>
        <v/>
      </c>
    </row>
    <row r="2398" customFormat="false" ht="15" hidden="false" customHeight="false" outlineLevel="0" collapsed="false">
      <c r="A2398" s="24"/>
      <c r="B2398" s="23"/>
      <c r="C2398" s="23"/>
      <c r="D2398" s="23"/>
      <c r="E2398" s="23"/>
      <c r="F2398" s="25"/>
      <c r="G2398" s="26" t="str">
        <f aca="false">IF(AND(E2398="",H2398=""),"",N(E2398)*N(F2398)+N(H2398))</f>
        <v/>
      </c>
      <c r="H2398" s="25"/>
      <c r="I2398" s="23"/>
      <c r="J2398" s="28" t="str">
        <f aca="false">IF(AND(A2398="",B2398="",C2398="",E2398="",H2398=""),"",IF(B2398="","Pick a job",IF(ISNA(MATCH(B2398,Jobs!$A$2:$A$301,0)),"Job # not on Jobs tab",IF(C2398="","Pick a category",IF(AND(E2398&lt;&gt;"",F2398=""),"Add a rate",IF(AND(E2398="",H2398=""),"Add hours or an amount",IF(AND(E2398&lt;&gt;"",H2398&lt;&gt;""),"Use hours x rate OR an amount","")))))))</f>
        <v/>
      </c>
    </row>
    <row r="2399" customFormat="false" ht="15" hidden="false" customHeight="false" outlineLevel="0" collapsed="false">
      <c r="A2399" s="24"/>
      <c r="B2399" s="23"/>
      <c r="C2399" s="23"/>
      <c r="D2399" s="23"/>
      <c r="E2399" s="23"/>
      <c r="F2399" s="25"/>
      <c r="G2399" s="26" t="str">
        <f aca="false">IF(AND(E2399="",H2399=""),"",N(E2399)*N(F2399)+N(H2399))</f>
        <v/>
      </c>
      <c r="H2399" s="25"/>
      <c r="I2399" s="23"/>
      <c r="J2399" s="28" t="str">
        <f aca="false">IF(AND(A2399="",B2399="",C2399="",E2399="",H2399=""),"",IF(B2399="","Pick a job",IF(ISNA(MATCH(B2399,Jobs!$A$2:$A$301,0)),"Job # not on Jobs tab",IF(C2399="","Pick a category",IF(AND(E2399&lt;&gt;"",F2399=""),"Add a rate",IF(AND(E2399="",H2399=""),"Add hours or an amount",IF(AND(E2399&lt;&gt;"",H2399&lt;&gt;""),"Use hours x rate OR an amount","")))))))</f>
        <v/>
      </c>
    </row>
    <row r="2400" customFormat="false" ht="15" hidden="false" customHeight="false" outlineLevel="0" collapsed="false">
      <c r="A2400" s="24"/>
      <c r="B2400" s="23"/>
      <c r="C2400" s="23"/>
      <c r="D2400" s="23"/>
      <c r="E2400" s="23"/>
      <c r="F2400" s="25"/>
      <c r="G2400" s="26" t="str">
        <f aca="false">IF(AND(E2400="",H2400=""),"",N(E2400)*N(F2400)+N(H2400))</f>
        <v/>
      </c>
      <c r="H2400" s="25"/>
      <c r="I2400" s="23"/>
      <c r="J2400" s="28" t="str">
        <f aca="false">IF(AND(A2400="",B2400="",C2400="",E2400="",H2400=""),"",IF(B2400="","Pick a job",IF(ISNA(MATCH(B2400,Jobs!$A$2:$A$301,0)),"Job # not on Jobs tab",IF(C2400="","Pick a category",IF(AND(E2400&lt;&gt;"",F2400=""),"Add a rate",IF(AND(E2400="",H2400=""),"Add hours or an amount",IF(AND(E2400&lt;&gt;"",H2400&lt;&gt;""),"Use hours x rate OR an amount","")))))))</f>
        <v/>
      </c>
    </row>
    <row r="2401" customFormat="false" ht="15" hidden="false" customHeight="false" outlineLevel="0" collapsed="false">
      <c r="A2401" s="24"/>
      <c r="B2401" s="23"/>
      <c r="C2401" s="23"/>
      <c r="D2401" s="23"/>
      <c r="E2401" s="23"/>
      <c r="F2401" s="25"/>
      <c r="G2401" s="26" t="str">
        <f aca="false">IF(AND(E2401="",H2401=""),"",N(E2401)*N(F2401)+N(H2401))</f>
        <v/>
      </c>
      <c r="H2401" s="25"/>
      <c r="I2401" s="23"/>
      <c r="J2401" s="28" t="str">
        <f aca="false">IF(AND(A2401="",B2401="",C2401="",E2401="",H2401=""),"",IF(B2401="","Pick a job",IF(ISNA(MATCH(B2401,Jobs!$A$2:$A$301,0)),"Job # not on Jobs tab",IF(C2401="","Pick a category",IF(AND(E2401&lt;&gt;"",F2401=""),"Add a rate",IF(AND(E2401="",H2401=""),"Add hours or an amount",IF(AND(E2401&lt;&gt;"",H2401&lt;&gt;""),"Use hours x rate OR an amount","")))))))</f>
        <v/>
      </c>
    </row>
    <row r="2402" customFormat="false" ht="15" hidden="false" customHeight="false" outlineLevel="0" collapsed="false">
      <c r="A2402" s="24"/>
      <c r="B2402" s="23"/>
      <c r="C2402" s="23"/>
      <c r="D2402" s="23"/>
      <c r="E2402" s="23"/>
      <c r="F2402" s="25"/>
      <c r="G2402" s="26" t="str">
        <f aca="false">IF(AND(E2402="",H2402=""),"",N(E2402)*N(F2402)+N(H2402))</f>
        <v/>
      </c>
      <c r="H2402" s="25"/>
      <c r="I2402" s="23"/>
      <c r="J2402" s="28" t="str">
        <f aca="false">IF(AND(A2402="",B2402="",C2402="",E2402="",H2402=""),"",IF(B2402="","Pick a job",IF(ISNA(MATCH(B2402,Jobs!$A$2:$A$301,0)),"Job # not on Jobs tab",IF(C2402="","Pick a category",IF(AND(E2402&lt;&gt;"",F2402=""),"Add a rate",IF(AND(E2402="",H2402=""),"Add hours or an amount",IF(AND(E2402&lt;&gt;"",H2402&lt;&gt;""),"Use hours x rate OR an amount","")))))))</f>
        <v/>
      </c>
    </row>
    <row r="2403" customFormat="false" ht="15" hidden="false" customHeight="false" outlineLevel="0" collapsed="false">
      <c r="A2403" s="24"/>
      <c r="B2403" s="23"/>
      <c r="C2403" s="23"/>
      <c r="D2403" s="23"/>
      <c r="E2403" s="23"/>
      <c r="F2403" s="25"/>
      <c r="G2403" s="26" t="str">
        <f aca="false">IF(AND(E2403="",H2403=""),"",N(E2403)*N(F2403)+N(H2403))</f>
        <v/>
      </c>
      <c r="H2403" s="25"/>
      <c r="I2403" s="23"/>
      <c r="J2403" s="28" t="str">
        <f aca="false">IF(AND(A2403="",B2403="",C2403="",E2403="",H2403=""),"",IF(B2403="","Pick a job",IF(ISNA(MATCH(B2403,Jobs!$A$2:$A$301,0)),"Job # not on Jobs tab",IF(C2403="","Pick a category",IF(AND(E2403&lt;&gt;"",F2403=""),"Add a rate",IF(AND(E2403="",H2403=""),"Add hours or an amount",IF(AND(E2403&lt;&gt;"",H2403&lt;&gt;""),"Use hours x rate OR an amount","")))))))</f>
        <v/>
      </c>
    </row>
    <row r="2404" customFormat="false" ht="15" hidden="false" customHeight="false" outlineLevel="0" collapsed="false">
      <c r="A2404" s="24"/>
      <c r="B2404" s="23"/>
      <c r="C2404" s="23"/>
      <c r="D2404" s="23"/>
      <c r="E2404" s="23"/>
      <c r="F2404" s="25"/>
      <c r="G2404" s="26" t="str">
        <f aca="false">IF(AND(E2404="",H2404=""),"",N(E2404)*N(F2404)+N(H2404))</f>
        <v/>
      </c>
      <c r="H2404" s="25"/>
      <c r="I2404" s="23"/>
      <c r="J2404" s="28" t="str">
        <f aca="false">IF(AND(A2404="",B2404="",C2404="",E2404="",H2404=""),"",IF(B2404="","Pick a job",IF(ISNA(MATCH(B2404,Jobs!$A$2:$A$301,0)),"Job # not on Jobs tab",IF(C2404="","Pick a category",IF(AND(E2404&lt;&gt;"",F2404=""),"Add a rate",IF(AND(E2404="",H2404=""),"Add hours or an amount",IF(AND(E2404&lt;&gt;"",H2404&lt;&gt;""),"Use hours x rate OR an amount","")))))))</f>
        <v/>
      </c>
    </row>
    <row r="2405" customFormat="false" ht="15" hidden="false" customHeight="false" outlineLevel="0" collapsed="false">
      <c r="A2405" s="24"/>
      <c r="B2405" s="23"/>
      <c r="C2405" s="23"/>
      <c r="D2405" s="23"/>
      <c r="E2405" s="23"/>
      <c r="F2405" s="25"/>
      <c r="G2405" s="26" t="str">
        <f aca="false">IF(AND(E2405="",H2405=""),"",N(E2405)*N(F2405)+N(H2405))</f>
        <v/>
      </c>
      <c r="H2405" s="25"/>
      <c r="I2405" s="23"/>
      <c r="J2405" s="28" t="str">
        <f aca="false">IF(AND(A2405="",B2405="",C2405="",E2405="",H2405=""),"",IF(B2405="","Pick a job",IF(ISNA(MATCH(B2405,Jobs!$A$2:$A$301,0)),"Job # not on Jobs tab",IF(C2405="","Pick a category",IF(AND(E2405&lt;&gt;"",F2405=""),"Add a rate",IF(AND(E2405="",H2405=""),"Add hours or an amount",IF(AND(E2405&lt;&gt;"",H2405&lt;&gt;""),"Use hours x rate OR an amount","")))))))</f>
        <v/>
      </c>
    </row>
    <row r="2406" customFormat="false" ht="15" hidden="false" customHeight="false" outlineLevel="0" collapsed="false">
      <c r="A2406" s="24"/>
      <c r="B2406" s="23"/>
      <c r="C2406" s="23"/>
      <c r="D2406" s="23"/>
      <c r="E2406" s="23"/>
      <c r="F2406" s="25"/>
      <c r="G2406" s="26" t="str">
        <f aca="false">IF(AND(E2406="",H2406=""),"",N(E2406)*N(F2406)+N(H2406))</f>
        <v/>
      </c>
      <c r="H2406" s="25"/>
      <c r="I2406" s="23"/>
      <c r="J2406" s="28" t="str">
        <f aca="false">IF(AND(A2406="",B2406="",C2406="",E2406="",H2406=""),"",IF(B2406="","Pick a job",IF(ISNA(MATCH(B2406,Jobs!$A$2:$A$301,0)),"Job # not on Jobs tab",IF(C2406="","Pick a category",IF(AND(E2406&lt;&gt;"",F2406=""),"Add a rate",IF(AND(E2406="",H2406=""),"Add hours or an amount",IF(AND(E2406&lt;&gt;"",H2406&lt;&gt;""),"Use hours x rate OR an amount","")))))))</f>
        <v/>
      </c>
    </row>
    <row r="2407" customFormat="false" ht="15" hidden="false" customHeight="false" outlineLevel="0" collapsed="false">
      <c r="A2407" s="24"/>
      <c r="B2407" s="23"/>
      <c r="C2407" s="23"/>
      <c r="D2407" s="23"/>
      <c r="E2407" s="23"/>
      <c r="F2407" s="25"/>
      <c r="G2407" s="26" t="str">
        <f aca="false">IF(AND(E2407="",H2407=""),"",N(E2407)*N(F2407)+N(H2407))</f>
        <v/>
      </c>
      <c r="H2407" s="25"/>
      <c r="I2407" s="23"/>
      <c r="J2407" s="28" t="str">
        <f aca="false">IF(AND(A2407="",B2407="",C2407="",E2407="",H2407=""),"",IF(B2407="","Pick a job",IF(ISNA(MATCH(B2407,Jobs!$A$2:$A$301,0)),"Job # not on Jobs tab",IF(C2407="","Pick a category",IF(AND(E2407&lt;&gt;"",F2407=""),"Add a rate",IF(AND(E2407="",H2407=""),"Add hours or an amount",IF(AND(E2407&lt;&gt;"",H2407&lt;&gt;""),"Use hours x rate OR an amount","")))))))</f>
        <v/>
      </c>
    </row>
    <row r="2408" customFormat="false" ht="15" hidden="false" customHeight="false" outlineLevel="0" collapsed="false">
      <c r="A2408" s="24"/>
      <c r="B2408" s="23"/>
      <c r="C2408" s="23"/>
      <c r="D2408" s="23"/>
      <c r="E2408" s="23"/>
      <c r="F2408" s="25"/>
      <c r="G2408" s="26" t="str">
        <f aca="false">IF(AND(E2408="",H2408=""),"",N(E2408)*N(F2408)+N(H2408))</f>
        <v/>
      </c>
      <c r="H2408" s="25"/>
      <c r="I2408" s="23"/>
      <c r="J2408" s="28" t="str">
        <f aca="false">IF(AND(A2408="",B2408="",C2408="",E2408="",H2408=""),"",IF(B2408="","Pick a job",IF(ISNA(MATCH(B2408,Jobs!$A$2:$A$301,0)),"Job # not on Jobs tab",IF(C2408="","Pick a category",IF(AND(E2408&lt;&gt;"",F2408=""),"Add a rate",IF(AND(E2408="",H2408=""),"Add hours or an amount",IF(AND(E2408&lt;&gt;"",H2408&lt;&gt;""),"Use hours x rate OR an amount","")))))))</f>
        <v/>
      </c>
    </row>
    <row r="2409" customFormat="false" ht="15" hidden="false" customHeight="false" outlineLevel="0" collapsed="false">
      <c r="A2409" s="24"/>
      <c r="B2409" s="23"/>
      <c r="C2409" s="23"/>
      <c r="D2409" s="23"/>
      <c r="E2409" s="23"/>
      <c r="F2409" s="25"/>
      <c r="G2409" s="26" t="str">
        <f aca="false">IF(AND(E2409="",H2409=""),"",N(E2409)*N(F2409)+N(H2409))</f>
        <v/>
      </c>
      <c r="H2409" s="25"/>
      <c r="I2409" s="23"/>
      <c r="J2409" s="28" t="str">
        <f aca="false">IF(AND(A2409="",B2409="",C2409="",E2409="",H2409=""),"",IF(B2409="","Pick a job",IF(ISNA(MATCH(B2409,Jobs!$A$2:$A$301,0)),"Job # not on Jobs tab",IF(C2409="","Pick a category",IF(AND(E2409&lt;&gt;"",F2409=""),"Add a rate",IF(AND(E2409="",H2409=""),"Add hours or an amount",IF(AND(E2409&lt;&gt;"",H2409&lt;&gt;""),"Use hours x rate OR an amount","")))))))</f>
        <v/>
      </c>
    </row>
    <row r="2410" customFormat="false" ht="15" hidden="false" customHeight="false" outlineLevel="0" collapsed="false">
      <c r="A2410" s="24"/>
      <c r="B2410" s="23"/>
      <c r="C2410" s="23"/>
      <c r="D2410" s="23"/>
      <c r="E2410" s="23"/>
      <c r="F2410" s="25"/>
      <c r="G2410" s="26" t="str">
        <f aca="false">IF(AND(E2410="",H2410=""),"",N(E2410)*N(F2410)+N(H2410))</f>
        <v/>
      </c>
      <c r="H2410" s="25"/>
      <c r="I2410" s="23"/>
      <c r="J2410" s="28" t="str">
        <f aca="false">IF(AND(A2410="",B2410="",C2410="",E2410="",H2410=""),"",IF(B2410="","Pick a job",IF(ISNA(MATCH(B2410,Jobs!$A$2:$A$301,0)),"Job # not on Jobs tab",IF(C2410="","Pick a category",IF(AND(E2410&lt;&gt;"",F2410=""),"Add a rate",IF(AND(E2410="",H2410=""),"Add hours or an amount",IF(AND(E2410&lt;&gt;"",H2410&lt;&gt;""),"Use hours x rate OR an amount","")))))))</f>
        <v/>
      </c>
    </row>
    <row r="2411" customFormat="false" ht="15" hidden="false" customHeight="false" outlineLevel="0" collapsed="false">
      <c r="A2411" s="24"/>
      <c r="B2411" s="23"/>
      <c r="C2411" s="23"/>
      <c r="D2411" s="23"/>
      <c r="E2411" s="23"/>
      <c r="F2411" s="25"/>
      <c r="G2411" s="26" t="str">
        <f aca="false">IF(AND(E2411="",H2411=""),"",N(E2411)*N(F2411)+N(H2411))</f>
        <v/>
      </c>
      <c r="H2411" s="25"/>
      <c r="I2411" s="23"/>
      <c r="J2411" s="28" t="str">
        <f aca="false">IF(AND(A2411="",B2411="",C2411="",E2411="",H2411=""),"",IF(B2411="","Pick a job",IF(ISNA(MATCH(B2411,Jobs!$A$2:$A$301,0)),"Job # not on Jobs tab",IF(C2411="","Pick a category",IF(AND(E2411&lt;&gt;"",F2411=""),"Add a rate",IF(AND(E2411="",H2411=""),"Add hours or an amount",IF(AND(E2411&lt;&gt;"",H2411&lt;&gt;""),"Use hours x rate OR an amount","")))))))</f>
        <v/>
      </c>
    </row>
    <row r="2412" customFormat="false" ht="15" hidden="false" customHeight="false" outlineLevel="0" collapsed="false">
      <c r="A2412" s="24"/>
      <c r="B2412" s="23"/>
      <c r="C2412" s="23"/>
      <c r="D2412" s="23"/>
      <c r="E2412" s="23"/>
      <c r="F2412" s="25"/>
      <c r="G2412" s="26" t="str">
        <f aca="false">IF(AND(E2412="",H2412=""),"",N(E2412)*N(F2412)+N(H2412))</f>
        <v/>
      </c>
      <c r="H2412" s="25"/>
      <c r="I2412" s="23"/>
      <c r="J2412" s="28" t="str">
        <f aca="false">IF(AND(A2412="",B2412="",C2412="",E2412="",H2412=""),"",IF(B2412="","Pick a job",IF(ISNA(MATCH(B2412,Jobs!$A$2:$A$301,0)),"Job # not on Jobs tab",IF(C2412="","Pick a category",IF(AND(E2412&lt;&gt;"",F2412=""),"Add a rate",IF(AND(E2412="",H2412=""),"Add hours or an amount",IF(AND(E2412&lt;&gt;"",H2412&lt;&gt;""),"Use hours x rate OR an amount","")))))))</f>
        <v/>
      </c>
    </row>
    <row r="2413" customFormat="false" ht="15" hidden="false" customHeight="false" outlineLevel="0" collapsed="false">
      <c r="A2413" s="24"/>
      <c r="B2413" s="23"/>
      <c r="C2413" s="23"/>
      <c r="D2413" s="23"/>
      <c r="E2413" s="23"/>
      <c r="F2413" s="25"/>
      <c r="G2413" s="26" t="str">
        <f aca="false">IF(AND(E2413="",H2413=""),"",N(E2413)*N(F2413)+N(H2413))</f>
        <v/>
      </c>
      <c r="H2413" s="25"/>
      <c r="I2413" s="23"/>
      <c r="J2413" s="28" t="str">
        <f aca="false">IF(AND(A2413="",B2413="",C2413="",E2413="",H2413=""),"",IF(B2413="","Pick a job",IF(ISNA(MATCH(B2413,Jobs!$A$2:$A$301,0)),"Job # not on Jobs tab",IF(C2413="","Pick a category",IF(AND(E2413&lt;&gt;"",F2413=""),"Add a rate",IF(AND(E2413="",H2413=""),"Add hours or an amount",IF(AND(E2413&lt;&gt;"",H2413&lt;&gt;""),"Use hours x rate OR an amount","")))))))</f>
        <v/>
      </c>
    </row>
    <row r="2414" customFormat="false" ht="15" hidden="false" customHeight="false" outlineLevel="0" collapsed="false">
      <c r="A2414" s="24"/>
      <c r="B2414" s="23"/>
      <c r="C2414" s="23"/>
      <c r="D2414" s="23"/>
      <c r="E2414" s="23"/>
      <c r="F2414" s="25"/>
      <c r="G2414" s="26" t="str">
        <f aca="false">IF(AND(E2414="",H2414=""),"",N(E2414)*N(F2414)+N(H2414))</f>
        <v/>
      </c>
      <c r="H2414" s="25"/>
      <c r="I2414" s="23"/>
      <c r="J2414" s="28" t="str">
        <f aca="false">IF(AND(A2414="",B2414="",C2414="",E2414="",H2414=""),"",IF(B2414="","Pick a job",IF(ISNA(MATCH(B2414,Jobs!$A$2:$A$301,0)),"Job # not on Jobs tab",IF(C2414="","Pick a category",IF(AND(E2414&lt;&gt;"",F2414=""),"Add a rate",IF(AND(E2414="",H2414=""),"Add hours or an amount",IF(AND(E2414&lt;&gt;"",H2414&lt;&gt;""),"Use hours x rate OR an amount","")))))))</f>
        <v/>
      </c>
    </row>
    <row r="2415" customFormat="false" ht="15" hidden="false" customHeight="false" outlineLevel="0" collapsed="false">
      <c r="A2415" s="24"/>
      <c r="B2415" s="23"/>
      <c r="C2415" s="23"/>
      <c r="D2415" s="23"/>
      <c r="E2415" s="23"/>
      <c r="F2415" s="25"/>
      <c r="G2415" s="26" t="str">
        <f aca="false">IF(AND(E2415="",H2415=""),"",N(E2415)*N(F2415)+N(H2415))</f>
        <v/>
      </c>
      <c r="H2415" s="25"/>
      <c r="I2415" s="23"/>
      <c r="J2415" s="28" t="str">
        <f aca="false">IF(AND(A2415="",B2415="",C2415="",E2415="",H2415=""),"",IF(B2415="","Pick a job",IF(ISNA(MATCH(B2415,Jobs!$A$2:$A$301,0)),"Job # not on Jobs tab",IF(C2415="","Pick a category",IF(AND(E2415&lt;&gt;"",F2415=""),"Add a rate",IF(AND(E2415="",H2415=""),"Add hours or an amount",IF(AND(E2415&lt;&gt;"",H2415&lt;&gt;""),"Use hours x rate OR an amount","")))))))</f>
        <v/>
      </c>
    </row>
    <row r="2416" customFormat="false" ht="15" hidden="false" customHeight="false" outlineLevel="0" collapsed="false">
      <c r="A2416" s="24"/>
      <c r="B2416" s="23"/>
      <c r="C2416" s="23"/>
      <c r="D2416" s="23"/>
      <c r="E2416" s="23"/>
      <c r="F2416" s="25"/>
      <c r="G2416" s="26" t="str">
        <f aca="false">IF(AND(E2416="",H2416=""),"",N(E2416)*N(F2416)+N(H2416))</f>
        <v/>
      </c>
      <c r="H2416" s="25"/>
      <c r="I2416" s="23"/>
      <c r="J2416" s="28" t="str">
        <f aca="false">IF(AND(A2416="",B2416="",C2416="",E2416="",H2416=""),"",IF(B2416="","Pick a job",IF(ISNA(MATCH(B2416,Jobs!$A$2:$A$301,0)),"Job # not on Jobs tab",IF(C2416="","Pick a category",IF(AND(E2416&lt;&gt;"",F2416=""),"Add a rate",IF(AND(E2416="",H2416=""),"Add hours or an amount",IF(AND(E2416&lt;&gt;"",H2416&lt;&gt;""),"Use hours x rate OR an amount","")))))))</f>
        <v/>
      </c>
    </row>
    <row r="2417" customFormat="false" ht="15" hidden="false" customHeight="false" outlineLevel="0" collapsed="false">
      <c r="A2417" s="24"/>
      <c r="B2417" s="23"/>
      <c r="C2417" s="23"/>
      <c r="D2417" s="23"/>
      <c r="E2417" s="23"/>
      <c r="F2417" s="25"/>
      <c r="G2417" s="26" t="str">
        <f aca="false">IF(AND(E2417="",H2417=""),"",N(E2417)*N(F2417)+N(H2417))</f>
        <v/>
      </c>
      <c r="H2417" s="25"/>
      <c r="I2417" s="23"/>
      <c r="J2417" s="28" t="str">
        <f aca="false">IF(AND(A2417="",B2417="",C2417="",E2417="",H2417=""),"",IF(B2417="","Pick a job",IF(ISNA(MATCH(B2417,Jobs!$A$2:$A$301,0)),"Job # not on Jobs tab",IF(C2417="","Pick a category",IF(AND(E2417&lt;&gt;"",F2417=""),"Add a rate",IF(AND(E2417="",H2417=""),"Add hours or an amount",IF(AND(E2417&lt;&gt;"",H2417&lt;&gt;""),"Use hours x rate OR an amount","")))))))</f>
        <v/>
      </c>
    </row>
    <row r="2418" customFormat="false" ht="15" hidden="false" customHeight="false" outlineLevel="0" collapsed="false">
      <c r="A2418" s="24"/>
      <c r="B2418" s="23"/>
      <c r="C2418" s="23"/>
      <c r="D2418" s="23"/>
      <c r="E2418" s="23"/>
      <c r="F2418" s="25"/>
      <c r="G2418" s="26" t="str">
        <f aca="false">IF(AND(E2418="",H2418=""),"",N(E2418)*N(F2418)+N(H2418))</f>
        <v/>
      </c>
      <c r="H2418" s="25"/>
      <c r="I2418" s="23"/>
      <c r="J2418" s="28" t="str">
        <f aca="false">IF(AND(A2418="",B2418="",C2418="",E2418="",H2418=""),"",IF(B2418="","Pick a job",IF(ISNA(MATCH(B2418,Jobs!$A$2:$A$301,0)),"Job # not on Jobs tab",IF(C2418="","Pick a category",IF(AND(E2418&lt;&gt;"",F2418=""),"Add a rate",IF(AND(E2418="",H2418=""),"Add hours or an amount",IF(AND(E2418&lt;&gt;"",H2418&lt;&gt;""),"Use hours x rate OR an amount","")))))))</f>
        <v/>
      </c>
    </row>
    <row r="2419" customFormat="false" ht="15" hidden="false" customHeight="false" outlineLevel="0" collapsed="false">
      <c r="A2419" s="24"/>
      <c r="B2419" s="23"/>
      <c r="C2419" s="23"/>
      <c r="D2419" s="23"/>
      <c r="E2419" s="23"/>
      <c r="F2419" s="25"/>
      <c r="G2419" s="26" t="str">
        <f aca="false">IF(AND(E2419="",H2419=""),"",N(E2419)*N(F2419)+N(H2419))</f>
        <v/>
      </c>
      <c r="H2419" s="25"/>
      <c r="I2419" s="23"/>
      <c r="J2419" s="28" t="str">
        <f aca="false">IF(AND(A2419="",B2419="",C2419="",E2419="",H2419=""),"",IF(B2419="","Pick a job",IF(ISNA(MATCH(B2419,Jobs!$A$2:$A$301,0)),"Job # not on Jobs tab",IF(C2419="","Pick a category",IF(AND(E2419&lt;&gt;"",F2419=""),"Add a rate",IF(AND(E2419="",H2419=""),"Add hours or an amount",IF(AND(E2419&lt;&gt;"",H2419&lt;&gt;""),"Use hours x rate OR an amount","")))))))</f>
        <v/>
      </c>
    </row>
    <row r="2420" customFormat="false" ht="15" hidden="false" customHeight="false" outlineLevel="0" collapsed="false">
      <c r="A2420" s="24"/>
      <c r="B2420" s="23"/>
      <c r="C2420" s="23"/>
      <c r="D2420" s="23"/>
      <c r="E2420" s="23"/>
      <c r="F2420" s="25"/>
      <c r="G2420" s="26" t="str">
        <f aca="false">IF(AND(E2420="",H2420=""),"",N(E2420)*N(F2420)+N(H2420))</f>
        <v/>
      </c>
      <c r="H2420" s="25"/>
      <c r="I2420" s="23"/>
      <c r="J2420" s="28" t="str">
        <f aca="false">IF(AND(A2420="",B2420="",C2420="",E2420="",H2420=""),"",IF(B2420="","Pick a job",IF(ISNA(MATCH(B2420,Jobs!$A$2:$A$301,0)),"Job # not on Jobs tab",IF(C2420="","Pick a category",IF(AND(E2420&lt;&gt;"",F2420=""),"Add a rate",IF(AND(E2420="",H2420=""),"Add hours or an amount",IF(AND(E2420&lt;&gt;"",H2420&lt;&gt;""),"Use hours x rate OR an amount","")))))))</f>
        <v/>
      </c>
    </row>
    <row r="2421" customFormat="false" ht="15" hidden="false" customHeight="false" outlineLevel="0" collapsed="false">
      <c r="A2421" s="24"/>
      <c r="B2421" s="23"/>
      <c r="C2421" s="23"/>
      <c r="D2421" s="23"/>
      <c r="E2421" s="23"/>
      <c r="F2421" s="25"/>
      <c r="G2421" s="26" t="str">
        <f aca="false">IF(AND(E2421="",H2421=""),"",N(E2421)*N(F2421)+N(H2421))</f>
        <v/>
      </c>
      <c r="H2421" s="25"/>
      <c r="I2421" s="23"/>
      <c r="J2421" s="28" t="str">
        <f aca="false">IF(AND(A2421="",B2421="",C2421="",E2421="",H2421=""),"",IF(B2421="","Pick a job",IF(ISNA(MATCH(B2421,Jobs!$A$2:$A$301,0)),"Job # not on Jobs tab",IF(C2421="","Pick a category",IF(AND(E2421&lt;&gt;"",F2421=""),"Add a rate",IF(AND(E2421="",H2421=""),"Add hours or an amount",IF(AND(E2421&lt;&gt;"",H2421&lt;&gt;""),"Use hours x rate OR an amount","")))))))</f>
        <v/>
      </c>
    </row>
    <row r="2422" customFormat="false" ht="15" hidden="false" customHeight="false" outlineLevel="0" collapsed="false">
      <c r="A2422" s="24"/>
      <c r="B2422" s="23"/>
      <c r="C2422" s="23"/>
      <c r="D2422" s="23"/>
      <c r="E2422" s="23"/>
      <c r="F2422" s="25"/>
      <c r="G2422" s="26" t="str">
        <f aca="false">IF(AND(E2422="",H2422=""),"",N(E2422)*N(F2422)+N(H2422))</f>
        <v/>
      </c>
      <c r="H2422" s="25"/>
      <c r="I2422" s="23"/>
      <c r="J2422" s="28" t="str">
        <f aca="false">IF(AND(A2422="",B2422="",C2422="",E2422="",H2422=""),"",IF(B2422="","Pick a job",IF(ISNA(MATCH(B2422,Jobs!$A$2:$A$301,0)),"Job # not on Jobs tab",IF(C2422="","Pick a category",IF(AND(E2422&lt;&gt;"",F2422=""),"Add a rate",IF(AND(E2422="",H2422=""),"Add hours or an amount",IF(AND(E2422&lt;&gt;"",H2422&lt;&gt;""),"Use hours x rate OR an amount","")))))))</f>
        <v/>
      </c>
    </row>
    <row r="2423" customFormat="false" ht="15" hidden="false" customHeight="false" outlineLevel="0" collapsed="false">
      <c r="A2423" s="24"/>
      <c r="B2423" s="23"/>
      <c r="C2423" s="23"/>
      <c r="D2423" s="23"/>
      <c r="E2423" s="23"/>
      <c r="F2423" s="25"/>
      <c r="G2423" s="26" t="str">
        <f aca="false">IF(AND(E2423="",H2423=""),"",N(E2423)*N(F2423)+N(H2423))</f>
        <v/>
      </c>
      <c r="H2423" s="25"/>
      <c r="I2423" s="23"/>
      <c r="J2423" s="28" t="str">
        <f aca="false">IF(AND(A2423="",B2423="",C2423="",E2423="",H2423=""),"",IF(B2423="","Pick a job",IF(ISNA(MATCH(B2423,Jobs!$A$2:$A$301,0)),"Job # not on Jobs tab",IF(C2423="","Pick a category",IF(AND(E2423&lt;&gt;"",F2423=""),"Add a rate",IF(AND(E2423="",H2423=""),"Add hours or an amount",IF(AND(E2423&lt;&gt;"",H2423&lt;&gt;""),"Use hours x rate OR an amount","")))))))</f>
        <v/>
      </c>
    </row>
    <row r="2424" customFormat="false" ht="15" hidden="false" customHeight="false" outlineLevel="0" collapsed="false">
      <c r="A2424" s="24"/>
      <c r="B2424" s="23"/>
      <c r="C2424" s="23"/>
      <c r="D2424" s="23"/>
      <c r="E2424" s="23"/>
      <c r="F2424" s="25"/>
      <c r="G2424" s="26" t="str">
        <f aca="false">IF(AND(E2424="",H2424=""),"",N(E2424)*N(F2424)+N(H2424))</f>
        <v/>
      </c>
      <c r="H2424" s="25"/>
      <c r="I2424" s="23"/>
      <c r="J2424" s="28" t="str">
        <f aca="false">IF(AND(A2424="",B2424="",C2424="",E2424="",H2424=""),"",IF(B2424="","Pick a job",IF(ISNA(MATCH(B2424,Jobs!$A$2:$A$301,0)),"Job # not on Jobs tab",IF(C2424="","Pick a category",IF(AND(E2424&lt;&gt;"",F2424=""),"Add a rate",IF(AND(E2424="",H2424=""),"Add hours or an amount",IF(AND(E2424&lt;&gt;"",H2424&lt;&gt;""),"Use hours x rate OR an amount","")))))))</f>
        <v/>
      </c>
    </row>
    <row r="2425" customFormat="false" ht="15" hidden="false" customHeight="false" outlineLevel="0" collapsed="false">
      <c r="A2425" s="24"/>
      <c r="B2425" s="23"/>
      <c r="C2425" s="23"/>
      <c r="D2425" s="23"/>
      <c r="E2425" s="23"/>
      <c r="F2425" s="25"/>
      <c r="G2425" s="26" t="str">
        <f aca="false">IF(AND(E2425="",H2425=""),"",N(E2425)*N(F2425)+N(H2425))</f>
        <v/>
      </c>
      <c r="H2425" s="25"/>
      <c r="I2425" s="23"/>
      <c r="J2425" s="28" t="str">
        <f aca="false">IF(AND(A2425="",B2425="",C2425="",E2425="",H2425=""),"",IF(B2425="","Pick a job",IF(ISNA(MATCH(B2425,Jobs!$A$2:$A$301,0)),"Job # not on Jobs tab",IF(C2425="","Pick a category",IF(AND(E2425&lt;&gt;"",F2425=""),"Add a rate",IF(AND(E2425="",H2425=""),"Add hours or an amount",IF(AND(E2425&lt;&gt;"",H2425&lt;&gt;""),"Use hours x rate OR an amount","")))))))</f>
        <v/>
      </c>
    </row>
    <row r="2426" customFormat="false" ht="15" hidden="false" customHeight="false" outlineLevel="0" collapsed="false">
      <c r="A2426" s="24"/>
      <c r="B2426" s="23"/>
      <c r="C2426" s="23"/>
      <c r="D2426" s="23"/>
      <c r="E2426" s="23"/>
      <c r="F2426" s="25"/>
      <c r="G2426" s="26" t="str">
        <f aca="false">IF(AND(E2426="",H2426=""),"",N(E2426)*N(F2426)+N(H2426))</f>
        <v/>
      </c>
      <c r="H2426" s="25"/>
      <c r="I2426" s="23"/>
      <c r="J2426" s="28" t="str">
        <f aca="false">IF(AND(A2426="",B2426="",C2426="",E2426="",H2426=""),"",IF(B2426="","Pick a job",IF(ISNA(MATCH(B2426,Jobs!$A$2:$A$301,0)),"Job # not on Jobs tab",IF(C2426="","Pick a category",IF(AND(E2426&lt;&gt;"",F2426=""),"Add a rate",IF(AND(E2426="",H2426=""),"Add hours or an amount",IF(AND(E2426&lt;&gt;"",H2426&lt;&gt;""),"Use hours x rate OR an amount","")))))))</f>
        <v/>
      </c>
    </row>
    <row r="2427" customFormat="false" ht="15" hidden="false" customHeight="false" outlineLevel="0" collapsed="false">
      <c r="A2427" s="24"/>
      <c r="B2427" s="23"/>
      <c r="C2427" s="23"/>
      <c r="D2427" s="23"/>
      <c r="E2427" s="23"/>
      <c r="F2427" s="25"/>
      <c r="G2427" s="26" t="str">
        <f aca="false">IF(AND(E2427="",H2427=""),"",N(E2427)*N(F2427)+N(H2427))</f>
        <v/>
      </c>
      <c r="H2427" s="25"/>
      <c r="I2427" s="23"/>
      <c r="J2427" s="28" t="str">
        <f aca="false">IF(AND(A2427="",B2427="",C2427="",E2427="",H2427=""),"",IF(B2427="","Pick a job",IF(ISNA(MATCH(B2427,Jobs!$A$2:$A$301,0)),"Job # not on Jobs tab",IF(C2427="","Pick a category",IF(AND(E2427&lt;&gt;"",F2427=""),"Add a rate",IF(AND(E2427="",H2427=""),"Add hours or an amount",IF(AND(E2427&lt;&gt;"",H2427&lt;&gt;""),"Use hours x rate OR an amount","")))))))</f>
        <v/>
      </c>
    </row>
    <row r="2428" customFormat="false" ht="15" hidden="false" customHeight="false" outlineLevel="0" collapsed="false">
      <c r="A2428" s="24"/>
      <c r="B2428" s="23"/>
      <c r="C2428" s="23"/>
      <c r="D2428" s="23"/>
      <c r="E2428" s="23"/>
      <c r="F2428" s="25"/>
      <c r="G2428" s="26" t="str">
        <f aca="false">IF(AND(E2428="",H2428=""),"",N(E2428)*N(F2428)+N(H2428))</f>
        <v/>
      </c>
      <c r="H2428" s="25"/>
      <c r="I2428" s="23"/>
      <c r="J2428" s="28" t="str">
        <f aca="false">IF(AND(A2428="",B2428="",C2428="",E2428="",H2428=""),"",IF(B2428="","Pick a job",IF(ISNA(MATCH(B2428,Jobs!$A$2:$A$301,0)),"Job # not on Jobs tab",IF(C2428="","Pick a category",IF(AND(E2428&lt;&gt;"",F2428=""),"Add a rate",IF(AND(E2428="",H2428=""),"Add hours or an amount",IF(AND(E2428&lt;&gt;"",H2428&lt;&gt;""),"Use hours x rate OR an amount","")))))))</f>
        <v/>
      </c>
    </row>
    <row r="2429" customFormat="false" ht="15" hidden="false" customHeight="false" outlineLevel="0" collapsed="false">
      <c r="A2429" s="24"/>
      <c r="B2429" s="23"/>
      <c r="C2429" s="23"/>
      <c r="D2429" s="23"/>
      <c r="E2429" s="23"/>
      <c r="F2429" s="25"/>
      <c r="G2429" s="26" t="str">
        <f aca="false">IF(AND(E2429="",H2429=""),"",N(E2429)*N(F2429)+N(H2429))</f>
        <v/>
      </c>
      <c r="H2429" s="25"/>
      <c r="I2429" s="23"/>
      <c r="J2429" s="28" t="str">
        <f aca="false">IF(AND(A2429="",B2429="",C2429="",E2429="",H2429=""),"",IF(B2429="","Pick a job",IF(ISNA(MATCH(B2429,Jobs!$A$2:$A$301,0)),"Job # not on Jobs tab",IF(C2429="","Pick a category",IF(AND(E2429&lt;&gt;"",F2429=""),"Add a rate",IF(AND(E2429="",H2429=""),"Add hours or an amount",IF(AND(E2429&lt;&gt;"",H2429&lt;&gt;""),"Use hours x rate OR an amount","")))))))</f>
        <v/>
      </c>
    </row>
    <row r="2430" customFormat="false" ht="15" hidden="false" customHeight="false" outlineLevel="0" collapsed="false">
      <c r="A2430" s="24"/>
      <c r="B2430" s="23"/>
      <c r="C2430" s="23"/>
      <c r="D2430" s="23"/>
      <c r="E2430" s="23"/>
      <c r="F2430" s="25"/>
      <c r="G2430" s="26" t="str">
        <f aca="false">IF(AND(E2430="",H2430=""),"",N(E2430)*N(F2430)+N(H2430))</f>
        <v/>
      </c>
      <c r="H2430" s="25"/>
      <c r="I2430" s="23"/>
      <c r="J2430" s="28" t="str">
        <f aca="false">IF(AND(A2430="",B2430="",C2430="",E2430="",H2430=""),"",IF(B2430="","Pick a job",IF(ISNA(MATCH(B2430,Jobs!$A$2:$A$301,0)),"Job # not on Jobs tab",IF(C2430="","Pick a category",IF(AND(E2430&lt;&gt;"",F2430=""),"Add a rate",IF(AND(E2430="",H2430=""),"Add hours or an amount",IF(AND(E2430&lt;&gt;"",H2430&lt;&gt;""),"Use hours x rate OR an amount","")))))))</f>
        <v/>
      </c>
    </row>
    <row r="2431" customFormat="false" ht="15" hidden="false" customHeight="false" outlineLevel="0" collapsed="false">
      <c r="A2431" s="24"/>
      <c r="B2431" s="23"/>
      <c r="C2431" s="23"/>
      <c r="D2431" s="23"/>
      <c r="E2431" s="23"/>
      <c r="F2431" s="25"/>
      <c r="G2431" s="26" t="str">
        <f aca="false">IF(AND(E2431="",H2431=""),"",N(E2431)*N(F2431)+N(H2431))</f>
        <v/>
      </c>
      <c r="H2431" s="25"/>
      <c r="I2431" s="23"/>
      <c r="J2431" s="28" t="str">
        <f aca="false">IF(AND(A2431="",B2431="",C2431="",E2431="",H2431=""),"",IF(B2431="","Pick a job",IF(ISNA(MATCH(B2431,Jobs!$A$2:$A$301,0)),"Job # not on Jobs tab",IF(C2431="","Pick a category",IF(AND(E2431&lt;&gt;"",F2431=""),"Add a rate",IF(AND(E2431="",H2431=""),"Add hours or an amount",IF(AND(E2431&lt;&gt;"",H2431&lt;&gt;""),"Use hours x rate OR an amount","")))))))</f>
        <v/>
      </c>
    </row>
    <row r="2432" customFormat="false" ht="15" hidden="false" customHeight="false" outlineLevel="0" collapsed="false">
      <c r="A2432" s="24"/>
      <c r="B2432" s="23"/>
      <c r="C2432" s="23"/>
      <c r="D2432" s="23"/>
      <c r="E2432" s="23"/>
      <c r="F2432" s="25"/>
      <c r="G2432" s="26" t="str">
        <f aca="false">IF(AND(E2432="",H2432=""),"",N(E2432)*N(F2432)+N(H2432))</f>
        <v/>
      </c>
      <c r="H2432" s="25"/>
      <c r="I2432" s="23"/>
      <c r="J2432" s="28" t="str">
        <f aca="false">IF(AND(A2432="",B2432="",C2432="",E2432="",H2432=""),"",IF(B2432="","Pick a job",IF(ISNA(MATCH(B2432,Jobs!$A$2:$A$301,0)),"Job # not on Jobs tab",IF(C2432="","Pick a category",IF(AND(E2432&lt;&gt;"",F2432=""),"Add a rate",IF(AND(E2432="",H2432=""),"Add hours or an amount",IF(AND(E2432&lt;&gt;"",H2432&lt;&gt;""),"Use hours x rate OR an amount","")))))))</f>
        <v/>
      </c>
    </row>
    <row r="2433" customFormat="false" ht="15" hidden="false" customHeight="false" outlineLevel="0" collapsed="false">
      <c r="A2433" s="24"/>
      <c r="B2433" s="23"/>
      <c r="C2433" s="23"/>
      <c r="D2433" s="23"/>
      <c r="E2433" s="23"/>
      <c r="F2433" s="25"/>
      <c r="G2433" s="26" t="str">
        <f aca="false">IF(AND(E2433="",H2433=""),"",N(E2433)*N(F2433)+N(H2433))</f>
        <v/>
      </c>
      <c r="H2433" s="25"/>
      <c r="I2433" s="23"/>
      <c r="J2433" s="28" t="str">
        <f aca="false">IF(AND(A2433="",B2433="",C2433="",E2433="",H2433=""),"",IF(B2433="","Pick a job",IF(ISNA(MATCH(B2433,Jobs!$A$2:$A$301,0)),"Job # not on Jobs tab",IF(C2433="","Pick a category",IF(AND(E2433&lt;&gt;"",F2433=""),"Add a rate",IF(AND(E2433="",H2433=""),"Add hours or an amount",IF(AND(E2433&lt;&gt;"",H2433&lt;&gt;""),"Use hours x rate OR an amount","")))))))</f>
        <v/>
      </c>
    </row>
    <row r="2434" customFormat="false" ht="15" hidden="false" customHeight="false" outlineLevel="0" collapsed="false">
      <c r="A2434" s="24"/>
      <c r="B2434" s="23"/>
      <c r="C2434" s="23"/>
      <c r="D2434" s="23"/>
      <c r="E2434" s="23"/>
      <c r="F2434" s="25"/>
      <c r="G2434" s="26" t="str">
        <f aca="false">IF(AND(E2434="",H2434=""),"",N(E2434)*N(F2434)+N(H2434))</f>
        <v/>
      </c>
      <c r="H2434" s="25"/>
      <c r="I2434" s="23"/>
      <c r="J2434" s="28" t="str">
        <f aca="false">IF(AND(A2434="",B2434="",C2434="",E2434="",H2434=""),"",IF(B2434="","Pick a job",IF(ISNA(MATCH(B2434,Jobs!$A$2:$A$301,0)),"Job # not on Jobs tab",IF(C2434="","Pick a category",IF(AND(E2434&lt;&gt;"",F2434=""),"Add a rate",IF(AND(E2434="",H2434=""),"Add hours or an amount",IF(AND(E2434&lt;&gt;"",H2434&lt;&gt;""),"Use hours x rate OR an amount","")))))))</f>
        <v/>
      </c>
    </row>
    <row r="2435" customFormat="false" ht="15" hidden="false" customHeight="false" outlineLevel="0" collapsed="false">
      <c r="A2435" s="24"/>
      <c r="B2435" s="23"/>
      <c r="C2435" s="23"/>
      <c r="D2435" s="23"/>
      <c r="E2435" s="23"/>
      <c r="F2435" s="25"/>
      <c r="G2435" s="26" t="str">
        <f aca="false">IF(AND(E2435="",H2435=""),"",N(E2435)*N(F2435)+N(H2435))</f>
        <v/>
      </c>
      <c r="H2435" s="25"/>
      <c r="I2435" s="23"/>
      <c r="J2435" s="28" t="str">
        <f aca="false">IF(AND(A2435="",B2435="",C2435="",E2435="",H2435=""),"",IF(B2435="","Pick a job",IF(ISNA(MATCH(B2435,Jobs!$A$2:$A$301,0)),"Job # not on Jobs tab",IF(C2435="","Pick a category",IF(AND(E2435&lt;&gt;"",F2435=""),"Add a rate",IF(AND(E2435="",H2435=""),"Add hours or an amount",IF(AND(E2435&lt;&gt;"",H2435&lt;&gt;""),"Use hours x rate OR an amount","")))))))</f>
        <v/>
      </c>
    </row>
    <row r="2436" customFormat="false" ht="15" hidden="false" customHeight="false" outlineLevel="0" collapsed="false">
      <c r="A2436" s="24"/>
      <c r="B2436" s="23"/>
      <c r="C2436" s="23"/>
      <c r="D2436" s="23"/>
      <c r="E2436" s="23"/>
      <c r="F2436" s="25"/>
      <c r="G2436" s="26" t="str">
        <f aca="false">IF(AND(E2436="",H2436=""),"",N(E2436)*N(F2436)+N(H2436))</f>
        <v/>
      </c>
      <c r="H2436" s="25"/>
      <c r="I2436" s="23"/>
      <c r="J2436" s="28" t="str">
        <f aca="false">IF(AND(A2436="",B2436="",C2436="",E2436="",H2436=""),"",IF(B2436="","Pick a job",IF(ISNA(MATCH(B2436,Jobs!$A$2:$A$301,0)),"Job # not on Jobs tab",IF(C2436="","Pick a category",IF(AND(E2436&lt;&gt;"",F2436=""),"Add a rate",IF(AND(E2436="",H2436=""),"Add hours or an amount",IF(AND(E2436&lt;&gt;"",H2436&lt;&gt;""),"Use hours x rate OR an amount","")))))))</f>
        <v/>
      </c>
    </row>
    <row r="2437" customFormat="false" ht="15" hidden="false" customHeight="false" outlineLevel="0" collapsed="false">
      <c r="A2437" s="24"/>
      <c r="B2437" s="23"/>
      <c r="C2437" s="23"/>
      <c r="D2437" s="23"/>
      <c r="E2437" s="23"/>
      <c r="F2437" s="25"/>
      <c r="G2437" s="26" t="str">
        <f aca="false">IF(AND(E2437="",H2437=""),"",N(E2437)*N(F2437)+N(H2437))</f>
        <v/>
      </c>
      <c r="H2437" s="25"/>
      <c r="I2437" s="23"/>
      <c r="J2437" s="28" t="str">
        <f aca="false">IF(AND(A2437="",B2437="",C2437="",E2437="",H2437=""),"",IF(B2437="","Pick a job",IF(ISNA(MATCH(B2437,Jobs!$A$2:$A$301,0)),"Job # not on Jobs tab",IF(C2437="","Pick a category",IF(AND(E2437&lt;&gt;"",F2437=""),"Add a rate",IF(AND(E2437="",H2437=""),"Add hours or an amount",IF(AND(E2437&lt;&gt;"",H2437&lt;&gt;""),"Use hours x rate OR an amount","")))))))</f>
        <v/>
      </c>
    </row>
    <row r="2438" customFormat="false" ht="15" hidden="false" customHeight="false" outlineLevel="0" collapsed="false">
      <c r="A2438" s="24"/>
      <c r="B2438" s="23"/>
      <c r="C2438" s="23"/>
      <c r="D2438" s="23"/>
      <c r="E2438" s="23"/>
      <c r="F2438" s="25"/>
      <c r="G2438" s="26" t="str">
        <f aca="false">IF(AND(E2438="",H2438=""),"",N(E2438)*N(F2438)+N(H2438))</f>
        <v/>
      </c>
      <c r="H2438" s="25"/>
      <c r="I2438" s="23"/>
      <c r="J2438" s="28" t="str">
        <f aca="false">IF(AND(A2438="",B2438="",C2438="",E2438="",H2438=""),"",IF(B2438="","Pick a job",IF(ISNA(MATCH(B2438,Jobs!$A$2:$A$301,0)),"Job # not on Jobs tab",IF(C2438="","Pick a category",IF(AND(E2438&lt;&gt;"",F2438=""),"Add a rate",IF(AND(E2438="",H2438=""),"Add hours or an amount",IF(AND(E2438&lt;&gt;"",H2438&lt;&gt;""),"Use hours x rate OR an amount","")))))))</f>
        <v/>
      </c>
    </row>
    <row r="2439" customFormat="false" ht="15" hidden="false" customHeight="false" outlineLevel="0" collapsed="false">
      <c r="A2439" s="24"/>
      <c r="B2439" s="23"/>
      <c r="C2439" s="23"/>
      <c r="D2439" s="23"/>
      <c r="E2439" s="23"/>
      <c r="F2439" s="25"/>
      <c r="G2439" s="26" t="str">
        <f aca="false">IF(AND(E2439="",H2439=""),"",N(E2439)*N(F2439)+N(H2439))</f>
        <v/>
      </c>
      <c r="H2439" s="25"/>
      <c r="I2439" s="23"/>
      <c r="J2439" s="28" t="str">
        <f aca="false">IF(AND(A2439="",B2439="",C2439="",E2439="",H2439=""),"",IF(B2439="","Pick a job",IF(ISNA(MATCH(B2439,Jobs!$A$2:$A$301,0)),"Job # not on Jobs tab",IF(C2439="","Pick a category",IF(AND(E2439&lt;&gt;"",F2439=""),"Add a rate",IF(AND(E2439="",H2439=""),"Add hours or an amount",IF(AND(E2439&lt;&gt;"",H2439&lt;&gt;""),"Use hours x rate OR an amount","")))))))</f>
        <v/>
      </c>
    </row>
    <row r="2440" customFormat="false" ht="15" hidden="false" customHeight="false" outlineLevel="0" collapsed="false">
      <c r="A2440" s="24"/>
      <c r="B2440" s="23"/>
      <c r="C2440" s="23"/>
      <c r="D2440" s="23"/>
      <c r="E2440" s="23"/>
      <c r="F2440" s="25"/>
      <c r="G2440" s="26" t="str">
        <f aca="false">IF(AND(E2440="",H2440=""),"",N(E2440)*N(F2440)+N(H2440))</f>
        <v/>
      </c>
      <c r="H2440" s="25"/>
      <c r="I2440" s="23"/>
      <c r="J2440" s="28" t="str">
        <f aca="false">IF(AND(A2440="",B2440="",C2440="",E2440="",H2440=""),"",IF(B2440="","Pick a job",IF(ISNA(MATCH(B2440,Jobs!$A$2:$A$301,0)),"Job # not on Jobs tab",IF(C2440="","Pick a category",IF(AND(E2440&lt;&gt;"",F2440=""),"Add a rate",IF(AND(E2440="",H2440=""),"Add hours or an amount",IF(AND(E2440&lt;&gt;"",H2440&lt;&gt;""),"Use hours x rate OR an amount","")))))))</f>
        <v/>
      </c>
    </row>
    <row r="2441" customFormat="false" ht="15" hidden="false" customHeight="false" outlineLevel="0" collapsed="false">
      <c r="A2441" s="24"/>
      <c r="B2441" s="23"/>
      <c r="C2441" s="23"/>
      <c r="D2441" s="23"/>
      <c r="E2441" s="23"/>
      <c r="F2441" s="25"/>
      <c r="G2441" s="26" t="str">
        <f aca="false">IF(AND(E2441="",H2441=""),"",N(E2441)*N(F2441)+N(H2441))</f>
        <v/>
      </c>
      <c r="H2441" s="25"/>
      <c r="I2441" s="23"/>
      <c r="J2441" s="28" t="str">
        <f aca="false">IF(AND(A2441="",B2441="",C2441="",E2441="",H2441=""),"",IF(B2441="","Pick a job",IF(ISNA(MATCH(B2441,Jobs!$A$2:$A$301,0)),"Job # not on Jobs tab",IF(C2441="","Pick a category",IF(AND(E2441&lt;&gt;"",F2441=""),"Add a rate",IF(AND(E2441="",H2441=""),"Add hours or an amount",IF(AND(E2441&lt;&gt;"",H2441&lt;&gt;""),"Use hours x rate OR an amount","")))))))</f>
        <v/>
      </c>
    </row>
    <row r="2442" customFormat="false" ht="15" hidden="false" customHeight="false" outlineLevel="0" collapsed="false">
      <c r="A2442" s="24"/>
      <c r="B2442" s="23"/>
      <c r="C2442" s="23"/>
      <c r="D2442" s="23"/>
      <c r="E2442" s="23"/>
      <c r="F2442" s="25"/>
      <c r="G2442" s="26" t="str">
        <f aca="false">IF(AND(E2442="",H2442=""),"",N(E2442)*N(F2442)+N(H2442))</f>
        <v/>
      </c>
      <c r="H2442" s="25"/>
      <c r="I2442" s="23"/>
      <c r="J2442" s="28" t="str">
        <f aca="false">IF(AND(A2442="",B2442="",C2442="",E2442="",H2442=""),"",IF(B2442="","Pick a job",IF(ISNA(MATCH(B2442,Jobs!$A$2:$A$301,0)),"Job # not on Jobs tab",IF(C2442="","Pick a category",IF(AND(E2442&lt;&gt;"",F2442=""),"Add a rate",IF(AND(E2442="",H2442=""),"Add hours or an amount",IF(AND(E2442&lt;&gt;"",H2442&lt;&gt;""),"Use hours x rate OR an amount","")))))))</f>
        <v/>
      </c>
    </row>
    <row r="2443" customFormat="false" ht="15" hidden="false" customHeight="false" outlineLevel="0" collapsed="false">
      <c r="A2443" s="24"/>
      <c r="B2443" s="23"/>
      <c r="C2443" s="23"/>
      <c r="D2443" s="23"/>
      <c r="E2443" s="23"/>
      <c r="F2443" s="25"/>
      <c r="G2443" s="26" t="str">
        <f aca="false">IF(AND(E2443="",H2443=""),"",N(E2443)*N(F2443)+N(H2443))</f>
        <v/>
      </c>
      <c r="H2443" s="25"/>
      <c r="I2443" s="23"/>
      <c r="J2443" s="28" t="str">
        <f aca="false">IF(AND(A2443="",B2443="",C2443="",E2443="",H2443=""),"",IF(B2443="","Pick a job",IF(ISNA(MATCH(B2443,Jobs!$A$2:$A$301,0)),"Job # not on Jobs tab",IF(C2443="","Pick a category",IF(AND(E2443&lt;&gt;"",F2443=""),"Add a rate",IF(AND(E2443="",H2443=""),"Add hours or an amount",IF(AND(E2443&lt;&gt;"",H2443&lt;&gt;""),"Use hours x rate OR an amount","")))))))</f>
        <v/>
      </c>
    </row>
    <row r="2444" customFormat="false" ht="15" hidden="false" customHeight="false" outlineLevel="0" collapsed="false">
      <c r="A2444" s="24"/>
      <c r="B2444" s="23"/>
      <c r="C2444" s="23"/>
      <c r="D2444" s="23"/>
      <c r="E2444" s="23"/>
      <c r="F2444" s="25"/>
      <c r="G2444" s="26" t="str">
        <f aca="false">IF(AND(E2444="",H2444=""),"",N(E2444)*N(F2444)+N(H2444))</f>
        <v/>
      </c>
      <c r="H2444" s="25"/>
      <c r="I2444" s="23"/>
      <c r="J2444" s="28" t="str">
        <f aca="false">IF(AND(A2444="",B2444="",C2444="",E2444="",H2444=""),"",IF(B2444="","Pick a job",IF(ISNA(MATCH(B2444,Jobs!$A$2:$A$301,0)),"Job # not on Jobs tab",IF(C2444="","Pick a category",IF(AND(E2444&lt;&gt;"",F2444=""),"Add a rate",IF(AND(E2444="",H2444=""),"Add hours or an amount",IF(AND(E2444&lt;&gt;"",H2444&lt;&gt;""),"Use hours x rate OR an amount","")))))))</f>
        <v/>
      </c>
    </row>
    <row r="2445" customFormat="false" ht="15" hidden="false" customHeight="false" outlineLevel="0" collapsed="false">
      <c r="A2445" s="24"/>
      <c r="B2445" s="23"/>
      <c r="C2445" s="23"/>
      <c r="D2445" s="23"/>
      <c r="E2445" s="23"/>
      <c r="F2445" s="25"/>
      <c r="G2445" s="26" t="str">
        <f aca="false">IF(AND(E2445="",H2445=""),"",N(E2445)*N(F2445)+N(H2445))</f>
        <v/>
      </c>
      <c r="H2445" s="25"/>
      <c r="I2445" s="23"/>
      <c r="J2445" s="28" t="str">
        <f aca="false">IF(AND(A2445="",B2445="",C2445="",E2445="",H2445=""),"",IF(B2445="","Pick a job",IF(ISNA(MATCH(B2445,Jobs!$A$2:$A$301,0)),"Job # not on Jobs tab",IF(C2445="","Pick a category",IF(AND(E2445&lt;&gt;"",F2445=""),"Add a rate",IF(AND(E2445="",H2445=""),"Add hours or an amount",IF(AND(E2445&lt;&gt;"",H2445&lt;&gt;""),"Use hours x rate OR an amount","")))))))</f>
        <v/>
      </c>
    </row>
    <row r="2446" customFormat="false" ht="15" hidden="false" customHeight="false" outlineLevel="0" collapsed="false">
      <c r="A2446" s="24"/>
      <c r="B2446" s="23"/>
      <c r="C2446" s="23"/>
      <c r="D2446" s="23"/>
      <c r="E2446" s="23"/>
      <c r="F2446" s="25"/>
      <c r="G2446" s="26" t="str">
        <f aca="false">IF(AND(E2446="",H2446=""),"",N(E2446)*N(F2446)+N(H2446))</f>
        <v/>
      </c>
      <c r="H2446" s="25"/>
      <c r="I2446" s="23"/>
      <c r="J2446" s="28" t="str">
        <f aca="false">IF(AND(A2446="",B2446="",C2446="",E2446="",H2446=""),"",IF(B2446="","Pick a job",IF(ISNA(MATCH(B2446,Jobs!$A$2:$A$301,0)),"Job # not on Jobs tab",IF(C2446="","Pick a category",IF(AND(E2446&lt;&gt;"",F2446=""),"Add a rate",IF(AND(E2446="",H2446=""),"Add hours or an amount",IF(AND(E2446&lt;&gt;"",H2446&lt;&gt;""),"Use hours x rate OR an amount","")))))))</f>
        <v/>
      </c>
    </row>
    <row r="2447" customFormat="false" ht="15" hidden="false" customHeight="false" outlineLevel="0" collapsed="false">
      <c r="A2447" s="24"/>
      <c r="B2447" s="23"/>
      <c r="C2447" s="23"/>
      <c r="D2447" s="23"/>
      <c r="E2447" s="23"/>
      <c r="F2447" s="25"/>
      <c r="G2447" s="26" t="str">
        <f aca="false">IF(AND(E2447="",H2447=""),"",N(E2447)*N(F2447)+N(H2447))</f>
        <v/>
      </c>
      <c r="H2447" s="25"/>
      <c r="I2447" s="23"/>
      <c r="J2447" s="28" t="str">
        <f aca="false">IF(AND(A2447="",B2447="",C2447="",E2447="",H2447=""),"",IF(B2447="","Pick a job",IF(ISNA(MATCH(B2447,Jobs!$A$2:$A$301,0)),"Job # not on Jobs tab",IF(C2447="","Pick a category",IF(AND(E2447&lt;&gt;"",F2447=""),"Add a rate",IF(AND(E2447="",H2447=""),"Add hours or an amount",IF(AND(E2447&lt;&gt;"",H2447&lt;&gt;""),"Use hours x rate OR an amount","")))))))</f>
        <v/>
      </c>
    </row>
    <row r="2448" customFormat="false" ht="15" hidden="false" customHeight="false" outlineLevel="0" collapsed="false">
      <c r="A2448" s="24"/>
      <c r="B2448" s="23"/>
      <c r="C2448" s="23"/>
      <c r="D2448" s="23"/>
      <c r="E2448" s="23"/>
      <c r="F2448" s="25"/>
      <c r="G2448" s="26" t="str">
        <f aca="false">IF(AND(E2448="",H2448=""),"",N(E2448)*N(F2448)+N(H2448))</f>
        <v/>
      </c>
      <c r="H2448" s="25"/>
      <c r="I2448" s="23"/>
      <c r="J2448" s="28" t="str">
        <f aca="false">IF(AND(A2448="",B2448="",C2448="",E2448="",H2448=""),"",IF(B2448="","Pick a job",IF(ISNA(MATCH(B2448,Jobs!$A$2:$A$301,0)),"Job # not on Jobs tab",IF(C2448="","Pick a category",IF(AND(E2448&lt;&gt;"",F2448=""),"Add a rate",IF(AND(E2448="",H2448=""),"Add hours or an amount",IF(AND(E2448&lt;&gt;"",H2448&lt;&gt;""),"Use hours x rate OR an amount","")))))))</f>
        <v/>
      </c>
    </row>
    <row r="2449" customFormat="false" ht="15" hidden="false" customHeight="false" outlineLevel="0" collapsed="false">
      <c r="A2449" s="24"/>
      <c r="B2449" s="23"/>
      <c r="C2449" s="23"/>
      <c r="D2449" s="23"/>
      <c r="E2449" s="23"/>
      <c r="F2449" s="25"/>
      <c r="G2449" s="26" t="str">
        <f aca="false">IF(AND(E2449="",H2449=""),"",N(E2449)*N(F2449)+N(H2449))</f>
        <v/>
      </c>
      <c r="H2449" s="25"/>
      <c r="I2449" s="23"/>
      <c r="J2449" s="28" t="str">
        <f aca="false">IF(AND(A2449="",B2449="",C2449="",E2449="",H2449=""),"",IF(B2449="","Pick a job",IF(ISNA(MATCH(B2449,Jobs!$A$2:$A$301,0)),"Job # not on Jobs tab",IF(C2449="","Pick a category",IF(AND(E2449&lt;&gt;"",F2449=""),"Add a rate",IF(AND(E2449="",H2449=""),"Add hours or an amount",IF(AND(E2449&lt;&gt;"",H2449&lt;&gt;""),"Use hours x rate OR an amount","")))))))</f>
        <v/>
      </c>
    </row>
    <row r="2450" customFormat="false" ht="15" hidden="false" customHeight="false" outlineLevel="0" collapsed="false">
      <c r="A2450" s="24"/>
      <c r="B2450" s="23"/>
      <c r="C2450" s="23"/>
      <c r="D2450" s="23"/>
      <c r="E2450" s="23"/>
      <c r="F2450" s="25"/>
      <c r="G2450" s="26" t="str">
        <f aca="false">IF(AND(E2450="",H2450=""),"",N(E2450)*N(F2450)+N(H2450))</f>
        <v/>
      </c>
      <c r="H2450" s="25"/>
      <c r="I2450" s="23"/>
      <c r="J2450" s="28" t="str">
        <f aca="false">IF(AND(A2450="",B2450="",C2450="",E2450="",H2450=""),"",IF(B2450="","Pick a job",IF(ISNA(MATCH(B2450,Jobs!$A$2:$A$301,0)),"Job # not on Jobs tab",IF(C2450="","Pick a category",IF(AND(E2450&lt;&gt;"",F2450=""),"Add a rate",IF(AND(E2450="",H2450=""),"Add hours or an amount",IF(AND(E2450&lt;&gt;"",H2450&lt;&gt;""),"Use hours x rate OR an amount","")))))))</f>
        <v/>
      </c>
    </row>
    <row r="2451" customFormat="false" ht="15" hidden="false" customHeight="false" outlineLevel="0" collapsed="false">
      <c r="A2451" s="24"/>
      <c r="B2451" s="23"/>
      <c r="C2451" s="23"/>
      <c r="D2451" s="23"/>
      <c r="E2451" s="23"/>
      <c r="F2451" s="25"/>
      <c r="G2451" s="26" t="str">
        <f aca="false">IF(AND(E2451="",H2451=""),"",N(E2451)*N(F2451)+N(H2451))</f>
        <v/>
      </c>
      <c r="H2451" s="25"/>
      <c r="I2451" s="23"/>
      <c r="J2451" s="28" t="str">
        <f aca="false">IF(AND(A2451="",B2451="",C2451="",E2451="",H2451=""),"",IF(B2451="","Pick a job",IF(ISNA(MATCH(B2451,Jobs!$A$2:$A$301,0)),"Job # not on Jobs tab",IF(C2451="","Pick a category",IF(AND(E2451&lt;&gt;"",F2451=""),"Add a rate",IF(AND(E2451="",H2451=""),"Add hours or an amount",IF(AND(E2451&lt;&gt;"",H2451&lt;&gt;""),"Use hours x rate OR an amount","")))))))</f>
        <v/>
      </c>
    </row>
    <row r="2452" customFormat="false" ht="15" hidden="false" customHeight="false" outlineLevel="0" collapsed="false">
      <c r="A2452" s="24"/>
      <c r="B2452" s="23"/>
      <c r="C2452" s="23"/>
      <c r="D2452" s="23"/>
      <c r="E2452" s="23"/>
      <c r="F2452" s="25"/>
      <c r="G2452" s="26" t="str">
        <f aca="false">IF(AND(E2452="",H2452=""),"",N(E2452)*N(F2452)+N(H2452))</f>
        <v/>
      </c>
      <c r="H2452" s="25"/>
      <c r="I2452" s="23"/>
      <c r="J2452" s="28" t="str">
        <f aca="false">IF(AND(A2452="",B2452="",C2452="",E2452="",H2452=""),"",IF(B2452="","Pick a job",IF(ISNA(MATCH(B2452,Jobs!$A$2:$A$301,0)),"Job # not on Jobs tab",IF(C2452="","Pick a category",IF(AND(E2452&lt;&gt;"",F2452=""),"Add a rate",IF(AND(E2452="",H2452=""),"Add hours or an amount",IF(AND(E2452&lt;&gt;"",H2452&lt;&gt;""),"Use hours x rate OR an amount","")))))))</f>
        <v/>
      </c>
    </row>
    <row r="2453" customFormat="false" ht="15" hidden="false" customHeight="false" outlineLevel="0" collapsed="false">
      <c r="A2453" s="24"/>
      <c r="B2453" s="23"/>
      <c r="C2453" s="23"/>
      <c r="D2453" s="23"/>
      <c r="E2453" s="23"/>
      <c r="F2453" s="25"/>
      <c r="G2453" s="26" t="str">
        <f aca="false">IF(AND(E2453="",H2453=""),"",N(E2453)*N(F2453)+N(H2453))</f>
        <v/>
      </c>
      <c r="H2453" s="25"/>
      <c r="I2453" s="23"/>
      <c r="J2453" s="28" t="str">
        <f aca="false">IF(AND(A2453="",B2453="",C2453="",E2453="",H2453=""),"",IF(B2453="","Pick a job",IF(ISNA(MATCH(B2453,Jobs!$A$2:$A$301,0)),"Job # not on Jobs tab",IF(C2453="","Pick a category",IF(AND(E2453&lt;&gt;"",F2453=""),"Add a rate",IF(AND(E2453="",H2453=""),"Add hours or an amount",IF(AND(E2453&lt;&gt;"",H2453&lt;&gt;""),"Use hours x rate OR an amount","")))))))</f>
        <v/>
      </c>
    </row>
    <row r="2454" customFormat="false" ht="15" hidden="false" customHeight="false" outlineLevel="0" collapsed="false">
      <c r="A2454" s="24"/>
      <c r="B2454" s="23"/>
      <c r="C2454" s="23"/>
      <c r="D2454" s="23"/>
      <c r="E2454" s="23"/>
      <c r="F2454" s="25"/>
      <c r="G2454" s="26" t="str">
        <f aca="false">IF(AND(E2454="",H2454=""),"",N(E2454)*N(F2454)+N(H2454))</f>
        <v/>
      </c>
      <c r="H2454" s="25"/>
      <c r="I2454" s="23"/>
      <c r="J2454" s="28" t="str">
        <f aca="false">IF(AND(A2454="",B2454="",C2454="",E2454="",H2454=""),"",IF(B2454="","Pick a job",IF(ISNA(MATCH(B2454,Jobs!$A$2:$A$301,0)),"Job # not on Jobs tab",IF(C2454="","Pick a category",IF(AND(E2454&lt;&gt;"",F2454=""),"Add a rate",IF(AND(E2454="",H2454=""),"Add hours or an amount",IF(AND(E2454&lt;&gt;"",H2454&lt;&gt;""),"Use hours x rate OR an amount","")))))))</f>
        <v/>
      </c>
    </row>
    <row r="2455" customFormat="false" ht="15" hidden="false" customHeight="false" outlineLevel="0" collapsed="false">
      <c r="A2455" s="24"/>
      <c r="B2455" s="23"/>
      <c r="C2455" s="23"/>
      <c r="D2455" s="23"/>
      <c r="E2455" s="23"/>
      <c r="F2455" s="25"/>
      <c r="G2455" s="26" t="str">
        <f aca="false">IF(AND(E2455="",H2455=""),"",N(E2455)*N(F2455)+N(H2455))</f>
        <v/>
      </c>
      <c r="H2455" s="25"/>
      <c r="I2455" s="23"/>
      <c r="J2455" s="28" t="str">
        <f aca="false">IF(AND(A2455="",B2455="",C2455="",E2455="",H2455=""),"",IF(B2455="","Pick a job",IF(ISNA(MATCH(B2455,Jobs!$A$2:$A$301,0)),"Job # not on Jobs tab",IF(C2455="","Pick a category",IF(AND(E2455&lt;&gt;"",F2455=""),"Add a rate",IF(AND(E2455="",H2455=""),"Add hours or an amount",IF(AND(E2455&lt;&gt;"",H2455&lt;&gt;""),"Use hours x rate OR an amount","")))))))</f>
        <v/>
      </c>
    </row>
    <row r="2456" customFormat="false" ht="15" hidden="false" customHeight="false" outlineLevel="0" collapsed="false">
      <c r="A2456" s="24"/>
      <c r="B2456" s="23"/>
      <c r="C2456" s="23"/>
      <c r="D2456" s="23"/>
      <c r="E2456" s="23"/>
      <c r="F2456" s="25"/>
      <c r="G2456" s="26" t="str">
        <f aca="false">IF(AND(E2456="",H2456=""),"",N(E2456)*N(F2456)+N(H2456))</f>
        <v/>
      </c>
      <c r="H2456" s="25"/>
      <c r="I2456" s="23"/>
      <c r="J2456" s="28" t="str">
        <f aca="false">IF(AND(A2456="",B2456="",C2456="",E2456="",H2456=""),"",IF(B2456="","Pick a job",IF(ISNA(MATCH(B2456,Jobs!$A$2:$A$301,0)),"Job # not on Jobs tab",IF(C2456="","Pick a category",IF(AND(E2456&lt;&gt;"",F2456=""),"Add a rate",IF(AND(E2456="",H2456=""),"Add hours or an amount",IF(AND(E2456&lt;&gt;"",H2456&lt;&gt;""),"Use hours x rate OR an amount","")))))))</f>
        <v/>
      </c>
    </row>
    <row r="2457" customFormat="false" ht="15" hidden="false" customHeight="false" outlineLevel="0" collapsed="false">
      <c r="A2457" s="24"/>
      <c r="B2457" s="23"/>
      <c r="C2457" s="23"/>
      <c r="D2457" s="23"/>
      <c r="E2457" s="23"/>
      <c r="F2457" s="25"/>
      <c r="G2457" s="26" t="str">
        <f aca="false">IF(AND(E2457="",H2457=""),"",N(E2457)*N(F2457)+N(H2457))</f>
        <v/>
      </c>
      <c r="H2457" s="25"/>
      <c r="I2457" s="23"/>
      <c r="J2457" s="28" t="str">
        <f aca="false">IF(AND(A2457="",B2457="",C2457="",E2457="",H2457=""),"",IF(B2457="","Pick a job",IF(ISNA(MATCH(B2457,Jobs!$A$2:$A$301,0)),"Job # not on Jobs tab",IF(C2457="","Pick a category",IF(AND(E2457&lt;&gt;"",F2457=""),"Add a rate",IF(AND(E2457="",H2457=""),"Add hours or an amount",IF(AND(E2457&lt;&gt;"",H2457&lt;&gt;""),"Use hours x rate OR an amount","")))))))</f>
        <v/>
      </c>
    </row>
    <row r="2458" customFormat="false" ht="15" hidden="false" customHeight="false" outlineLevel="0" collapsed="false">
      <c r="A2458" s="24"/>
      <c r="B2458" s="23"/>
      <c r="C2458" s="23"/>
      <c r="D2458" s="23"/>
      <c r="E2458" s="23"/>
      <c r="F2458" s="25"/>
      <c r="G2458" s="26" t="str">
        <f aca="false">IF(AND(E2458="",H2458=""),"",N(E2458)*N(F2458)+N(H2458))</f>
        <v/>
      </c>
      <c r="H2458" s="25"/>
      <c r="I2458" s="23"/>
      <c r="J2458" s="28" t="str">
        <f aca="false">IF(AND(A2458="",B2458="",C2458="",E2458="",H2458=""),"",IF(B2458="","Pick a job",IF(ISNA(MATCH(B2458,Jobs!$A$2:$A$301,0)),"Job # not on Jobs tab",IF(C2458="","Pick a category",IF(AND(E2458&lt;&gt;"",F2458=""),"Add a rate",IF(AND(E2458="",H2458=""),"Add hours or an amount",IF(AND(E2458&lt;&gt;"",H2458&lt;&gt;""),"Use hours x rate OR an amount","")))))))</f>
        <v/>
      </c>
    </row>
    <row r="2459" customFormat="false" ht="15" hidden="false" customHeight="false" outlineLevel="0" collapsed="false">
      <c r="A2459" s="24"/>
      <c r="B2459" s="23"/>
      <c r="C2459" s="23"/>
      <c r="D2459" s="23"/>
      <c r="E2459" s="23"/>
      <c r="F2459" s="25"/>
      <c r="G2459" s="26" t="str">
        <f aca="false">IF(AND(E2459="",H2459=""),"",N(E2459)*N(F2459)+N(H2459))</f>
        <v/>
      </c>
      <c r="H2459" s="25"/>
      <c r="I2459" s="23"/>
      <c r="J2459" s="28" t="str">
        <f aca="false">IF(AND(A2459="",B2459="",C2459="",E2459="",H2459=""),"",IF(B2459="","Pick a job",IF(ISNA(MATCH(B2459,Jobs!$A$2:$A$301,0)),"Job # not on Jobs tab",IF(C2459="","Pick a category",IF(AND(E2459&lt;&gt;"",F2459=""),"Add a rate",IF(AND(E2459="",H2459=""),"Add hours or an amount",IF(AND(E2459&lt;&gt;"",H2459&lt;&gt;""),"Use hours x rate OR an amount","")))))))</f>
        <v/>
      </c>
    </row>
    <row r="2460" customFormat="false" ht="15" hidden="false" customHeight="false" outlineLevel="0" collapsed="false">
      <c r="A2460" s="24"/>
      <c r="B2460" s="23"/>
      <c r="C2460" s="23"/>
      <c r="D2460" s="23"/>
      <c r="E2460" s="23"/>
      <c r="F2460" s="25"/>
      <c r="G2460" s="26" t="str">
        <f aca="false">IF(AND(E2460="",H2460=""),"",N(E2460)*N(F2460)+N(H2460))</f>
        <v/>
      </c>
      <c r="H2460" s="25"/>
      <c r="I2460" s="23"/>
      <c r="J2460" s="28" t="str">
        <f aca="false">IF(AND(A2460="",B2460="",C2460="",E2460="",H2460=""),"",IF(B2460="","Pick a job",IF(ISNA(MATCH(B2460,Jobs!$A$2:$A$301,0)),"Job # not on Jobs tab",IF(C2460="","Pick a category",IF(AND(E2460&lt;&gt;"",F2460=""),"Add a rate",IF(AND(E2460="",H2460=""),"Add hours or an amount",IF(AND(E2460&lt;&gt;"",H2460&lt;&gt;""),"Use hours x rate OR an amount","")))))))</f>
        <v/>
      </c>
    </row>
    <row r="2461" customFormat="false" ht="15" hidden="false" customHeight="false" outlineLevel="0" collapsed="false">
      <c r="A2461" s="24"/>
      <c r="B2461" s="23"/>
      <c r="C2461" s="23"/>
      <c r="D2461" s="23"/>
      <c r="E2461" s="23"/>
      <c r="F2461" s="25"/>
      <c r="G2461" s="26" t="str">
        <f aca="false">IF(AND(E2461="",H2461=""),"",N(E2461)*N(F2461)+N(H2461))</f>
        <v/>
      </c>
      <c r="H2461" s="25"/>
      <c r="I2461" s="23"/>
      <c r="J2461" s="28" t="str">
        <f aca="false">IF(AND(A2461="",B2461="",C2461="",E2461="",H2461=""),"",IF(B2461="","Pick a job",IF(ISNA(MATCH(B2461,Jobs!$A$2:$A$301,0)),"Job # not on Jobs tab",IF(C2461="","Pick a category",IF(AND(E2461&lt;&gt;"",F2461=""),"Add a rate",IF(AND(E2461="",H2461=""),"Add hours or an amount",IF(AND(E2461&lt;&gt;"",H2461&lt;&gt;""),"Use hours x rate OR an amount","")))))))</f>
        <v/>
      </c>
    </row>
    <row r="2462" customFormat="false" ht="15" hidden="false" customHeight="false" outlineLevel="0" collapsed="false">
      <c r="A2462" s="24"/>
      <c r="B2462" s="23"/>
      <c r="C2462" s="23"/>
      <c r="D2462" s="23"/>
      <c r="E2462" s="23"/>
      <c r="F2462" s="25"/>
      <c r="G2462" s="26" t="str">
        <f aca="false">IF(AND(E2462="",H2462=""),"",N(E2462)*N(F2462)+N(H2462))</f>
        <v/>
      </c>
      <c r="H2462" s="25"/>
      <c r="I2462" s="23"/>
      <c r="J2462" s="28" t="str">
        <f aca="false">IF(AND(A2462="",B2462="",C2462="",E2462="",H2462=""),"",IF(B2462="","Pick a job",IF(ISNA(MATCH(B2462,Jobs!$A$2:$A$301,0)),"Job # not on Jobs tab",IF(C2462="","Pick a category",IF(AND(E2462&lt;&gt;"",F2462=""),"Add a rate",IF(AND(E2462="",H2462=""),"Add hours or an amount",IF(AND(E2462&lt;&gt;"",H2462&lt;&gt;""),"Use hours x rate OR an amount","")))))))</f>
        <v/>
      </c>
    </row>
    <row r="2463" customFormat="false" ht="15" hidden="false" customHeight="false" outlineLevel="0" collapsed="false">
      <c r="A2463" s="24"/>
      <c r="B2463" s="23"/>
      <c r="C2463" s="23"/>
      <c r="D2463" s="23"/>
      <c r="E2463" s="23"/>
      <c r="F2463" s="25"/>
      <c r="G2463" s="26" t="str">
        <f aca="false">IF(AND(E2463="",H2463=""),"",N(E2463)*N(F2463)+N(H2463))</f>
        <v/>
      </c>
      <c r="H2463" s="25"/>
      <c r="I2463" s="23"/>
      <c r="J2463" s="28" t="str">
        <f aca="false">IF(AND(A2463="",B2463="",C2463="",E2463="",H2463=""),"",IF(B2463="","Pick a job",IF(ISNA(MATCH(B2463,Jobs!$A$2:$A$301,0)),"Job # not on Jobs tab",IF(C2463="","Pick a category",IF(AND(E2463&lt;&gt;"",F2463=""),"Add a rate",IF(AND(E2463="",H2463=""),"Add hours or an amount",IF(AND(E2463&lt;&gt;"",H2463&lt;&gt;""),"Use hours x rate OR an amount","")))))))</f>
        <v/>
      </c>
    </row>
    <row r="2464" customFormat="false" ht="15" hidden="false" customHeight="false" outlineLevel="0" collapsed="false">
      <c r="A2464" s="24"/>
      <c r="B2464" s="23"/>
      <c r="C2464" s="23"/>
      <c r="D2464" s="23"/>
      <c r="E2464" s="23"/>
      <c r="F2464" s="25"/>
      <c r="G2464" s="26" t="str">
        <f aca="false">IF(AND(E2464="",H2464=""),"",N(E2464)*N(F2464)+N(H2464))</f>
        <v/>
      </c>
      <c r="H2464" s="25"/>
      <c r="I2464" s="23"/>
      <c r="J2464" s="28" t="str">
        <f aca="false">IF(AND(A2464="",B2464="",C2464="",E2464="",H2464=""),"",IF(B2464="","Pick a job",IF(ISNA(MATCH(B2464,Jobs!$A$2:$A$301,0)),"Job # not on Jobs tab",IF(C2464="","Pick a category",IF(AND(E2464&lt;&gt;"",F2464=""),"Add a rate",IF(AND(E2464="",H2464=""),"Add hours or an amount",IF(AND(E2464&lt;&gt;"",H2464&lt;&gt;""),"Use hours x rate OR an amount","")))))))</f>
        <v/>
      </c>
    </row>
    <row r="2465" customFormat="false" ht="15" hidden="false" customHeight="false" outlineLevel="0" collapsed="false">
      <c r="A2465" s="24"/>
      <c r="B2465" s="23"/>
      <c r="C2465" s="23"/>
      <c r="D2465" s="23"/>
      <c r="E2465" s="23"/>
      <c r="F2465" s="25"/>
      <c r="G2465" s="26" t="str">
        <f aca="false">IF(AND(E2465="",H2465=""),"",N(E2465)*N(F2465)+N(H2465))</f>
        <v/>
      </c>
      <c r="H2465" s="25"/>
      <c r="I2465" s="23"/>
      <c r="J2465" s="28" t="str">
        <f aca="false">IF(AND(A2465="",B2465="",C2465="",E2465="",H2465=""),"",IF(B2465="","Pick a job",IF(ISNA(MATCH(B2465,Jobs!$A$2:$A$301,0)),"Job # not on Jobs tab",IF(C2465="","Pick a category",IF(AND(E2465&lt;&gt;"",F2465=""),"Add a rate",IF(AND(E2465="",H2465=""),"Add hours or an amount",IF(AND(E2465&lt;&gt;"",H2465&lt;&gt;""),"Use hours x rate OR an amount","")))))))</f>
        <v/>
      </c>
    </row>
    <row r="2466" customFormat="false" ht="15" hidden="false" customHeight="false" outlineLevel="0" collapsed="false">
      <c r="A2466" s="24"/>
      <c r="B2466" s="23"/>
      <c r="C2466" s="23"/>
      <c r="D2466" s="23"/>
      <c r="E2466" s="23"/>
      <c r="F2466" s="25"/>
      <c r="G2466" s="26" t="str">
        <f aca="false">IF(AND(E2466="",H2466=""),"",N(E2466)*N(F2466)+N(H2466))</f>
        <v/>
      </c>
      <c r="H2466" s="25"/>
      <c r="I2466" s="23"/>
      <c r="J2466" s="28" t="str">
        <f aca="false">IF(AND(A2466="",B2466="",C2466="",E2466="",H2466=""),"",IF(B2466="","Pick a job",IF(ISNA(MATCH(B2466,Jobs!$A$2:$A$301,0)),"Job # not on Jobs tab",IF(C2466="","Pick a category",IF(AND(E2466&lt;&gt;"",F2466=""),"Add a rate",IF(AND(E2466="",H2466=""),"Add hours or an amount",IF(AND(E2466&lt;&gt;"",H2466&lt;&gt;""),"Use hours x rate OR an amount","")))))))</f>
        <v/>
      </c>
    </row>
    <row r="2467" customFormat="false" ht="15" hidden="false" customHeight="false" outlineLevel="0" collapsed="false">
      <c r="A2467" s="24"/>
      <c r="B2467" s="23"/>
      <c r="C2467" s="23"/>
      <c r="D2467" s="23"/>
      <c r="E2467" s="23"/>
      <c r="F2467" s="25"/>
      <c r="G2467" s="26" t="str">
        <f aca="false">IF(AND(E2467="",H2467=""),"",N(E2467)*N(F2467)+N(H2467))</f>
        <v/>
      </c>
      <c r="H2467" s="25"/>
      <c r="I2467" s="23"/>
      <c r="J2467" s="28" t="str">
        <f aca="false">IF(AND(A2467="",B2467="",C2467="",E2467="",H2467=""),"",IF(B2467="","Pick a job",IF(ISNA(MATCH(B2467,Jobs!$A$2:$A$301,0)),"Job # not on Jobs tab",IF(C2467="","Pick a category",IF(AND(E2467&lt;&gt;"",F2467=""),"Add a rate",IF(AND(E2467="",H2467=""),"Add hours or an amount",IF(AND(E2467&lt;&gt;"",H2467&lt;&gt;""),"Use hours x rate OR an amount","")))))))</f>
        <v/>
      </c>
    </row>
    <row r="2468" customFormat="false" ht="15" hidden="false" customHeight="false" outlineLevel="0" collapsed="false">
      <c r="A2468" s="24"/>
      <c r="B2468" s="23"/>
      <c r="C2468" s="23"/>
      <c r="D2468" s="23"/>
      <c r="E2468" s="23"/>
      <c r="F2468" s="25"/>
      <c r="G2468" s="26" t="str">
        <f aca="false">IF(AND(E2468="",H2468=""),"",N(E2468)*N(F2468)+N(H2468))</f>
        <v/>
      </c>
      <c r="H2468" s="25"/>
      <c r="I2468" s="23"/>
      <c r="J2468" s="28" t="str">
        <f aca="false">IF(AND(A2468="",B2468="",C2468="",E2468="",H2468=""),"",IF(B2468="","Pick a job",IF(ISNA(MATCH(B2468,Jobs!$A$2:$A$301,0)),"Job # not on Jobs tab",IF(C2468="","Pick a category",IF(AND(E2468&lt;&gt;"",F2468=""),"Add a rate",IF(AND(E2468="",H2468=""),"Add hours or an amount",IF(AND(E2468&lt;&gt;"",H2468&lt;&gt;""),"Use hours x rate OR an amount","")))))))</f>
        <v/>
      </c>
    </row>
    <row r="2469" customFormat="false" ht="15" hidden="false" customHeight="false" outlineLevel="0" collapsed="false">
      <c r="A2469" s="24"/>
      <c r="B2469" s="23"/>
      <c r="C2469" s="23"/>
      <c r="D2469" s="23"/>
      <c r="E2469" s="23"/>
      <c r="F2469" s="25"/>
      <c r="G2469" s="26" t="str">
        <f aca="false">IF(AND(E2469="",H2469=""),"",N(E2469)*N(F2469)+N(H2469))</f>
        <v/>
      </c>
      <c r="H2469" s="25"/>
      <c r="I2469" s="23"/>
      <c r="J2469" s="28" t="str">
        <f aca="false">IF(AND(A2469="",B2469="",C2469="",E2469="",H2469=""),"",IF(B2469="","Pick a job",IF(ISNA(MATCH(B2469,Jobs!$A$2:$A$301,0)),"Job # not on Jobs tab",IF(C2469="","Pick a category",IF(AND(E2469&lt;&gt;"",F2469=""),"Add a rate",IF(AND(E2469="",H2469=""),"Add hours or an amount",IF(AND(E2469&lt;&gt;"",H2469&lt;&gt;""),"Use hours x rate OR an amount","")))))))</f>
        <v/>
      </c>
    </row>
    <row r="2470" customFormat="false" ht="15" hidden="false" customHeight="false" outlineLevel="0" collapsed="false">
      <c r="A2470" s="24"/>
      <c r="B2470" s="23"/>
      <c r="C2470" s="23"/>
      <c r="D2470" s="23"/>
      <c r="E2470" s="23"/>
      <c r="F2470" s="25"/>
      <c r="G2470" s="26" t="str">
        <f aca="false">IF(AND(E2470="",H2470=""),"",N(E2470)*N(F2470)+N(H2470))</f>
        <v/>
      </c>
      <c r="H2470" s="25"/>
      <c r="I2470" s="23"/>
      <c r="J2470" s="28" t="str">
        <f aca="false">IF(AND(A2470="",B2470="",C2470="",E2470="",H2470=""),"",IF(B2470="","Pick a job",IF(ISNA(MATCH(B2470,Jobs!$A$2:$A$301,0)),"Job # not on Jobs tab",IF(C2470="","Pick a category",IF(AND(E2470&lt;&gt;"",F2470=""),"Add a rate",IF(AND(E2470="",H2470=""),"Add hours or an amount",IF(AND(E2470&lt;&gt;"",H2470&lt;&gt;""),"Use hours x rate OR an amount","")))))))</f>
        <v/>
      </c>
    </row>
    <row r="2471" customFormat="false" ht="15" hidden="false" customHeight="false" outlineLevel="0" collapsed="false">
      <c r="A2471" s="24"/>
      <c r="B2471" s="23"/>
      <c r="C2471" s="23"/>
      <c r="D2471" s="23"/>
      <c r="E2471" s="23"/>
      <c r="F2471" s="25"/>
      <c r="G2471" s="26" t="str">
        <f aca="false">IF(AND(E2471="",H2471=""),"",N(E2471)*N(F2471)+N(H2471))</f>
        <v/>
      </c>
      <c r="H2471" s="25"/>
      <c r="I2471" s="23"/>
      <c r="J2471" s="28" t="str">
        <f aca="false">IF(AND(A2471="",B2471="",C2471="",E2471="",H2471=""),"",IF(B2471="","Pick a job",IF(ISNA(MATCH(B2471,Jobs!$A$2:$A$301,0)),"Job # not on Jobs tab",IF(C2471="","Pick a category",IF(AND(E2471&lt;&gt;"",F2471=""),"Add a rate",IF(AND(E2471="",H2471=""),"Add hours or an amount",IF(AND(E2471&lt;&gt;"",H2471&lt;&gt;""),"Use hours x rate OR an amount","")))))))</f>
        <v/>
      </c>
    </row>
    <row r="2472" customFormat="false" ht="15" hidden="false" customHeight="false" outlineLevel="0" collapsed="false">
      <c r="A2472" s="24"/>
      <c r="B2472" s="23"/>
      <c r="C2472" s="23"/>
      <c r="D2472" s="23"/>
      <c r="E2472" s="23"/>
      <c r="F2472" s="25"/>
      <c r="G2472" s="26" t="str">
        <f aca="false">IF(AND(E2472="",H2472=""),"",N(E2472)*N(F2472)+N(H2472))</f>
        <v/>
      </c>
      <c r="H2472" s="25"/>
      <c r="I2472" s="23"/>
      <c r="J2472" s="28" t="str">
        <f aca="false">IF(AND(A2472="",B2472="",C2472="",E2472="",H2472=""),"",IF(B2472="","Pick a job",IF(ISNA(MATCH(B2472,Jobs!$A$2:$A$301,0)),"Job # not on Jobs tab",IF(C2472="","Pick a category",IF(AND(E2472&lt;&gt;"",F2472=""),"Add a rate",IF(AND(E2472="",H2472=""),"Add hours or an amount",IF(AND(E2472&lt;&gt;"",H2472&lt;&gt;""),"Use hours x rate OR an amount","")))))))</f>
        <v/>
      </c>
    </row>
    <row r="2473" customFormat="false" ht="15" hidden="false" customHeight="false" outlineLevel="0" collapsed="false">
      <c r="A2473" s="24"/>
      <c r="B2473" s="23"/>
      <c r="C2473" s="23"/>
      <c r="D2473" s="23"/>
      <c r="E2473" s="23"/>
      <c r="F2473" s="25"/>
      <c r="G2473" s="26" t="str">
        <f aca="false">IF(AND(E2473="",H2473=""),"",N(E2473)*N(F2473)+N(H2473))</f>
        <v/>
      </c>
      <c r="H2473" s="25"/>
      <c r="I2473" s="23"/>
      <c r="J2473" s="28" t="str">
        <f aca="false">IF(AND(A2473="",B2473="",C2473="",E2473="",H2473=""),"",IF(B2473="","Pick a job",IF(ISNA(MATCH(B2473,Jobs!$A$2:$A$301,0)),"Job # not on Jobs tab",IF(C2473="","Pick a category",IF(AND(E2473&lt;&gt;"",F2473=""),"Add a rate",IF(AND(E2473="",H2473=""),"Add hours or an amount",IF(AND(E2473&lt;&gt;"",H2473&lt;&gt;""),"Use hours x rate OR an amount","")))))))</f>
        <v/>
      </c>
    </row>
    <row r="2474" customFormat="false" ht="15" hidden="false" customHeight="false" outlineLevel="0" collapsed="false">
      <c r="A2474" s="24"/>
      <c r="B2474" s="23"/>
      <c r="C2474" s="23"/>
      <c r="D2474" s="23"/>
      <c r="E2474" s="23"/>
      <c r="F2474" s="25"/>
      <c r="G2474" s="26" t="str">
        <f aca="false">IF(AND(E2474="",H2474=""),"",N(E2474)*N(F2474)+N(H2474))</f>
        <v/>
      </c>
      <c r="H2474" s="25"/>
      <c r="I2474" s="23"/>
      <c r="J2474" s="28" t="str">
        <f aca="false">IF(AND(A2474="",B2474="",C2474="",E2474="",H2474=""),"",IF(B2474="","Pick a job",IF(ISNA(MATCH(B2474,Jobs!$A$2:$A$301,0)),"Job # not on Jobs tab",IF(C2474="","Pick a category",IF(AND(E2474&lt;&gt;"",F2474=""),"Add a rate",IF(AND(E2474="",H2474=""),"Add hours or an amount",IF(AND(E2474&lt;&gt;"",H2474&lt;&gt;""),"Use hours x rate OR an amount","")))))))</f>
        <v/>
      </c>
    </row>
    <row r="2475" customFormat="false" ht="15" hidden="false" customHeight="false" outlineLevel="0" collapsed="false">
      <c r="A2475" s="24"/>
      <c r="B2475" s="23"/>
      <c r="C2475" s="23"/>
      <c r="D2475" s="23"/>
      <c r="E2475" s="23"/>
      <c r="F2475" s="25"/>
      <c r="G2475" s="26" t="str">
        <f aca="false">IF(AND(E2475="",H2475=""),"",N(E2475)*N(F2475)+N(H2475))</f>
        <v/>
      </c>
      <c r="H2475" s="25"/>
      <c r="I2475" s="23"/>
      <c r="J2475" s="28" t="str">
        <f aca="false">IF(AND(A2475="",B2475="",C2475="",E2475="",H2475=""),"",IF(B2475="","Pick a job",IF(ISNA(MATCH(B2475,Jobs!$A$2:$A$301,0)),"Job # not on Jobs tab",IF(C2475="","Pick a category",IF(AND(E2475&lt;&gt;"",F2475=""),"Add a rate",IF(AND(E2475="",H2475=""),"Add hours or an amount",IF(AND(E2475&lt;&gt;"",H2475&lt;&gt;""),"Use hours x rate OR an amount","")))))))</f>
        <v/>
      </c>
    </row>
    <row r="2476" customFormat="false" ht="15" hidden="false" customHeight="false" outlineLevel="0" collapsed="false">
      <c r="A2476" s="24"/>
      <c r="B2476" s="23"/>
      <c r="C2476" s="23"/>
      <c r="D2476" s="23"/>
      <c r="E2476" s="23"/>
      <c r="F2476" s="25"/>
      <c r="G2476" s="26" t="str">
        <f aca="false">IF(AND(E2476="",H2476=""),"",N(E2476)*N(F2476)+N(H2476))</f>
        <v/>
      </c>
      <c r="H2476" s="25"/>
      <c r="I2476" s="23"/>
      <c r="J2476" s="28" t="str">
        <f aca="false">IF(AND(A2476="",B2476="",C2476="",E2476="",H2476=""),"",IF(B2476="","Pick a job",IF(ISNA(MATCH(B2476,Jobs!$A$2:$A$301,0)),"Job # not on Jobs tab",IF(C2476="","Pick a category",IF(AND(E2476&lt;&gt;"",F2476=""),"Add a rate",IF(AND(E2476="",H2476=""),"Add hours or an amount",IF(AND(E2476&lt;&gt;"",H2476&lt;&gt;""),"Use hours x rate OR an amount","")))))))</f>
        <v/>
      </c>
    </row>
    <row r="2477" customFormat="false" ht="15" hidden="false" customHeight="false" outlineLevel="0" collapsed="false">
      <c r="A2477" s="24"/>
      <c r="B2477" s="23"/>
      <c r="C2477" s="23"/>
      <c r="D2477" s="23"/>
      <c r="E2477" s="23"/>
      <c r="F2477" s="25"/>
      <c r="G2477" s="26" t="str">
        <f aca="false">IF(AND(E2477="",H2477=""),"",N(E2477)*N(F2477)+N(H2477))</f>
        <v/>
      </c>
      <c r="H2477" s="25"/>
      <c r="I2477" s="23"/>
      <c r="J2477" s="28" t="str">
        <f aca="false">IF(AND(A2477="",B2477="",C2477="",E2477="",H2477=""),"",IF(B2477="","Pick a job",IF(ISNA(MATCH(B2477,Jobs!$A$2:$A$301,0)),"Job # not on Jobs tab",IF(C2477="","Pick a category",IF(AND(E2477&lt;&gt;"",F2477=""),"Add a rate",IF(AND(E2477="",H2477=""),"Add hours or an amount",IF(AND(E2477&lt;&gt;"",H2477&lt;&gt;""),"Use hours x rate OR an amount","")))))))</f>
        <v/>
      </c>
    </row>
    <row r="2478" customFormat="false" ht="15" hidden="false" customHeight="false" outlineLevel="0" collapsed="false">
      <c r="A2478" s="24"/>
      <c r="B2478" s="23"/>
      <c r="C2478" s="23"/>
      <c r="D2478" s="23"/>
      <c r="E2478" s="23"/>
      <c r="F2478" s="25"/>
      <c r="G2478" s="26" t="str">
        <f aca="false">IF(AND(E2478="",H2478=""),"",N(E2478)*N(F2478)+N(H2478))</f>
        <v/>
      </c>
      <c r="H2478" s="25"/>
      <c r="I2478" s="23"/>
      <c r="J2478" s="28" t="str">
        <f aca="false">IF(AND(A2478="",B2478="",C2478="",E2478="",H2478=""),"",IF(B2478="","Pick a job",IF(ISNA(MATCH(B2478,Jobs!$A$2:$A$301,0)),"Job # not on Jobs tab",IF(C2478="","Pick a category",IF(AND(E2478&lt;&gt;"",F2478=""),"Add a rate",IF(AND(E2478="",H2478=""),"Add hours or an amount",IF(AND(E2478&lt;&gt;"",H2478&lt;&gt;""),"Use hours x rate OR an amount","")))))))</f>
        <v/>
      </c>
    </row>
    <row r="2479" customFormat="false" ht="15" hidden="false" customHeight="false" outlineLevel="0" collapsed="false">
      <c r="A2479" s="24"/>
      <c r="B2479" s="23"/>
      <c r="C2479" s="23"/>
      <c r="D2479" s="23"/>
      <c r="E2479" s="23"/>
      <c r="F2479" s="25"/>
      <c r="G2479" s="26" t="str">
        <f aca="false">IF(AND(E2479="",H2479=""),"",N(E2479)*N(F2479)+N(H2479))</f>
        <v/>
      </c>
      <c r="H2479" s="25"/>
      <c r="I2479" s="23"/>
      <c r="J2479" s="28" t="str">
        <f aca="false">IF(AND(A2479="",B2479="",C2479="",E2479="",H2479=""),"",IF(B2479="","Pick a job",IF(ISNA(MATCH(B2479,Jobs!$A$2:$A$301,0)),"Job # not on Jobs tab",IF(C2479="","Pick a category",IF(AND(E2479&lt;&gt;"",F2479=""),"Add a rate",IF(AND(E2479="",H2479=""),"Add hours or an amount",IF(AND(E2479&lt;&gt;"",H2479&lt;&gt;""),"Use hours x rate OR an amount","")))))))</f>
        <v/>
      </c>
    </row>
    <row r="2480" customFormat="false" ht="15" hidden="false" customHeight="false" outlineLevel="0" collapsed="false">
      <c r="A2480" s="24"/>
      <c r="B2480" s="23"/>
      <c r="C2480" s="23"/>
      <c r="D2480" s="23"/>
      <c r="E2480" s="23"/>
      <c r="F2480" s="25"/>
      <c r="G2480" s="26" t="str">
        <f aca="false">IF(AND(E2480="",H2480=""),"",N(E2480)*N(F2480)+N(H2480))</f>
        <v/>
      </c>
      <c r="H2480" s="25"/>
      <c r="I2480" s="23"/>
      <c r="J2480" s="28" t="str">
        <f aca="false">IF(AND(A2480="",B2480="",C2480="",E2480="",H2480=""),"",IF(B2480="","Pick a job",IF(ISNA(MATCH(B2480,Jobs!$A$2:$A$301,0)),"Job # not on Jobs tab",IF(C2480="","Pick a category",IF(AND(E2480&lt;&gt;"",F2480=""),"Add a rate",IF(AND(E2480="",H2480=""),"Add hours or an amount",IF(AND(E2480&lt;&gt;"",H2480&lt;&gt;""),"Use hours x rate OR an amount","")))))))</f>
        <v/>
      </c>
    </row>
    <row r="2481" customFormat="false" ht="15" hidden="false" customHeight="false" outlineLevel="0" collapsed="false">
      <c r="A2481" s="24"/>
      <c r="B2481" s="23"/>
      <c r="C2481" s="23"/>
      <c r="D2481" s="23"/>
      <c r="E2481" s="23"/>
      <c r="F2481" s="25"/>
      <c r="G2481" s="26" t="str">
        <f aca="false">IF(AND(E2481="",H2481=""),"",N(E2481)*N(F2481)+N(H2481))</f>
        <v/>
      </c>
      <c r="H2481" s="25"/>
      <c r="I2481" s="23"/>
      <c r="J2481" s="28" t="str">
        <f aca="false">IF(AND(A2481="",B2481="",C2481="",E2481="",H2481=""),"",IF(B2481="","Pick a job",IF(ISNA(MATCH(B2481,Jobs!$A$2:$A$301,0)),"Job # not on Jobs tab",IF(C2481="","Pick a category",IF(AND(E2481&lt;&gt;"",F2481=""),"Add a rate",IF(AND(E2481="",H2481=""),"Add hours or an amount",IF(AND(E2481&lt;&gt;"",H2481&lt;&gt;""),"Use hours x rate OR an amount","")))))))</f>
        <v/>
      </c>
    </row>
    <row r="2482" customFormat="false" ht="15" hidden="false" customHeight="false" outlineLevel="0" collapsed="false">
      <c r="A2482" s="24"/>
      <c r="B2482" s="23"/>
      <c r="C2482" s="23"/>
      <c r="D2482" s="23"/>
      <c r="E2482" s="23"/>
      <c r="F2482" s="25"/>
      <c r="G2482" s="26" t="str">
        <f aca="false">IF(AND(E2482="",H2482=""),"",N(E2482)*N(F2482)+N(H2482))</f>
        <v/>
      </c>
      <c r="H2482" s="25"/>
      <c r="I2482" s="23"/>
      <c r="J2482" s="28" t="str">
        <f aca="false">IF(AND(A2482="",B2482="",C2482="",E2482="",H2482=""),"",IF(B2482="","Pick a job",IF(ISNA(MATCH(B2482,Jobs!$A$2:$A$301,0)),"Job # not on Jobs tab",IF(C2482="","Pick a category",IF(AND(E2482&lt;&gt;"",F2482=""),"Add a rate",IF(AND(E2482="",H2482=""),"Add hours or an amount",IF(AND(E2482&lt;&gt;"",H2482&lt;&gt;""),"Use hours x rate OR an amount","")))))))</f>
        <v/>
      </c>
    </row>
    <row r="2483" customFormat="false" ht="15" hidden="false" customHeight="false" outlineLevel="0" collapsed="false">
      <c r="A2483" s="24"/>
      <c r="B2483" s="23"/>
      <c r="C2483" s="23"/>
      <c r="D2483" s="23"/>
      <c r="E2483" s="23"/>
      <c r="F2483" s="25"/>
      <c r="G2483" s="26" t="str">
        <f aca="false">IF(AND(E2483="",H2483=""),"",N(E2483)*N(F2483)+N(H2483))</f>
        <v/>
      </c>
      <c r="H2483" s="25"/>
      <c r="I2483" s="23"/>
      <c r="J2483" s="28" t="str">
        <f aca="false">IF(AND(A2483="",B2483="",C2483="",E2483="",H2483=""),"",IF(B2483="","Pick a job",IF(ISNA(MATCH(B2483,Jobs!$A$2:$A$301,0)),"Job # not on Jobs tab",IF(C2483="","Pick a category",IF(AND(E2483&lt;&gt;"",F2483=""),"Add a rate",IF(AND(E2483="",H2483=""),"Add hours or an amount",IF(AND(E2483&lt;&gt;"",H2483&lt;&gt;""),"Use hours x rate OR an amount","")))))))</f>
        <v/>
      </c>
    </row>
    <row r="2484" customFormat="false" ht="15" hidden="false" customHeight="false" outlineLevel="0" collapsed="false">
      <c r="A2484" s="24"/>
      <c r="B2484" s="23"/>
      <c r="C2484" s="23"/>
      <c r="D2484" s="23"/>
      <c r="E2484" s="23"/>
      <c r="F2484" s="25"/>
      <c r="G2484" s="26" t="str">
        <f aca="false">IF(AND(E2484="",H2484=""),"",N(E2484)*N(F2484)+N(H2484))</f>
        <v/>
      </c>
      <c r="H2484" s="25"/>
      <c r="I2484" s="23"/>
      <c r="J2484" s="28" t="str">
        <f aca="false">IF(AND(A2484="",B2484="",C2484="",E2484="",H2484=""),"",IF(B2484="","Pick a job",IF(ISNA(MATCH(B2484,Jobs!$A$2:$A$301,0)),"Job # not on Jobs tab",IF(C2484="","Pick a category",IF(AND(E2484&lt;&gt;"",F2484=""),"Add a rate",IF(AND(E2484="",H2484=""),"Add hours or an amount",IF(AND(E2484&lt;&gt;"",H2484&lt;&gt;""),"Use hours x rate OR an amount","")))))))</f>
        <v/>
      </c>
    </row>
    <row r="2485" customFormat="false" ht="15" hidden="false" customHeight="false" outlineLevel="0" collapsed="false">
      <c r="A2485" s="24"/>
      <c r="B2485" s="23"/>
      <c r="C2485" s="23"/>
      <c r="D2485" s="23"/>
      <c r="E2485" s="23"/>
      <c r="F2485" s="25"/>
      <c r="G2485" s="26" t="str">
        <f aca="false">IF(AND(E2485="",H2485=""),"",N(E2485)*N(F2485)+N(H2485))</f>
        <v/>
      </c>
      <c r="H2485" s="25"/>
      <c r="I2485" s="23"/>
      <c r="J2485" s="28" t="str">
        <f aca="false">IF(AND(A2485="",B2485="",C2485="",E2485="",H2485=""),"",IF(B2485="","Pick a job",IF(ISNA(MATCH(B2485,Jobs!$A$2:$A$301,0)),"Job # not on Jobs tab",IF(C2485="","Pick a category",IF(AND(E2485&lt;&gt;"",F2485=""),"Add a rate",IF(AND(E2485="",H2485=""),"Add hours or an amount",IF(AND(E2485&lt;&gt;"",H2485&lt;&gt;""),"Use hours x rate OR an amount","")))))))</f>
        <v/>
      </c>
    </row>
    <row r="2486" customFormat="false" ht="15" hidden="false" customHeight="false" outlineLevel="0" collapsed="false">
      <c r="A2486" s="24"/>
      <c r="B2486" s="23"/>
      <c r="C2486" s="23"/>
      <c r="D2486" s="23"/>
      <c r="E2486" s="23"/>
      <c r="F2486" s="25"/>
      <c r="G2486" s="26" t="str">
        <f aca="false">IF(AND(E2486="",H2486=""),"",N(E2486)*N(F2486)+N(H2486))</f>
        <v/>
      </c>
      <c r="H2486" s="25"/>
      <c r="I2486" s="23"/>
      <c r="J2486" s="28" t="str">
        <f aca="false">IF(AND(A2486="",B2486="",C2486="",E2486="",H2486=""),"",IF(B2486="","Pick a job",IF(ISNA(MATCH(B2486,Jobs!$A$2:$A$301,0)),"Job # not on Jobs tab",IF(C2486="","Pick a category",IF(AND(E2486&lt;&gt;"",F2486=""),"Add a rate",IF(AND(E2486="",H2486=""),"Add hours or an amount",IF(AND(E2486&lt;&gt;"",H2486&lt;&gt;""),"Use hours x rate OR an amount","")))))))</f>
        <v/>
      </c>
    </row>
    <row r="2487" customFormat="false" ht="15" hidden="false" customHeight="false" outlineLevel="0" collapsed="false">
      <c r="A2487" s="24"/>
      <c r="B2487" s="23"/>
      <c r="C2487" s="23"/>
      <c r="D2487" s="23"/>
      <c r="E2487" s="23"/>
      <c r="F2487" s="25"/>
      <c r="G2487" s="26" t="str">
        <f aca="false">IF(AND(E2487="",H2487=""),"",N(E2487)*N(F2487)+N(H2487))</f>
        <v/>
      </c>
      <c r="H2487" s="25"/>
      <c r="I2487" s="23"/>
      <c r="J2487" s="28" t="str">
        <f aca="false">IF(AND(A2487="",B2487="",C2487="",E2487="",H2487=""),"",IF(B2487="","Pick a job",IF(ISNA(MATCH(B2487,Jobs!$A$2:$A$301,0)),"Job # not on Jobs tab",IF(C2487="","Pick a category",IF(AND(E2487&lt;&gt;"",F2487=""),"Add a rate",IF(AND(E2487="",H2487=""),"Add hours or an amount",IF(AND(E2487&lt;&gt;"",H2487&lt;&gt;""),"Use hours x rate OR an amount","")))))))</f>
        <v/>
      </c>
    </row>
    <row r="2488" customFormat="false" ht="15" hidden="false" customHeight="false" outlineLevel="0" collapsed="false">
      <c r="A2488" s="24"/>
      <c r="B2488" s="23"/>
      <c r="C2488" s="23"/>
      <c r="D2488" s="23"/>
      <c r="E2488" s="23"/>
      <c r="F2488" s="25"/>
      <c r="G2488" s="26" t="str">
        <f aca="false">IF(AND(E2488="",H2488=""),"",N(E2488)*N(F2488)+N(H2488))</f>
        <v/>
      </c>
      <c r="H2488" s="25"/>
      <c r="I2488" s="23"/>
      <c r="J2488" s="28" t="str">
        <f aca="false">IF(AND(A2488="",B2488="",C2488="",E2488="",H2488=""),"",IF(B2488="","Pick a job",IF(ISNA(MATCH(B2488,Jobs!$A$2:$A$301,0)),"Job # not on Jobs tab",IF(C2488="","Pick a category",IF(AND(E2488&lt;&gt;"",F2488=""),"Add a rate",IF(AND(E2488="",H2488=""),"Add hours or an amount",IF(AND(E2488&lt;&gt;"",H2488&lt;&gt;""),"Use hours x rate OR an amount","")))))))</f>
        <v/>
      </c>
    </row>
    <row r="2489" customFormat="false" ht="15" hidden="false" customHeight="false" outlineLevel="0" collapsed="false">
      <c r="A2489" s="24"/>
      <c r="B2489" s="23"/>
      <c r="C2489" s="23"/>
      <c r="D2489" s="23"/>
      <c r="E2489" s="23"/>
      <c r="F2489" s="25"/>
      <c r="G2489" s="26" t="str">
        <f aca="false">IF(AND(E2489="",H2489=""),"",N(E2489)*N(F2489)+N(H2489))</f>
        <v/>
      </c>
      <c r="H2489" s="25"/>
      <c r="I2489" s="23"/>
      <c r="J2489" s="28" t="str">
        <f aca="false">IF(AND(A2489="",B2489="",C2489="",E2489="",H2489=""),"",IF(B2489="","Pick a job",IF(ISNA(MATCH(B2489,Jobs!$A$2:$A$301,0)),"Job # not on Jobs tab",IF(C2489="","Pick a category",IF(AND(E2489&lt;&gt;"",F2489=""),"Add a rate",IF(AND(E2489="",H2489=""),"Add hours or an amount",IF(AND(E2489&lt;&gt;"",H2489&lt;&gt;""),"Use hours x rate OR an amount","")))))))</f>
        <v/>
      </c>
    </row>
    <row r="2490" customFormat="false" ht="15" hidden="false" customHeight="false" outlineLevel="0" collapsed="false">
      <c r="A2490" s="24"/>
      <c r="B2490" s="23"/>
      <c r="C2490" s="23"/>
      <c r="D2490" s="23"/>
      <c r="E2490" s="23"/>
      <c r="F2490" s="25"/>
      <c r="G2490" s="26" t="str">
        <f aca="false">IF(AND(E2490="",H2490=""),"",N(E2490)*N(F2490)+N(H2490))</f>
        <v/>
      </c>
      <c r="H2490" s="25"/>
      <c r="I2490" s="23"/>
      <c r="J2490" s="28" t="str">
        <f aca="false">IF(AND(A2490="",B2490="",C2490="",E2490="",H2490=""),"",IF(B2490="","Pick a job",IF(ISNA(MATCH(B2490,Jobs!$A$2:$A$301,0)),"Job # not on Jobs tab",IF(C2490="","Pick a category",IF(AND(E2490&lt;&gt;"",F2490=""),"Add a rate",IF(AND(E2490="",H2490=""),"Add hours or an amount",IF(AND(E2490&lt;&gt;"",H2490&lt;&gt;""),"Use hours x rate OR an amount","")))))))</f>
        <v/>
      </c>
    </row>
    <row r="2491" customFormat="false" ht="15" hidden="false" customHeight="false" outlineLevel="0" collapsed="false">
      <c r="A2491" s="24"/>
      <c r="B2491" s="23"/>
      <c r="C2491" s="23"/>
      <c r="D2491" s="23"/>
      <c r="E2491" s="23"/>
      <c r="F2491" s="25"/>
      <c r="G2491" s="26" t="str">
        <f aca="false">IF(AND(E2491="",H2491=""),"",N(E2491)*N(F2491)+N(H2491))</f>
        <v/>
      </c>
      <c r="H2491" s="25"/>
      <c r="I2491" s="23"/>
      <c r="J2491" s="28" t="str">
        <f aca="false">IF(AND(A2491="",B2491="",C2491="",E2491="",H2491=""),"",IF(B2491="","Pick a job",IF(ISNA(MATCH(B2491,Jobs!$A$2:$A$301,0)),"Job # not on Jobs tab",IF(C2491="","Pick a category",IF(AND(E2491&lt;&gt;"",F2491=""),"Add a rate",IF(AND(E2491="",H2491=""),"Add hours or an amount",IF(AND(E2491&lt;&gt;"",H2491&lt;&gt;""),"Use hours x rate OR an amount","")))))))</f>
        <v/>
      </c>
    </row>
    <row r="2492" customFormat="false" ht="15" hidden="false" customHeight="false" outlineLevel="0" collapsed="false">
      <c r="A2492" s="24"/>
      <c r="B2492" s="23"/>
      <c r="C2492" s="23"/>
      <c r="D2492" s="23"/>
      <c r="E2492" s="23"/>
      <c r="F2492" s="25"/>
      <c r="G2492" s="26" t="str">
        <f aca="false">IF(AND(E2492="",H2492=""),"",N(E2492)*N(F2492)+N(H2492))</f>
        <v/>
      </c>
      <c r="H2492" s="25"/>
      <c r="I2492" s="23"/>
      <c r="J2492" s="28" t="str">
        <f aca="false">IF(AND(A2492="",B2492="",C2492="",E2492="",H2492=""),"",IF(B2492="","Pick a job",IF(ISNA(MATCH(B2492,Jobs!$A$2:$A$301,0)),"Job # not on Jobs tab",IF(C2492="","Pick a category",IF(AND(E2492&lt;&gt;"",F2492=""),"Add a rate",IF(AND(E2492="",H2492=""),"Add hours or an amount",IF(AND(E2492&lt;&gt;"",H2492&lt;&gt;""),"Use hours x rate OR an amount","")))))))</f>
        <v/>
      </c>
    </row>
    <row r="2493" customFormat="false" ht="15" hidden="false" customHeight="false" outlineLevel="0" collapsed="false">
      <c r="A2493" s="24"/>
      <c r="B2493" s="23"/>
      <c r="C2493" s="23"/>
      <c r="D2493" s="23"/>
      <c r="E2493" s="23"/>
      <c r="F2493" s="25"/>
      <c r="G2493" s="26" t="str">
        <f aca="false">IF(AND(E2493="",H2493=""),"",N(E2493)*N(F2493)+N(H2493))</f>
        <v/>
      </c>
      <c r="H2493" s="25"/>
      <c r="I2493" s="23"/>
      <c r="J2493" s="28" t="str">
        <f aca="false">IF(AND(A2493="",B2493="",C2493="",E2493="",H2493=""),"",IF(B2493="","Pick a job",IF(ISNA(MATCH(B2493,Jobs!$A$2:$A$301,0)),"Job # not on Jobs tab",IF(C2493="","Pick a category",IF(AND(E2493&lt;&gt;"",F2493=""),"Add a rate",IF(AND(E2493="",H2493=""),"Add hours or an amount",IF(AND(E2493&lt;&gt;"",H2493&lt;&gt;""),"Use hours x rate OR an amount","")))))))</f>
        <v/>
      </c>
    </row>
    <row r="2494" customFormat="false" ht="15" hidden="false" customHeight="false" outlineLevel="0" collapsed="false">
      <c r="A2494" s="24"/>
      <c r="B2494" s="23"/>
      <c r="C2494" s="23"/>
      <c r="D2494" s="23"/>
      <c r="E2494" s="23"/>
      <c r="F2494" s="25"/>
      <c r="G2494" s="26" t="str">
        <f aca="false">IF(AND(E2494="",H2494=""),"",N(E2494)*N(F2494)+N(H2494))</f>
        <v/>
      </c>
      <c r="H2494" s="25"/>
      <c r="I2494" s="23"/>
      <c r="J2494" s="28" t="str">
        <f aca="false">IF(AND(A2494="",B2494="",C2494="",E2494="",H2494=""),"",IF(B2494="","Pick a job",IF(ISNA(MATCH(B2494,Jobs!$A$2:$A$301,0)),"Job # not on Jobs tab",IF(C2494="","Pick a category",IF(AND(E2494&lt;&gt;"",F2494=""),"Add a rate",IF(AND(E2494="",H2494=""),"Add hours or an amount",IF(AND(E2494&lt;&gt;"",H2494&lt;&gt;""),"Use hours x rate OR an amount","")))))))</f>
        <v/>
      </c>
    </row>
    <row r="2495" customFormat="false" ht="15" hidden="false" customHeight="false" outlineLevel="0" collapsed="false">
      <c r="A2495" s="24"/>
      <c r="B2495" s="23"/>
      <c r="C2495" s="23"/>
      <c r="D2495" s="23"/>
      <c r="E2495" s="23"/>
      <c r="F2495" s="25"/>
      <c r="G2495" s="26" t="str">
        <f aca="false">IF(AND(E2495="",H2495=""),"",N(E2495)*N(F2495)+N(H2495))</f>
        <v/>
      </c>
      <c r="H2495" s="25"/>
      <c r="I2495" s="23"/>
      <c r="J2495" s="28" t="str">
        <f aca="false">IF(AND(A2495="",B2495="",C2495="",E2495="",H2495=""),"",IF(B2495="","Pick a job",IF(ISNA(MATCH(B2495,Jobs!$A$2:$A$301,0)),"Job # not on Jobs tab",IF(C2495="","Pick a category",IF(AND(E2495&lt;&gt;"",F2495=""),"Add a rate",IF(AND(E2495="",H2495=""),"Add hours or an amount",IF(AND(E2495&lt;&gt;"",H2495&lt;&gt;""),"Use hours x rate OR an amount","")))))))</f>
        <v/>
      </c>
    </row>
    <row r="2496" customFormat="false" ht="15" hidden="false" customHeight="false" outlineLevel="0" collapsed="false">
      <c r="A2496" s="24"/>
      <c r="B2496" s="23"/>
      <c r="C2496" s="23"/>
      <c r="D2496" s="23"/>
      <c r="E2496" s="23"/>
      <c r="F2496" s="25"/>
      <c r="G2496" s="26" t="str">
        <f aca="false">IF(AND(E2496="",H2496=""),"",N(E2496)*N(F2496)+N(H2496))</f>
        <v/>
      </c>
      <c r="H2496" s="25"/>
      <c r="I2496" s="23"/>
      <c r="J2496" s="28" t="str">
        <f aca="false">IF(AND(A2496="",B2496="",C2496="",E2496="",H2496=""),"",IF(B2496="","Pick a job",IF(ISNA(MATCH(B2496,Jobs!$A$2:$A$301,0)),"Job # not on Jobs tab",IF(C2496="","Pick a category",IF(AND(E2496&lt;&gt;"",F2496=""),"Add a rate",IF(AND(E2496="",H2496=""),"Add hours or an amount",IF(AND(E2496&lt;&gt;"",H2496&lt;&gt;""),"Use hours x rate OR an amount","")))))))</f>
        <v/>
      </c>
    </row>
    <row r="2497" customFormat="false" ht="15" hidden="false" customHeight="false" outlineLevel="0" collapsed="false">
      <c r="A2497" s="24"/>
      <c r="B2497" s="23"/>
      <c r="C2497" s="23"/>
      <c r="D2497" s="23"/>
      <c r="E2497" s="23"/>
      <c r="F2497" s="25"/>
      <c r="G2497" s="26" t="str">
        <f aca="false">IF(AND(E2497="",H2497=""),"",N(E2497)*N(F2497)+N(H2497))</f>
        <v/>
      </c>
      <c r="H2497" s="25"/>
      <c r="I2497" s="23"/>
      <c r="J2497" s="28" t="str">
        <f aca="false">IF(AND(A2497="",B2497="",C2497="",E2497="",H2497=""),"",IF(B2497="","Pick a job",IF(ISNA(MATCH(B2497,Jobs!$A$2:$A$301,0)),"Job # not on Jobs tab",IF(C2497="","Pick a category",IF(AND(E2497&lt;&gt;"",F2497=""),"Add a rate",IF(AND(E2497="",H2497=""),"Add hours or an amount",IF(AND(E2497&lt;&gt;"",H2497&lt;&gt;""),"Use hours x rate OR an amount","")))))))</f>
        <v/>
      </c>
    </row>
    <row r="2498" customFormat="false" ht="15" hidden="false" customHeight="false" outlineLevel="0" collapsed="false">
      <c r="A2498" s="24"/>
      <c r="B2498" s="23"/>
      <c r="C2498" s="23"/>
      <c r="D2498" s="23"/>
      <c r="E2498" s="23"/>
      <c r="F2498" s="25"/>
      <c r="G2498" s="26" t="str">
        <f aca="false">IF(AND(E2498="",H2498=""),"",N(E2498)*N(F2498)+N(H2498))</f>
        <v/>
      </c>
      <c r="H2498" s="25"/>
      <c r="I2498" s="23"/>
      <c r="J2498" s="28" t="str">
        <f aca="false">IF(AND(A2498="",B2498="",C2498="",E2498="",H2498=""),"",IF(B2498="","Pick a job",IF(ISNA(MATCH(B2498,Jobs!$A$2:$A$301,0)),"Job # not on Jobs tab",IF(C2498="","Pick a category",IF(AND(E2498&lt;&gt;"",F2498=""),"Add a rate",IF(AND(E2498="",H2498=""),"Add hours or an amount",IF(AND(E2498&lt;&gt;"",H2498&lt;&gt;""),"Use hours x rate OR an amount","")))))))</f>
        <v/>
      </c>
    </row>
    <row r="2499" customFormat="false" ht="15" hidden="false" customHeight="false" outlineLevel="0" collapsed="false">
      <c r="A2499" s="24"/>
      <c r="B2499" s="23"/>
      <c r="C2499" s="23"/>
      <c r="D2499" s="23"/>
      <c r="E2499" s="23"/>
      <c r="F2499" s="25"/>
      <c r="G2499" s="26" t="str">
        <f aca="false">IF(AND(E2499="",H2499=""),"",N(E2499)*N(F2499)+N(H2499))</f>
        <v/>
      </c>
      <c r="H2499" s="25"/>
      <c r="I2499" s="23"/>
      <c r="J2499" s="28" t="str">
        <f aca="false">IF(AND(A2499="",B2499="",C2499="",E2499="",H2499=""),"",IF(B2499="","Pick a job",IF(ISNA(MATCH(B2499,Jobs!$A$2:$A$301,0)),"Job # not on Jobs tab",IF(C2499="","Pick a category",IF(AND(E2499&lt;&gt;"",F2499=""),"Add a rate",IF(AND(E2499="",H2499=""),"Add hours or an amount",IF(AND(E2499&lt;&gt;"",H2499&lt;&gt;""),"Use hours x rate OR an amount","")))))))</f>
        <v/>
      </c>
    </row>
    <row r="2500" customFormat="false" ht="15" hidden="false" customHeight="false" outlineLevel="0" collapsed="false">
      <c r="A2500" s="24"/>
      <c r="B2500" s="23"/>
      <c r="C2500" s="23"/>
      <c r="D2500" s="23"/>
      <c r="E2500" s="23"/>
      <c r="F2500" s="25"/>
      <c r="G2500" s="26" t="str">
        <f aca="false">IF(AND(E2500="",H2500=""),"",N(E2500)*N(F2500)+N(H2500))</f>
        <v/>
      </c>
      <c r="H2500" s="25"/>
      <c r="I2500" s="23"/>
      <c r="J2500" s="28" t="str">
        <f aca="false">IF(AND(A2500="",B2500="",C2500="",E2500="",H2500=""),"",IF(B2500="","Pick a job",IF(ISNA(MATCH(B2500,Jobs!$A$2:$A$301,0)),"Job # not on Jobs tab",IF(C2500="","Pick a category",IF(AND(E2500&lt;&gt;"",F2500=""),"Add a rate",IF(AND(E2500="",H2500=""),"Add hours or an amount",IF(AND(E2500&lt;&gt;"",H2500&lt;&gt;""),"Use hours x rate OR an amount","")))))))</f>
        <v/>
      </c>
    </row>
    <row r="2501" customFormat="false" ht="15" hidden="false" customHeight="false" outlineLevel="0" collapsed="false">
      <c r="A2501" s="24"/>
      <c r="B2501" s="23"/>
      <c r="C2501" s="23"/>
      <c r="D2501" s="23"/>
      <c r="E2501" s="23"/>
      <c r="F2501" s="25"/>
      <c r="G2501" s="26" t="str">
        <f aca="false">IF(AND(E2501="",H2501=""),"",N(E2501)*N(F2501)+N(H2501))</f>
        <v/>
      </c>
      <c r="H2501" s="25"/>
      <c r="I2501" s="23"/>
      <c r="J2501" s="28" t="str">
        <f aca="false">IF(AND(A2501="",B2501="",C2501="",E2501="",H2501=""),"",IF(B2501="","Pick a job",IF(ISNA(MATCH(B2501,Jobs!$A$2:$A$301,0)),"Job # not on Jobs tab",IF(C2501="","Pick a category",IF(AND(E2501&lt;&gt;"",F2501=""),"Add a rate",IF(AND(E2501="",H2501=""),"Add hours or an amount",IF(AND(E2501&lt;&gt;"",H2501&lt;&gt;""),"Use hours x rate OR an amount","")))))))</f>
        <v/>
      </c>
    </row>
    <row r="2502" customFormat="false" ht="15" hidden="false" customHeight="false" outlineLevel="0" collapsed="false">
      <c r="A2502" s="24"/>
      <c r="B2502" s="23"/>
      <c r="C2502" s="23"/>
      <c r="D2502" s="23"/>
      <c r="E2502" s="23"/>
      <c r="F2502" s="25"/>
      <c r="G2502" s="26" t="str">
        <f aca="false">IF(AND(E2502="",H2502=""),"",N(E2502)*N(F2502)+N(H2502))</f>
        <v/>
      </c>
      <c r="H2502" s="25"/>
      <c r="I2502" s="23"/>
      <c r="J2502" s="28" t="str">
        <f aca="false">IF(AND(A2502="",B2502="",C2502="",E2502="",H2502=""),"",IF(B2502="","Pick a job",IF(ISNA(MATCH(B2502,Jobs!$A$2:$A$301,0)),"Job # not on Jobs tab",IF(C2502="","Pick a category",IF(AND(E2502&lt;&gt;"",F2502=""),"Add a rate",IF(AND(E2502="",H2502=""),"Add hours or an amount",IF(AND(E2502&lt;&gt;"",H2502&lt;&gt;""),"Use hours x rate OR an amount","")))))))</f>
        <v/>
      </c>
    </row>
    <row r="2503" customFormat="false" ht="15" hidden="false" customHeight="false" outlineLevel="0" collapsed="false">
      <c r="A2503" s="24"/>
      <c r="B2503" s="23"/>
      <c r="C2503" s="23"/>
      <c r="D2503" s="23"/>
      <c r="E2503" s="23"/>
      <c r="F2503" s="25"/>
      <c r="G2503" s="26" t="str">
        <f aca="false">IF(AND(E2503="",H2503=""),"",N(E2503)*N(F2503)+N(H2503))</f>
        <v/>
      </c>
      <c r="H2503" s="25"/>
      <c r="I2503" s="23"/>
      <c r="J2503" s="28" t="str">
        <f aca="false">IF(AND(A2503="",B2503="",C2503="",E2503="",H2503=""),"",IF(B2503="","Pick a job",IF(ISNA(MATCH(B2503,Jobs!$A$2:$A$301,0)),"Job # not on Jobs tab",IF(C2503="","Pick a category",IF(AND(E2503&lt;&gt;"",F2503=""),"Add a rate",IF(AND(E2503="",H2503=""),"Add hours or an amount",IF(AND(E2503&lt;&gt;"",H2503&lt;&gt;""),"Use hours x rate OR an amount","")))))))</f>
        <v/>
      </c>
    </row>
    <row r="2504" customFormat="false" ht="15" hidden="false" customHeight="false" outlineLevel="0" collapsed="false">
      <c r="A2504" s="24"/>
      <c r="B2504" s="23"/>
      <c r="C2504" s="23"/>
      <c r="D2504" s="23"/>
      <c r="E2504" s="23"/>
      <c r="F2504" s="25"/>
      <c r="G2504" s="26" t="str">
        <f aca="false">IF(AND(E2504="",H2504=""),"",N(E2504)*N(F2504)+N(H2504))</f>
        <v/>
      </c>
      <c r="H2504" s="25"/>
      <c r="I2504" s="23"/>
      <c r="J2504" s="28" t="str">
        <f aca="false">IF(AND(A2504="",B2504="",C2504="",E2504="",H2504=""),"",IF(B2504="","Pick a job",IF(ISNA(MATCH(B2504,Jobs!$A$2:$A$301,0)),"Job # not on Jobs tab",IF(C2504="","Pick a category",IF(AND(E2504&lt;&gt;"",F2504=""),"Add a rate",IF(AND(E2504="",H2504=""),"Add hours or an amount",IF(AND(E2504&lt;&gt;"",H2504&lt;&gt;""),"Use hours x rate OR an amount","")))))))</f>
        <v/>
      </c>
    </row>
    <row r="2505" customFormat="false" ht="15" hidden="false" customHeight="false" outlineLevel="0" collapsed="false">
      <c r="A2505" s="24"/>
      <c r="B2505" s="23"/>
      <c r="C2505" s="23"/>
      <c r="D2505" s="23"/>
      <c r="E2505" s="23"/>
      <c r="F2505" s="25"/>
      <c r="G2505" s="26" t="str">
        <f aca="false">IF(AND(E2505="",H2505=""),"",N(E2505)*N(F2505)+N(H2505))</f>
        <v/>
      </c>
      <c r="H2505" s="25"/>
      <c r="I2505" s="23"/>
      <c r="J2505" s="28" t="str">
        <f aca="false">IF(AND(A2505="",B2505="",C2505="",E2505="",H2505=""),"",IF(B2505="","Pick a job",IF(ISNA(MATCH(B2505,Jobs!$A$2:$A$301,0)),"Job # not on Jobs tab",IF(C2505="","Pick a category",IF(AND(E2505&lt;&gt;"",F2505=""),"Add a rate",IF(AND(E2505="",H2505=""),"Add hours or an amount",IF(AND(E2505&lt;&gt;"",H2505&lt;&gt;""),"Use hours x rate OR an amount","")))))))</f>
        <v/>
      </c>
    </row>
    <row r="2506" customFormat="false" ht="15" hidden="false" customHeight="false" outlineLevel="0" collapsed="false">
      <c r="A2506" s="24"/>
      <c r="B2506" s="23"/>
      <c r="C2506" s="23"/>
      <c r="D2506" s="23"/>
      <c r="E2506" s="23"/>
      <c r="F2506" s="25"/>
      <c r="G2506" s="26" t="str">
        <f aca="false">IF(AND(E2506="",H2506=""),"",N(E2506)*N(F2506)+N(H2506))</f>
        <v/>
      </c>
      <c r="H2506" s="25"/>
      <c r="I2506" s="23"/>
      <c r="J2506" s="28" t="str">
        <f aca="false">IF(AND(A2506="",B2506="",C2506="",E2506="",H2506=""),"",IF(B2506="","Pick a job",IF(ISNA(MATCH(B2506,Jobs!$A$2:$A$301,0)),"Job # not on Jobs tab",IF(C2506="","Pick a category",IF(AND(E2506&lt;&gt;"",F2506=""),"Add a rate",IF(AND(E2506="",H2506=""),"Add hours or an amount",IF(AND(E2506&lt;&gt;"",H2506&lt;&gt;""),"Use hours x rate OR an amount","")))))))</f>
        <v/>
      </c>
    </row>
    <row r="2507" customFormat="false" ht="15" hidden="false" customHeight="false" outlineLevel="0" collapsed="false">
      <c r="A2507" s="24"/>
      <c r="B2507" s="23"/>
      <c r="C2507" s="23"/>
      <c r="D2507" s="23"/>
      <c r="E2507" s="23"/>
      <c r="F2507" s="25"/>
      <c r="G2507" s="26" t="str">
        <f aca="false">IF(AND(E2507="",H2507=""),"",N(E2507)*N(F2507)+N(H2507))</f>
        <v/>
      </c>
      <c r="H2507" s="25"/>
      <c r="I2507" s="23"/>
      <c r="J2507" s="28" t="str">
        <f aca="false">IF(AND(A2507="",B2507="",C2507="",E2507="",H2507=""),"",IF(B2507="","Pick a job",IF(ISNA(MATCH(B2507,Jobs!$A$2:$A$301,0)),"Job # not on Jobs tab",IF(C2507="","Pick a category",IF(AND(E2507&lt;&gt;"",F2507=""),"Add a rate",IF(AND(E2507="",H2507=""),"Add hours or an amount",IF(AND(E2507&lt;&gt;"",H2507&lt;&gt;""),"Use hours x rate OR an amount","")))))))</f>
        <v/>
      </c>
    </row>
    <row r="2508" customFormat="false" ht="15" hidden="false" customHeight="false" outlineLevel="0" collapsed="false">
      <c r="A2508" s="24"/>
      <c r="B2508" s="23"/>
      <c r="C2508" s="23"/>
      <c r="D2508" s="23"/>
      <c r="E2508" s="23"/>
      <c r="F2508" s="25"/>
      <c r="G2508" s="26" t="str">
        <f aca="false">IF(AND(E2508="",H2508=""),"",N(E2508)*N(F2508)+N(H2508))</f>
        <v/>
      </c>
      <c r="H2508" s="25"/>
      <c r="I2508" s="23"/>
      <c r="J2508" s="28" t="str">
        <f aca="false">IF(AND(A2508="",B2508="",C2508="",E2508="",H2508=""),"",IF(B2508="","Pick a job",IF(ISNA(MATCH(B2508,Jobs!$A$2:$A$301,0)),"Job # not on Jobs tab",IF(C2508="","Pick a category",IF(AND(E2508&lt;&gt;"",F2508=""),"Add a rate",IF(AND(E2508="",H2508=""),"Add hours or an amount",IF(AND(E2508&lt;&gt;"",H2508&lt;&gt;""),"Use hours x rate OR an amount","")))))))</f>
        <v/>
      </c>
    </row>
    <row r="2509" customFormat="false" ht="15" hidden="false" customHeight="false" outlineLevel="0" collapsed="false">
      <c r="A2509" s="24"/>
      <c r="B2509" s="23"/>
      <c r="C2509" s="23"/>
      <c r="D2509" s="23"/>
      <c r="E2509" s="23"/>
      <c r="F2509" s="25"/>
      <c r="G2509" s="26" t="str">
        <f aca="false">IF(AND(E2509="",H2509=""),"",N(E2509)*N(F2509)+N(H2509))</f>
        <v/>
      </c>
      <c r="H2509" s="25"/>
      <c r="I2509" s="23"/>
      <c r="J2509" s="28" t="str">
        <f aca="false">IF(AND(A2509="",B2509="",C2509="",E2509="",H2509=""),"",IF(B2509="","Pick a job",IF(ISNA(MATCH(B2509,Jobs!$A$2:$A$301,0)),"Job # not on Jobs tab",IF(C2509="","Pick a category",IF(AND(E2509&lt;&gt;"",F2509=""),"Add a rate",IF(AND(E2509="",H2509=""),"Add hours or an amount",IF(AND(E2509&lt;&gt;"",H2509&lt;&gt;""),"Use hours x rate OR an amount","")))))))</f>
        <v/>
      </c>
    </row>
    <row r="2510" customFormat="false" ht="15" hidden="false" customHeight="false" outlineLevel="0" collapsed="false">
      <c r="A2510" s="24"/>
      <c r="B2510" s="23"/>
      <c r="C2510" s="23"/>
      <c r="D2510" s="23"/>
      <c r="E2510" s="23"/>
      <c r="F2510" s="25"/>
      <c r="G2510" s="26" t="str">
        <f aca="false">IF(AND(E2510="",H2510=""),"",N(E2510)*N(F2510)+N(H2510))</f>
        <v/>
      </c>
      <c r="H2510" s="25"/>
      <c r="I2510" s="23"/>
      <c r="J2510" s="28" t="str">
        <f aca="false">IF(AND(A2510="",B2510="",C2510="",E2510="",H2510=""),"",IF(B2510="","Pick a job",IF(ISNA(MATCH(B2510,Jobs!$A$2:$A$301,0)),"Job # not on Jobs tab",IF(C2510="","Pick a category",IF(AND(E2510&lt;&gt;"",F2510=""),"Add a rate",IF(AND(E2510="",H2510=""),"Add hours or an amount",IF(AND(E2510&lt;&gt;"",H2510&lt;&gt;""),"Use hours x rate OR an amount","")))))))</f>
        <v/>
      </c>
    </row>
    <row r="2511" customFormat="false" ht="15" hidden="false" customHeight="false" outlineLevel="0" collapsed="false">
      <c r="A2511" s="24"/>
      <c r="B2511" s="23"/>
      <c r="C2511" s="23"/>
      <c r="D2511" s="23"/>
      <c r="E2511" s="23"/>
      <c r="F2511" s="25"/>
      <c r="G2511" s="26" t="str">
        <f aca="false">IF(AND(E2511="",H2511=""),"",N(E2511)*N(F2511)+N(H2511))</f>
        <v/>
      </c>
      <c r="H2511" s="25"/>
      <c r="I2511" s="23"/>
      <c r="J2511" s="28" t="str">
        <f aca="false">IF(AND(A2511="",B2511="",C2511="",E2511="",H2511=""),"",IF(B2511="","Pick a job",IF(ISNA(MATCH(B2511,Jobs!$A$2:$A$301,0)),"Job # not on Jobs tab",IF(C2511="","Pick a category",IF(AND(E2511&lt;&gt;"",F2511=""),"Add a rate",IF(AND(E2511="",H2511=""),"Add hours or an amount",IF(AND(E2511&lt;&gt;"",H2511&lt;&gt;""),"Use hours x rate OR an amount","")))))))</f>
        <v/>
      </c>
    </row>
    <row r="2512" customFormat="false" ht="15" hidden="false" customHeight="false" outlineLevel="0" collapsed="false">
      <c r="A2512" s="24"/>
      <c r="B2512" s="23"/>
      <c r="C2512" s="23"/>
      <c r="D2512" s="23"/>
      <c r="E2512" s="23"/>
      <c r="F2512" s="25"/>
      <c r="G2512" s="26" t="str">
        <f aca="false">IF(AND(E2512="",H2512=""),"",N(E2512)*N(F2512)+N(H2512))</f>
        <v/>
      </c>
      <c r="H2512" s="25"/>
      <c r="I2512" s="23"/>
      <c r="J2512" s="28" t="str">
        <f aca="false">IF(AND(A2512="",B2512="",C2512="",E2512="",H2512=""),"",IF(B2512="","Pick a job",IF(ISNA(MATCH(B2512,Jobs!$A$2:$A$301,0)),"Job # not on Jobs tab",IF(C2512="","Pick a category",IF(AND(E2512&lt;&gt;"",F2512=""),"Add a rate",IF(AND(E2512="",H2512=""),"Add hours or an amount",IF(AND(E2512&lt;&gt;"",H2512&lt;&gt;""),"Use hours x rate OR an amount","")))))))</f>
        <v/>
      </c>
    </row>
    <row r="2513" customFormat="false" ht="15" hidden="false" customHeight="false" outlineLevel="0" collapsed="false">
      <c r="A2513" s="24"/>
      <c r="B2513" s="23"/>
      <c r="C2513" s="23"/>
      <c r="D2513" s="23"/>
      <c r="E2513" s="23"/>
      <c r="F2513" s="25"/>
      <c r="G2513" s="26" t="str">
        <f aca="false">IF(AND(E2513="",H2513=""),"",N(E2513)*N(F2513)+N(H2513))</f>
        <v/>
      </c>
      <c r="H2513" s="25"/>
      <c r="I2513" s="23"/>
      <c r="J2513" s="28" t="str">
        <f aca="false">IF(AND(A2513="",B2513="",C2513="",E2513="",H2513=""),"",IF(B2513="","Pick a job",IF(ISNA(MATCH(B2513,Jobs!$A$2:$A$301,0)),"Job # not on Jobs tab",IF(C2513="","Pick a category",IF(AND(E2513&lt;&gt;"",F2513=""),"Add a rate",IF(AND(E2513="",H2513=""),"Add hours or an amount",IF(AND(E2513&lt;&gt;"",H2513&lt;&gt;""),"Use hours x rate OR an amount","")))))))</f>
        <v/>
      </c>
    </row>
    <row r="2514" customFormat="false" ht="15" hidden="false" customHeight="false" outlineLevel="0" collapsed="false">
      <c r="A2514" s="24"/>
      <c r="B2514" s="23"/>
      <c r="C2514" s="23"/>
      <c r="D2514" s="23"/>
      <c r="E2514" s="23"/>
      <c r="F2514" s="25"/>
      <c r="G2514" s="26" t="str">
        <f aca="false">IF(AND(E2514="",H2514=""),"",N(E2514)*N(F2514)+N(H2514))</f>
        <v/>
      </c>
      <c r="H2514" s="25"/>
      <c r="I2514" s="23"/>
      <c r="J2514" s="28" t="str">
        <f aca="false">IF(AND(A2514="",B2514="",C2514="",E2514="",H2514=""),"",IF(B2514="","Pick a job",IF(ISNA(MATCH(B2514,Jobs!$A$2:$A$301,0)),"Job # not on Jobs tab",IF(C2514="","Pick a category",IF(AND(E2514&lt;&gt;"",F2514=""),"Add a rate",IF(AND(E2514="",H2514=""),"Add hours or an amount",IF(AND(E2514&lt;&gt;"",H2514&lt;&gt;""),"Use hours x rate OR an amount","")))))))</f>
        <v/>
      </c>
    </row>
    <row r="2515" customFormat="false" ht="15" hidden="false" customHeight="false" outlineLevel="0" collapsed="false">
      <c r="A2515" s="24"/>
      <c r="B2515" s="23"/>
      <c r="C2515" s="23"/>
      <c r="D2515" s="23"/>
      <c r="E2515" s="23"/>
      <c r="F2515" s="25"/>
      <c r="G2515" s="26" t="str">
        <f aca="false">IF(AND(E2515="",H2515=""),"",N(E2515)*N(F2515)+N(H2515))</f>
        <v/>
      </c>
      <c r="H2515" s="25"/>
      <c r="I2515" s="23"/>
      <c r="J2515" s="28" t="str">
        <f aca="false">IF(AND(A2515="",B2515="",C2515="",E2515="",H2515=""),"",IF(B2515="","Pick a job",IF(ISNA(MATCH(B2515,Jobs!$A$2:$A$301,0)),"Job # not on Jobs tab",IF(C2515="","Pick a category",IF(AND(E2515&lt;&gt;"",F2515=""),"Add a rate",IF(AND(E2515="",H2515=""),"Add hours or an amount",IF(AND(E2515&lt;&gt;"",H2515&lt;&gt;""),"Use hours x rate OR an amount","")))))))</f>
        <v/>
      </c>
    </row>
    <row r="2516" customFormat="false" ht="15" hidden="false" customHeight="false" outlineLevel="0" collapsed="false">
      <c r="A2516" s="24"/>
      <c r="B2516" s="23"/>
      <c r="C2516" s="23"/>
      <c r="D2516" s="23"/>
      <c r="E2516" s="23"/>
      <c r="F2516" s="25"/>
      <c r="G2516" s="26" t="str">
        <f aca="false">IF(AND(E2516="",H2516=""),"",N(E2516)*N(F2516)+N(H2516))</f>
        <v/>
      </c>
      <c r="H2516" s="25"/>
      <c r="I2516" s="23"/>
      <c r="J2516" s="28" t="str">
        <f aca="false">IF(AND(A2516="",B2516="",C2516="",E2516="",H2516=""),"",IF(B2516="","Pick a job",IF(ISNA(MATCH(B2516,Jobs!$A$2:$A$301,0)),"Job # not on Jobs tab",IF(C2516="","Pick a category",IF(AND(E2516&lt;&gt;"",F2516=""),"Add a rate",IF(AND(E2516="",H2516=""),"Add hours or an amount",IF(AND(E2516&lt;&gt;"",H2516&lt;&gt;""),"Use hours x rate OR an amount","")))))))</f>
        <v/>
      </c>
    </row>
    <row r="2517" customFormat="false" ht="15" hidden="false" customHeight="false" outlineLevel="0" collapsed="false">
      <c r="A2517" s="24"/>
      <c r="B2517" s="23"/>
      <c r="C2517" s="23"/>
      <c r="D2517" s="23"/>
      <c r="E2517" s="23"/>
      <c r="F2517" s="25"/>
      <c r="G2517" s="26" t="str">
        <f aca="false">IF(AND(E2517="",H2517=""),"",N(E2517)*N(F2517)+N(H2517))</f>
        <v/>
      </c>
      <c r="H2517" s="25"/>
      <c r="I2517" s="23"/>
      <c r="J2517" s="28" t="str">
        <f aca="false">IF(AND(A2517="",B2517="",C2517="",E2517="",H2517=""),"",IF(B2517="","Pick a job",IF(ISNA(MATCH(B2517,Jobs!$A$2:$A$301,0)),"Job # not on Jobs tab",IF(C2517="","Pick a category",IF(AND(E2517&lt;&gt;"",F2517=""),"Add a rate",IF(AND(E2517="",H2517=""),"Add hours or an amount",IF(AND(E2517&lt;&gt;"",H2517&lt;&gt;""),"Use hours x rate OR an amount","")))))))</f>
        <v/>
      </c>
    </row>
    <row r="2518" customFormat="false" ht="15" hidden="false" customHeight="false" outlineLevel="0" collapsed="false">
      <c r="A2518" s="24"/>
      <c r="B2518" s="23"/>
      <c r="C2518" s="23"/>
      <c r="D2518" s="23"/>
      <c r="E2518" s="23"/>
      <c r="F2518" s="25"/>
      <c r="G2518" s="26" t="str">
        <f aca="false">IF(AND(E2518="",H2518=""),"",N(E2518)*N(F2518)+N(H2518))</f>
        <v/>
      </c>
      <c r="H2518" s="25"/>
      <c r="I2518" s="23"/>
      <c r="J2518" s="28" t="str">
        <f aca="false">IF(AND(A2518="",B2518="",C2518="",E2518="",H2518=""),"",IF(B2518="","Pick a job",IF(ISNA(MATCH(B2518,Jobs!$A$2:$A$301,0)),"Job # not on Jobs tab",IF(C2518="","Pick a category",IF(AND(E2518&lt;&gt;"",F2518=""),"Add a rate",IF(AND(E2518="",H2518=""),"Add hours or an amount",IF(AND(E2518&lt;&gt;"",H2518&lt;&gt;""),"Use hours x rate OR an amount","")))))))</f>
        <v/>
      </c>
    </row>
    <row r="2519" customFormat="false" ht="15" hidden="false" customHeight="false" outlineLevel="0" collapsed="false">
      <c r="A2519" s="24"/>
      <c r="B2519" s="23"/>
      <c r="C2519" s="23"/>
      <c r="D2519" s="23"/>
      <c r="E2519" s="23"/>
      <c r="F2519" s="25"/>
      <c r="G2519" s="26" t="str">
        <f aca="false">IF(AND(E2519="",H2519=""),"",N(E2519)*N(F2519)+N(H2519))</f>
        <v/>
      </c>
      <c r="H2519" s="25"/>
      <c r="I2519" s="23"/>
      <c r="J2519" s="28" t="str">
        <f aca="false">IF(AND(A2519="",B2519="",C2519="",E2519="",H2519=""),"",IF(B2519="","Pick a job",IF(ISNA(MATCH(B2519,Jobs!$A$2:$A$301,0)),"Job # not on Jobs tab",IF(C2519="","Pick a category",IF(AND(E2519&lt;&gt;"",F2519=""),"Add a rate",IF(AND(E2519="",H2519=""),"Add hours or an amount",IF(AND(E2519&lt;&gt;"",H2519&lt;&gt;""),"Use hours x rate OR an amount","")))))))</f>
        <v/>
      </c>
    </row>
    <row r="2520" customFormat="false" ht="15" hidden="false" customHeight="false" outlineLevel="0" collapsed="false">
      <c r="A2520" s="24"/>
      <c r="B2520" s="23"/>
      <c r="C2520" s="23"/>
      <c r="D2520" s="23"/>
      <c r="E2520" s="23"/>
      <c r="F2520" s="25"/>
      <c r="G2520" s="26" t="str">
        <f aca="false">IF(AND(E2520="",H2520=""),"",N(E2520)*N(F2520)+N(H2520))</f>
        <v/>
      </c>
      <c r="H2520" s="25"/>
      <c r="I2520" s="23"/>
      <c r="J2520" s="28" t="str">
        <f aca="false">IF(AND(A2520="",B2520="",C2520="",E2520="",H2520=""),"",IF(B2520="","Pick a job",IF(ISNA(MATCH(B2520,Jobs!$A$2:$A$301,0)),"Job # not on Jobs tab",IF(C2520="","Pick a category",IF(AND(E2520&lt;&gt;"",F2520=""),"Add a rate",IF(AND(E2520="",H2520=""),"Add hours or an amount",IF(AND(E2520&lt;&gt;"",H2520&lt;&gt;""),"Use hours x rate OR an amount","")))))))</f>
        <v/>
      </c>
    </row>
    <row r="2521" customFormat="false" ht="15" hidden="false" customHeight="false" outlineLevel="0" collapsed="false">
      <c r="A2521" s="24"/>
      <c r="B2521" s="23"/>
      <c r="C2521" s="23"/>
      <c r="D2521" s="23"/>
      <c r="E2521" s="23"/>
      <c r="F2521" s="25"/>
      <c r="G2521" s="26" t="str">
        <f aca="false">IF(AND(E2521="",H2521=""),"",N(E2521)*N(F2521)+N(H2521))</f>
        <v/>
      </c>
      <c r="H2521" s="25"/>
      <c r="I2521" s="23"/>
      <c r="J2521" s="28" t="str">
        <f aca="false">IF(AND(A2521="",B2521="",C2521="",E2521="",H2521=""),"",IF(B2521="","Pick a job",IF(ISNA(MATCH(B2521,Jobs!$A$2:$A$301,0)),"Job # not on Jobs tab",IF(C2521="","Pick a category",IF(AND(E2521&lt;&gt;"",F2521=""),"Add a rate",IF(AND(E2521="",H2521=""),"Add hours or an amount",IF(AND(E2521&lt;&gt;"",H2521&lt;&gt;""),"Use hours x rate OR an amount","")))))))</f>
        <v/>
      </c>
    </row>
    <row r="2522" customFormat="false" ht="15" hidden="false" customHeight="false" outlineLevel="0" collapsed="false">
      <c r="A2522" s="24"/>
      <c r="B2522" s="23"/>
      <c r="C2522" s="23"/>
      <c r="D2522" s="23"/>
      <c r="E2522" s="23"/>
      <c r="F2522" s="25"/>
      <c r="G2522" s="26" t="str">
        <f aca="false">IF(AND(E2522="",H2522=""),"",N(E2522)*N(F2522)+N(H2522))</f>
        <v/>
      </c>
      <c r="H2522" s="25"/>
      <c r="I2522" s="23"/>
      <c r="J2522" s="28" t="str">
        <f aca="false">IF(AND(A2522="",B2522="",C2522="",E2522="",H2522=""),"",IF(B2522="","Pick a job",IF(ISNA(MATCH(B2522,Jobs!$A$2:$A$301,0)),"Job # not on Jobs tab",IF(C2522="","Pick a category",IF(AND(E2522&lt;&gt;"",F2522=""),"Add a rate",IF(AND(E2522="",H2522=""),"Add hours or an amount",IF(AND(E2522&lt;&gt;"",H2522&lt;&gt;""),"Use hours x rate OR an amount","")))))))</f>
        <v/>
      </c>
    </row>
    <row r="2523" customFormat="false" ht="15" hidden="false" customHeight="false" outlineLevel="0" collapsed="false">
      <c r="A2523" s="24"/>
      <c r="B2523" s="23"/>
      <c r="C2523" s="23"/>
      <c r="D2523" s="23"/>
      <c r="E2523" s="23"/>
      <c r="F2523" s="25"/>
      <c r="G2523" s="26" t="str">
        <f aca="false">IF(AND(E2523="",H2523=""),"",N(E2523)*N(F2523)+N(H2523))</f>
        <v/>
      </c>
      <c r="H2523" s="25"/>
      <c r="I2523" s="23"/>
      <c r="J2523" s="28" t="str">
        <f aca="false">IF(AND(A2523="",B2523="",C2523="",E2523="",H2523=""),"",IF(B2523="","Pick a job",IF(ISNA(MATCH(B2523,Jobs!$A$2:$A$301,0)),"Job # not on Jobs tab",IF(C2523="","Pick a category",IF(AND(E2523&lt;&gt;"",F2523=""),"Add a rate",IF(AND(E2523="",H2523=""),"Add hours or an amount",IF(AND(E2523&lt;&gt;"",H2523&lt;&gt;""),"Use hours x rate OR an amount","")))))))</f>
        <v/>
      </c>
    </row>
    <row r="2524" customFormat="false" ht="15" hidden="false" customHeight="false" outlineLevel="0" collapsed="false">
      <c r="A2524" s="24"/>
      <c r="B2524" s="23"/>
      <c r="C2524" s="23"/>
      <c r="D2524" s="23"/>
      <c r="E2524" s="23"/>
      <c r="F2524" s="25"/>
      <c r="G2524" s="26" t="str">
        <f aca="false">IF(AND(E2524="",H2524=""),"",N(E2524)*N(F2524)+N(H2524))</f>
        <v/>
      </c>
      <c r="H2524" s="25"/>
      <c r="I2524" s="23"/>
      <c r="J2524" s="28" t="str">
        <f aca="false">IF(AND(A2524="",B2524="",C2524="",E2524="",H2524=""),"",IF(B2524="","Pick a job",IF(ISNA(MATCH(B2524,Jobs!$A$2:$A$301,0)),"Job # not on Jobs tab",IF(C2524="","Pick a category",IF(AND(E2524&lt;&gt;"",F2524=""),"Add a rate",IF(AND(E2524="",H2524=""),"Add hours or an amount",IF(AND(E2524&lt;&gt;"",H2524&lt;&gt;""),"Use hours x rate OR an amount","")))))))</f>
        <v/>
      </c>
    </row>
    <row r="2525" customFormat="false" ht="15" hidden="false" customHeight="false" outlineLevel="0" collapsed="false">
      <c r="A2525" s="24"/>
      <c r="B2525" s="23"/>
      <c r="C2525" s="23"/>
      <c r="D2525" s="23"/>
      <c r="E2525" s="23"/>
      <c r="F2525" s="25"/>
      <c r="G2525" s="26" t="str">
        <f aca="false">IF(AND(E2525="",H2525=""),"",N(E2525)*N(F2525)+N(H2525))</f>
        <v/>
      </c>
      <c r="H2525" s="25"/>
      <c r="I2525" s="23"/>
      <c r="J2525" s="28" t="str">
        <f aca="false">IF(AND(A2525="",B2525="",C2525="",E2525="",H2525=""),"",IF(B2525="","Pick a job",IF(ISNA(MATCH(B2525,Jobs!$A$2:$A$301,0)),"Job # not on Jobs tab",IF(C2525="","Pick a category",IF(AND(E2525&lt;&gt;"",F2525=""),"Add a rate",IF(AND(E2525="",H2525=""),"Add hours or an amount",IF(AND(E2525&lt;&gt;"",H2525&lt;&gt;""),"Use hours x rate OR an amount","")))))))</f>
        <v/>
      </c>
    </row>
    <row r="2526" customFormat="false" ht="15" hidden="false" customHeight="false" outlineLevel="0" collapsed="false">
      <c r="A2526" s="24"/>
      <c r="B2526" s="23"/>
      <c r="C2526" s="23"/>
      <c r="D2526" s="23"/>
      <c r="E2526" s="23"/>
      <c r="F2526" s="25"/>
      <c r="G2526" s="26" t="str">
        <f aca="false">IF(AND(E2526="",H2526=""),"",N(E2526)*N(F2526)+N(H2526))</f>
        <v/>
      </c>
      <c r="H2526" s="25"/>
      <c r="I2526" s="23"/>
      <c r="J2526" s="28" t="str">
        <f aca="false">IF(AND(A2526="",B2526="",C2526="",E2526="",H2526=""),"",IF(B2526="","Pick a job",IF(ISNA(MATCH(B2526,Jobs!$A$2:$A$301,0)),"Job # not on Jobs tab",IF(C2526="","Pick a category",IF(AND(E2526&lt;&gt;"",F2526=""),"Add a rate",IF(AND(E2526="",H2526=""),"Add hours or an amount",IF(AND(E2526&lt;&gt;"",H2526&lt;&gt;""),"Use hours x rate OR an amount","")))))))</f>
        <v/>
      </c>
    </row>
    <row r="2527" customFormat="false" ht="15" hidden="false" customHeight="false" outlineLevel="0" collapsed="false">
      <c r="A2527" s="24"/>
      <c r="B2527" s="23"/>
      <c r="C2527" s="23"/>
      <c r="D2527" s="23"/>
      <c r="E2527" s="23"/>
      <c r="F2527" s="25"/>
      <c r="G2527" s="26" t="str">
        <f aca="false">IF(AND(E2527="",H2527=""),"",N(E2527)*N(F2527)+N(H2527))</f>
        <v/>
      </c>
      <c r="H2527" s="25"/>
      <c r="I2527" s="23"/>
      <c r="J2527" s="28" t="str">
        <f aca="false">IF(AND(A2527="",B2527="",C2527="",E2527="",H2527=""),"",IF(B2527="","Pick a job",IF(ISNA(MATCH(B2527,Jobs!$A$2:$A$301,0)),"Job # not on Jobs tab",IF(C2527="","Pick a category",IF(AND(E2527&lt;&gt;"",F2527=""),"Add a rate",IF(AND(E2527="",H2527=""),"Add hours or an amount",IF(AND(E2527&lt;&gt;"",H2527&lt;&gt;""),"Use hours x rate OR an amount","")))))))</f>
        <v/>
      </c>
    </row>
    <row r="2528" customFormat="false" ht="15" hidden="false" customHeight="false" outlineLevel="0" collapsed="false">
      <c r="A2528" s="24"/>
      <c r="B2528" s="23"/>
      <c r="C2528" s="23"/>
      <c r="D2528" s="23"/>
      <c r="E2528" s="23"/>
      <c r="F2528" s="25"/>
      <c r="G2528" s="26" t="str">
        <f aca="false">IF(AND(E2528="",H2528=""),"",N(E2528)*N(F2528)+N(H2528))</f>
        <v/>
      </c>
      <c r="H2528" s="25"/>
      <c r="I2528" s="23"/>
      <c r="J2528" s="28" t="str">
        <f aca="false">IF(AND(A2528="",B2528="",C2528="",E2528="",H2528=""),"",IF(B2528="","Pick a job",IF(ISNA(MATCH(B2528,Jobs!$A$2:$A$301,0)),"Job # not on Jobs tab",IF(C2528="","Pick a category",IF(AND(E2528&lt;&gt;"",F2528=""),"Add a rate",IF(AND(E2528="",H2528=""),"Add hours or an amount",IF(AND(E2528&lt;&gt;"",H2528&lt;&gt;""),"Use hours x rate OR an amount","")))))))</f>
        <v/>
      </c>
    </row>
    <row r="2529" customFormat="false" ht="15" hidden="false" customHeight="false" outlineLevel="0" collapsed="false">
      <c r="A2529" s="24"/>
      <c r="B2529" s="23"/>
      <c r="C2529" s="23"/>
      <c r="D2529" s="23"/>
      <c r="E2529" s="23"/>
      <c r="F2529" s="25"/>
      <c r="G2529" s="26" t="str">
        <f aca="false">IF(AND(E2529="",H2529=""),"",N(E2529)*N(F2529)+N(H2529))</f>
        <v/>
      </c>
      <c r="H2529" s="25"/>
      <c r="I2529" s="23"/>
      <c r="J2529" s="28" t="str">
        <f aca="false">IF(AND(A2529="",B2529="",C2529="",E2529="",H2529=""),"",IF(B2529="","Pick a job",IF(ISNA(MATCH(B2529,Jobs!$A$2:$A$301,0)),"Job # not on Jobs tab",IF(C2529="","Pick a category",IF(AND(E2529&lt;&gt;"",F2529=""),"Add a rate",IF(AND(E2529="",H2529=""),"Add hours or an amount",IF(AND(E2529&lt;&gt;"",H2529&lt;&gt;""),"Use hours x rate OR an amount","")))))))</f>
        <v/>
      </c>
    </row>
    <row r="2530" customFormat="false" ht="15" hidden="false" customHeight="false" outlineLevel="0" collapsed="false">
      <c r="A2530" s="24"/>
      <c r="B2530" s="23"/>
      <c r="C2530" s="23"/>
      <c r="D2530" s="23"/>
      <c r="E2530" s="23"/>
      <c r="F2530" s="25"/>
      <c r="G2530" s="26" t="str">
        <f aca="false">IF(AND(E2530="",H2530=""),"",N(E2530)*N(F2530)+N(H2530))</f>
        <v/>
      </c>
      <c r="H2530" s="25"/>
      <c r="I2530" s="23"/>
      <c r="J2530" s="28" t="str">
        <f aca="false">IF(AND(A2530="",B2530="",C2530="",E2530="",H2530=""),"",IF(B2530="","Pick a job",IF(ISNA(MATCH(B2530,Jobs!$A$2:$A$301,0)),"Job # not on Jobs tab",IF(C2530="","Pick a category",IF(AND(E2530&lt;&gt;"",F2530=""),"Add a rate",IF(AND(E2530="",H2530=""),"Add hours or an amount",IF(AND(E2530&lt;&gt;"",H2530&lt;&gt;""),"Use hours x rate OR an amount","")))))))</f>
        <v/>
      </c>
    </row>
    <row r="2531" customFormat="false" ht="15" hidden="false" customHeight="false" outlineLevel="0" collapsed="false">
      <c r="A2531" s="24"/>
      <c r="B2531" s="23"/>
      <c r="C2531" s="23"/>
      <c r="D2531" s="23"/>
      <c r="E2531" s="23"/>
      <c r="F2531" s="25"/>
      <c r="G2531" s="26" t="str">
        <f aca="false">IF(AND(E2531="",H2531=""),"",N(E2531)*N(F2531)+N(H2531))</f>
        <v/>
      </c>
      <c r="H2531" s="25"/>
      <c r="I2531" s="23"/>
      <c r="J2531" s="28" t="str">
        <f aca="false">IF(AND(A2531="",B2531="",C2531="",E2531="",H2531=""),"",IF(B2531="","Pick a job",IF(ISNA(MATCH(B2531,Jobs!$A$2:$A$301,0)),"Job # not on Jobs tab",IF(C2531="","Pick a category",IF(AND(E2531&lt;&gt;"",F2531=""),"Add a rate",IF(AND(E2531="",H2531=""),"Add hours or an amount",IF(AND(E2531&lt;&gt;"",H2531&lt;&gt;""),"Use hours x rate OR an amount","")))))))</f>
        <v/>
      </c>
    </row>
    <row r="2532" customFormat="false" ht="15" hidden="false" customHeight="false" outlineLevel="0" collapsed="false">
      <c r="A2532" s="24"/>
      <c r="B2532" s="23"/>
      <c r="C2532" s="23"/>
      <c r="D2532" s="23"/>
      <c r="E2532" s="23"/>
      <c r="F2532" s="25"/>
      <c r="G2532" s="26" t="str">
        <f aca="false">IF(AND(E2532="",H2532=""),"",N(E2532)*N(F2532)+N(H2532))</f>
        <v/>
      </c>
      <c r="H2532" s="25"/>
      <c r="I2532" s="23"/>
      <c r="J2532" s="28" t="str">
        <f aca="false">IF(AND(A2532="",B2532="",C2532="",E2532="",H2532=""),"",IF(B2532="","Pick a job",IF(ISNA(MATCH(B2532,Jobs!$A$2:$A$301,0)),"Job # not on Jobs tab",IF(C2532="","Pick a category",IF(AND(E2532&lt;&gt;"",F2532=""),"Add a rate",IF(AND(E2532="",H2532=""),"Add hours or an amount",IF(AND(E2532&lt;&gt;"",H2532&lt;&gt;""),"Use hours x rate OR an amount","")))))))</f>
        <v/>
      </c>
    </row>
    <row r="2533" customFormat="false" ht="15" hidden="false" customHeight="false" outlineLevel="0" collapsed="false">
      <c r="A2533" s="24"/>
      <c r="B2533" s="23"/>
      <c r="C2533" s="23"/>
      <c r="D2533" s="23"/>
      <c r="E2533" s="23"/>
      <c r="F2533" s="25"/>
      <c r="G2533" s="26" t="str">
        <f aca="false">IF(AND(E2533="",H2533=""),"",N(E2533)*N(F2533)+N(H2533))</f>
        <v/>
      </c>
      <c r="H2533" s="25"/>
      <c r="I2533" s="23"/>
      <c r="J2533" s="28" t="str">
        <f aca="false">IF(AND(A2533="",B2533="",C2533="",E2533="",H2533=""),"",IF(B2533="","Pick a job",IF(ISNA(MATCH(B2533,Jobs!$A$2:$A$301,0)),"Job # not on Jobs tab",IF(C2533="","Pick a category",IF(AND(E2533&lt;&gt;"",F2533=""),"Add a rate",IF(AND(E2533="",H2533=""),"Add hours or an amount",IF(AND(E2533&lt;&gt;"",H2533&lt;&gt;""),"Use hours x rate OR an amount","")))))))</f>
        <v/>
      </c>
    </row>
    <row r="2534" customFormat="false" ht="15" hidden="false" customHeight="false" outlineLevel="0" collapsed="false">
      <c r="A2534" s="24"/>
      <c r="B2534" s="23"/>
      <c r="C2534" s="23"/>
      <c r="D2534" s="23"/>
      <c r="E2534" s="23"/>
      <c r="F2534" s="25"/>
      <c r="G2534" s="26" t="str">
        <f aca="false">IF(AND(E2534="",H2534=""),"",N(E2534)*N(F2534)+N(H2534))</f>
        <v/>
      </c>
      <c r="H2534" s="25"/>
      <c r="I2534" s="23"/>
      <c r="J2534" s="28" t="str">
        <f aca="false">IF(AND(A2534="",B2534="",C2534="",E2534="",H2534=""),"",IF(B2534="","Pick a job",IF(ISNA(MATCH(B2534,Jobs!$A$2:$A$301,0)),"Job # not on Jobs tab",IF(C2534="","Pick a category",IF(AND(E2534&lt;&gt;"",F2534=""),"Add a rate",IF(AND(E2534="",H2534=""),"Add hours or an amount",IF(AND(E2534&lt;&gt;"",H2534&lt;&gt;""),"Use hours x rate OR an amount","")))))))</f>
        <v/>
      </c>
    </row>
    <row r="2535" customFormat="false" ht="15" hidden="false" customHeight="false" outlineLevel="0" collapsed="false">
      <c r="A2535" s="24"/>
      <c r="B2535" s="23"/>
      <c r="C2535" s="23"/>
      <c r="D2535" s="23"/>
      <c r="E2535" s="23"/>
      <c r="F2535" s="25"/>
      <c r="G2535" s="26" t="str">
        <f aca="false">IF(AND(E2535="",H2535=""),"",N(E2535)*N(F2535)+N(H2535))</f>
        <v/>
      </c>
      <c r="H2535" s="25"/>
      <c r="I2535" s="23"/>
      <c r="J2535" s="28" t="str">
        <f aca="false">IF(AND(A2535="",B2535="",C2535="",E2535="",H2535=""),"",IF(B2535="","Pick a job",IF(ISNA(MATCH(B2535,Jobs!$A$2:$A$301,0)),"Job # not on Jobs tab",IF(C2535="","Pick a category",IF(AND(E2535&lt;&gt;"",F2535=""),"Add a rate",IF(AND(E2535="",H2535=""),"Add hours or an amount",IF(AND(E2535&lt;&gt;"",H2535&lt;&gt;""),"Use hours x rate OR an amount","")))))))</f>
        <v/>
      </c>
    </row>
    <row r="2536" customFormat="false" ht="15" hidden="false" customHeight="false" outlineLevel="0" collapsed="false">
      <c r="A2536" s="24"/>
      <c r="B2536" s="23"/>
      <c r="C2536" s="23"/>
      <c r="D2536" s="23"/>
      <c r="E2536" s="23"/>
      <c r="F2536" s="25"/>
      <c r="G2536" s="26" t="str">
        <f aca="false">IF(AND(E2536="",H2536=""),"",N(E2536)*N(F2536)+N(H2536))</f>
        <v/>
      </c>
      <c r="H2536" s="25"/>
      <c r="I2536" s="23"/>
      <c r="J2536" s="28" t="str">
        <f aca="false">IF(AND(A2536="",B2536="",C2536="",E2536="",H2536=""),"",IF(B2536="","Pick a job",IF(ISNA(MATCH(B2536,Jobs!$A$2:$A$301,0)),"Job # not on Jobs tab",IF(C2536="","Pick a category",IF(AND(E2536&lt;&gt;"",F2536=""),"Add a rate",IF(AND(E2536="",H2536=""),"Add hours or an amount",IF(AND(E2536&lt;&gt;"",H2536&lt;&gt;""),"Use hours x rate OR an amount","")))))))</f>
        <v/>
      </c>
    </row>
    <row r="2537" customFormat="false" ht="15" hidden="false" customHeight="false" outlineLevel="0" collapsed="false">
      <c r="A2537" s="24"/>
      <c r="B2537" s="23"/>
      <c r="C2537" s="23"/>
      <c r="D2537" s="23"/>
      <c r="E2537" s="23"/>
      <c r="F2537" s="25"/>
      <c r="G2537" s="26" t="str">
        <f aca="false">IF(AND(E2537="",H2537=""),"",N(E2537)*N(F2537)+N(H2537))</f>
        <v/>
      </c>
      <c r="H2537" s="25"/>
      <c r="I2537" s="23"/>
      <c r="J2537" s="28" t="str">
        <f aca="false">IF(AND(A2537="",B2537="",C2537="",E2537="",H2537=""),"",IF(B2537="","Pick a job",IF(ISNA(MATCH(B2537,Jobs!$A$2:$A$301,0)),"Job # not on Jobs tab",IF(C2537="","Pick a category",IF(AND(E2537&lt;&gt;"",F2537=""),"Add a rate",IF(AND(E2537="",H2537=""),"Add hours or an amount",IF(AND(E2537&lt;&gt;"",H2537&lt;&gt;""),"Use hours x rate OR an amount","")))))))</f>
        <v/>
      </c>
    </row>
    <row r="2538" customFormat="false" ht="15" hidden="false" customHeight="false" outlineLevel="0" collapsed="false">
      <c r="A2538" s="24"/>
      <c r="B2538" s="23"/>
      <c r="C2538" s="23"/>
      <c r="D2538" s="23"/>
      <c r="E2538" s="23"/>
      <c r="F2538" s="25"/>
      <c r="G2538" s="26" t="str">
        <f aca="false">IF(AND(E2538="",H2538=""),"",N(E2538)*N(F2538)+N(H2538))</f>
        <v/>
      </c>
      <c r="H2538" s="25"/>
      <c r="I2538" s="23"/>
      <c r="J2538" s="28" t="str">
        <f aca="false">IF(AND(A2538="",B2538="",C2538="",E2538="",H2538=""),"",IF(B2538="","Pick a job",IF(ISNA(MATCH(B2538,Jobs!$A$2:$A$301,0)),"Job # not on Jobs tab",IF(C2538="","Pick a category",IF(AND(E2538&lt;&gt;"",F2538=""),"Add a rate",IF(AND(E2538="",H2538=""),"Add hours or an amount",IF(AND(E2538&lt;&gt;"",H2538&lt;&gt;""),"Use hours x rate OR an amount","")))))))</f>
        <v/>
      </c>
    </row>
    <row r="2539" customFormat="false" ht="15" hidden="false" customHeight="false" outlineLevel="0" collapsed="false">
      <c r="A2539" s="24"/>
      <c r="B2539" s="23"/>
      <c r="C2539" s="23"/>
      <c r="D2539" s="23"/>
      <c r="E2539" s="23"/>
      <c r="F2539" s="25"/>
      <c r="G2539" s="26" t="str">
        <f aca="false">IF(AND(E2539="",H2539=""),"",N(E2539)*N(F2539)+N(H2539))</f>
        <v/>
      </c>
      <c r="H2539" s="25"/>
      <c r="I2539" s="23"/>
      <c r="J2539" s="28" t="str">
        <f aca="false">IF(AND(A2539="",B2539="",C2539="",E2539="",H2539=""),"",IF(B2539="","Pick a job",IF(ISNA(MATCH(B2539,Jobs!$A$2:$A$301,0)),"Job # not on Jobs tab",IF(C2539="","Pick a category",IF(AND(E2539&lt;&gt;"",F2539=""),"Add a rate",IF(AND(E2539="",H2539=""),"Add hours or an amount",IF(AND(E2539&lt;&gt;"",H2539&lt;&gt;""),"Use hours x rate OR an amount","")))))))</f>
        <v/>
      </c>
    </row>
    <row r="2540" customFormat="false" ht="15" hidden="false" customHeight="false" outlineLevel="0" collapsed="false">
      <c r="A2540" s="24"/>
      <c r="B2540" s="23"/>
      <c r="C2540" s="23"/>
      <c r="D2540" s="23"/>
      <c r="E2540" s="23"/>
      <c r="F2540" s="25"/>
      <c r="G2540" s="26" t="str">
        <f aca="false">IF(AND(E2540="",H2540=""),"",N(E2540)*N(F2540)+N(H2540))</f>
        <v/>
      </c>
      <c r="H2540" s="25"/>
      <c r="I2540" s="23"/>
      <c r="J2540" s="28" t="str">
        <f aca="false">IF(AND(A2540="",B2540="",C2540="",E2540="",H2540=""),"",IF(B2540="","Pick a job",IF(ISNA(MATCH(B2540,Jobs!$A$2:$A$301,0)),"Job # not on Jobs tab",IF(C2540="","Pick a category",IF(AND(E2540&lt;&gt;"",F2540=""),"Add a rate",IF(AND(E2540="",H2540=""),"Add hours or an amount",IF(AND(E2540&lt;&gt;"",H2540&lt;&gt;""),"Use hours x rate OR an amount","")))))))</f>
        <v/>
      </c>
    </row>
    <row r="2541" customFormat="false" ht="15" hidden="false" customHeight="false" outlineLevel="0" collapsed="false">
      <c r="A2541" s="24"/>
      <c r="B2541" s="23"/>
      <c r="C2541" s="23"/>
      <c r="D2541" s="23"/>
      <c r="E2541" s="23"/>
      <c r="F2541" s="25"/>
      <c r="G2541" s="26" t="str">
        <f aca="false">IF(AND(E2541="",H2541=""),"",N(E2541)*N(F2541)+N(H2541))</f>
        <v/>
      </c>
      <c r="H2541" s="25"/>
      <c r="I2541" s="23"/>
      <c r="J2541" s="28" t="str">
        <f aca="false">IF(AND(A2541="",B2541="",C2541="",E2541="",H2541=""),"",IF(B2541="","Pick a job",IF(ISNA(MATCH(B2541,Jobs!$A$2:$A$301,0)),"Job # not on Jobs tab",IF(C2541="","Pick a category",IF(AND(E2541&lt;&gt;"",F2541=""),"Add a rate",IF(AND(E2541="",H2541=""),"Add hours or an amount",IF(AND(E2541&lt;&gt;"",H2541&lt;&gt;""),"Use hours x rate OR an amount","")))))))</f>
        <v/>
      </c>
    </row>
    <row r="2542" customFormat="false" ht="15" hidden="false" customHeight="false" outlineLevel="0" collapsed="false">
      <c r="A2542" s="24"/>
      <c r="B2542" s="23"/>
      <c r="C2542" s="23"/>
      <c r="D2542" s="23"/>
      <c r="E2542" s="23"/>
      <c r="F2542" s="25"/>
      <c r="G2542" s="26" t="str">
        <f aca="false">IF(AND(E2542="",H2542=""),"",N(E2542)*N(F2542)+N(H2542))</f>
        <v/>
      </c>
      <c r="H2542" s="25"/>
      <c r="I2542" s="23"/>
      <c r="J2542" s="28" t="str">
        <f aca="false">IF(AND(A2542="",B2542="",C2542="",E2542="",H2542=""),"",IF(B2542="","Pick a job",IF(ISNA(MATCH(B2542,Jobs!$A$2:$A$301,0)),"Job # not on Jobs tab",IF(C2542="","Pick a category",IF(AND(E2542&lt;&gt;"",F2542=""),"Add a rate",IF(AND(E2542="",H2542=""),"Add hours or an amount",IF(AND(E2542&lt;&gt;"",H2542&lt;&gt;""),"Use hours x rate OR an amount","")))))))</f>
        <v/>
      </c>
    </row>
    <row r="2543" customFormat="false" ht="15" hidden="false" customHeight="false" outlineLevel="0" collapsed="false">
      <c r="A2543" s="24"/>
      <c r="B2543" s="23"/>
      <c r="C2543" s="23"/>
      <c r="D2543" s="23"/>
      <c r="E2543" s="23"/>
      <c r="F2543" s="25"/>
      <c r="G2543" s="26" t="str">
        <f aca="false">IF(AND(E2543="",H2543=""),"",N(E2543)*N(F2543)+N(H2543))</f>
        <v/>
      </c>
      <c r="H2543" s="25"/>
      <c r="I2543" s="23"/>
      <c r="J2543" s="28" t="str">
        <f aca="false">IF(AND(A2543="",B2543="",C2543="",E2543="",H2543=""),"",IF(B2543="","Pick a job",IF(ISNA(MATCH(B2543,Jobs!$A$2:$A$301,0)),"Job # not on Jobs tab",IF(C2543="","Pick a category",IF(AND(E2543&lt;&gt;"",F2543=""),"Add a rate",IF(AND(E2543="",H2543=""),"Add hours or an amount",IF(AND(E2543&lt;&gt;"",H2543&lt;&gt;""),"Use hours x rate OR an amount","")))))))</f>
        <v/>
      </c>
    </row>
    <row r="2544" customFormat="false" ht="15" hidden="false" customHeight="false" outlineLevel="0" collapsed="false">
      <c r="A2544" s="24"/>
      <c r="B2544" s="23"/>
      <c r="C2544" s="23"/>
      <c r="D2544" s="23"/>
      <c r="E2544" s="23"/>
      <c r="F2544" s="25"/>
      <c r="G2544" s="26" t="str">
        <f aca="false">IF(AND(E2544="",H2544=""),"",N(E2544)*N(F2544)+N(H2544))</f>
        <v/>
      </c>
      <c r="H2544" s="25"/>
      <c r="I2544" s="23"/>
      <c r="J2544" s="28" t="str">
        <f aca="false">IF(AND(A2544="",B2544="",C2544="",E2544="",H2544=""),"",IF(B2544="","Pick a job",IF(ISNA(MATCH(B2544,Jobs!$A$2:$A$301,0)),"Job # not on Jobs tab",IF(C2544="","Pick a category",IF(AND(E2544&lt;&gt;"",F2544=""),"Add a rate",IF(AND(E2544="",H2544=""),"Add hours or an amount",IF(AND(E2544&lt;&gt;"",H2544&lt;&gt;""),"Use hours x rate OR an amount","")))))))</f>
        <v/>
      </c>
    </row>
    <row r="2545" customFormat="false" ht="15" hidden="false" customHeight="false" outlineLevel="0" collapsed="false">
      <c r="A2545" s="24"/>
      <c r="B2545" s="23"/>
      <c r="C2545" s="23"/>
      <c r="D2545" s="23"/>
      <c r="E2545" s="23"/>
      <c r="F2545" s="25"/>
      <c r="G2545" s="26" t="str">
        <f aca="false">IF(AND(E2545="",H2545=""),"",N(E2545)*N(F2545)+N(H2545))</f>
        <v/>
      </c>
      <c r="H2545" s="25"/>
      <c r="I2545" s="23"/>
      <c r="J2545" s="28" t="str">
        <f aca="false">IF(AND(A2545="",B2545="",C2545="",E2545="",H2545=""),"",IF(B2545="","Pick a job",IF(ISNA(MATCH(B2545,Jobs!$A$2:$A$301,0)),"Job # not on Jobs tab",IF(C2545="","Pick a category",IF(AND(E2545&lt;&gt;"",F2545=""),"Add a rate",IF(AND(E2545="",H2545=""),"Add hours or an amount",IF(AND(E2545&lt;&gt;"",H2545&lt;&gt;""),"Use hours x rate OR an amount","")))))))</f>
        <v/>
      </c>
    </row>
    <row r="2546" customFormat="false" ht="15" hidden="false" customHeight="false" outlineLevel="0" collapsed="false">
      <c r="A2546" s="24"/>
      <c r="B2546" s="23"/>
      <c r="C2546" s="23"/>
      <c r="D2546" s="23"/>
      <c r="E2546" s="23"/>
      <c r="F2546" s="25"/>
      <c r="G2546" s="26" t="str">
        <f aca="false">IF(AND(E2546="",H2546=""),"",N(E2546)*N(F2546)+N(H2546))</f>
        <v/>
      </c>
      <c r="H2546" s="25"/>
      <c r="I2546" s="23"/>
      <c r="J2546" s="28" t="str">
        <f aca="false">IF(AND(A2546="",B2546="",C2546="",E2546="",H2546=""),"",IF(B2546="","Pick a job",IF(ISNA(MATCH(B2546,Jobs!$A$2:$A$301,0)),"Job # not on Jobs tab",IF(C2546="","Pick a category",IF(AND(E2546&lt;&gt;"",F2546=""),"Add a rate",IF(AND(E2546="",H2546=""),"Add hours or an amount",IF(AND(E2546&lt;&gt;"",H2546&lt;&gt;""),"Use hours x rate OR an amount","")))))))</f>
        <v/>
      </c>
    </row>
    <row r="2547" customFormat="false" ht="15" hidden="false" customHeight="false" outlineLevel="0" collapsed="false">
      <c r="A2547" s="24"/>
      <c r="B2547" s="23"/>
      <c r="C2547" s="23"/>
      <c r="D2547" s="23"/>
      <c r="E2547" s="23"/>
      <c r="F2547" s="25"/>
      <c r="G2547" s="26" t="str">
        <f aca="false">IF(AND(E2547="",H2547=""),"",N(E2547)*N(F2547)+N(H2547))</f>
        <v/>
      </c>
      <c r="H2547" s="25"/>
      <c r="I2547" s="23"/>
      <c r="J2547" s="28" t="str">
        <f aca="false">IF(AND(A2547="",B2547="",C2547="",E2547="",H2547=""),"",IF(B2547="","Pick a job",IF(ISNA(MATCH(B2547,Jobs!$A$2:$A$301,0)),"Job # not on Jobs tab",IF(C2547="","Pick a category",IF(AND(E2547&lt;&gt;"",F2547=""),"Add a rate",IF(AND(E2547="",H2547=""),"Add hours or an amount",IF(AND(E2547&lt;&gt;"",H2547&lt;&gt;""),"Use hours x rate OR an amount","")))))))</f>
        <v/>
      </c>
    </row>
    <row r="2548" customFormat="false" ht="15" hidden="false" customHeight="false" outlineLevel="0" collapsed="false">
      <c r="A2548" s="24"/>
      <c r="B2548" s="23"/>
      <c r="C2548" s="23"/>
      <c r="D2548" s="23"/>
      <c r="E2548" s="23"/>
      <c r="F2548" s="25"/>
      <c r="G2548" s="26" t="str">
        <f aca="false">IF(AND(E2548="",H2548=""),"",N(E2548)*N(F2548)+N(H2548))</f>
        <v/>
      </c>
      <c r="H2548" s="25"/>
      <c r="I2548" s="23"/>
      <c r="J2548" s="28" t="str">
        <f aca="false">IF(AND(A2548="",B2548="",C2548="",E2548="",H2548=""),"",IF(B2548="","Pick a job",IF(ISNA(MATCH(B2548,Jobs!$A$2:$A$301,0)),"Job # not on Jobs tab",IF(C2548="","Pick a category",IF(AND(E2548&lt;&gt;"",F2548=""),"Add a rate",IF(AND(E2548="",H2548=""),"Add hours or an amount",IF(AND(E2548&lt;&gt;"",H2548&lt;&gt;""),"Use hours x rate OR an amount","")))))))</f>
        <v/>
      </c>
    </row>
    <row r="2549" customFormat="false" ht="15" hidden="false" customHeight="false" outlineLevel="0" collapsed="false">
      <c r="A2549" s="24"/>
      <c r="B2549" s="23"/>
      <c r="C2549" s="23"/>
      <c r="D2549" s="23"/>
      <c r="E2549" s="23"/>
      <c r="F2549" s="25"/>
      <c r="G2549" s="26" t="str">
        <f aca="false">IF(AND(E2549="",H2549=""),"",N(E2549)*N(F2549)+N(H2549))</f>
        <v/>
      </c>
      <c r="H2549" s="25"/>
      <c r="I2549" s="23"/>
      <c r="J2549" s="28" t="str">
        <f aca="false">IF(AND(A2549="",B2549="",C2549="",E2549="",H2549=""),"",IF(B2549="","Pick a job",IF(ISNA(MATCH(B2549,Jobs!$A$2:$A$301,0)),"Job # not on Jobs tab",IF(C2549="","Pick a category",IF(AND(E2549&lt;&gt;"",F2549=""),"Add a rate",IF(AND(E2549="",H2549=""),"Add hours or an amount",IF(AND(E2549&lt;&gt;"",H2549&lt;&gt;""),"Use hours x rate OR an amount","")))))))</f>
        <v/>
      </c>
    </row>
    <row r="2550" customFormat="false" ht="15" hidden="false" customHeight="false" outlineLevel="0" collapsed="false">
      <c r="A2550" s="24"/>
      <c r="B2550" s="23"/>
      <c r="C2550" s="23"/>
      <c r="D2550" s="23"/>
      <c r="E2550" s="23"/>
      <c r="F2550" s="25"/>
      <c r="G2550" s="26" t="str">
        <f aca="false">IF(AND(E2550="",H2550=""),"",N(E2550)*N(F2550)+N(H2550))</f>
        <v/>
      </c>
      <c r="H2550" s="25"/>
      <c r="I2550" s="23"/>
      <c r="J2550" s="28" t="str">
        <f aca="false">IF(AND(A2550="",B2550="",C2550="",E2550="",H2550=""),"",IF(B2550="","Pick a job",IF(ISNA(MATCH(B2550,Jobs!$A$2:$A$301,0)),"Job # not on Jobs tab",IF(C2550="","Pick a category",IF(AND(E2550&lt;&gt;"",F2550=""),"Add a rate",IF(AND(E2550="",H2550=""),"Add hours or an amount",IF(AND(E2550&lt;&gt;"",H2550&lt;&gt;""),"Use hours x rate OR an amount","")))))))</f>
        <v/>
      </c>
    </row>
    <row r="2551" customFormat="false" ht="15" hidden="false" customHeight="false" outlineLevel="0" collapsed="false">
      <c r="A2551" s="24"/>
      <c r="B2551" s="23"/>
      <c r="C2551" s="23"/>
      <c r="D2551" s="23"/>
      <c r="E2551" s="23"/>
      <c r="F2551" s="25"/>
      <c r="G2551" s="26" t="str">
        <f aca="false">IF(AND(E2551="",H2551=""),"",N(E2551)*N(F2551)+N(H2551))</f>
        <v/>
      </c>
      <c r="H2551" s="25"/>
      <c r="I2551" s="23"/>
      <c r="J2551" s="28" t="str">
        <f aca="false">IF(AND(A2551="",B2551="",C2551="",E2551="",H2551=""),"",IF(B2551="","Pick a job",IF(ISNA(MATCH(B2551,Jobs!$A$2:$A$301,0)),"Job # not on Jobs tab",IF(C2551="","Pick a category",IF(AND(E2551&lt;&gt;"",F2551=""),"Add a rate",IF(AND(E2551="",H2551=""),"Add hours or an amount",IF(AND(E2551&lt;&gt;"",H2551&lt;&gt;""),"Use hours x rate OR an amount","")))))))</f>
        <v/>
      </c>
    </row>
    <row r="2552" customFormat="false" ht="15" hidden="false" customHeight="false" outlineLevel="0" collapsed="false">
      <c r="A2552" s="24"/>
      <c r="B2552" s="23"/>
      <c r="C2552" s="23"/>
      <c r="D2552" s="23"/>
      <c r="E2552" s="23"/>
      <c r="F2552" s="25"/>
      <c r="G2552" s="26" t="str">
        <f aca="false">IF(AND(E2552="",H2552=""),"",N(E2552)*N(F2552)+N(H2552))</f>
        <v/>
      </c>
      <c r="H2552" s="25"/>
      <c r="I2552" s="23"/>
      <c r="J2552" s="28" t="str">
        <f aca="false">IF(AND(A2552="",B2552="",C2552="",E2552="",H2552=""),"",IF(B2552="","Pick a job",IF(ISNA(MATCH(B2552,Jobs!$A$2:$A$301,0)),"Job # not on Jobs tab",IF(C2552="","Pick a category",IF(AND(E2552&lt;&gt;"",F2552=""),"Add a rate",IF(AND(E2552="",H2552=""),"Add hours or an amount",IF(AND(E2552&lt;&gt;"",H2552&lt;&gt;""),"Use hours x rate OR an amount","")))))))</f>
        <v/>
      </c>
    </row>
    <row r="2553" customFormat="false" ht="15" hidden="false" customHeight="false" outlineLevel="0" collapsed="false">
      <c r="A2553" s="24"/>
      <c r="B2553" s="23"/>
      <c r="C2553" s="23"/>
      <c r="D2553" s="23"/>
      <c r="E2553" s="23"/>
      <c r="F2553" s="25"/>
      <c r="G2553" s="26" t="str">
        <f aca="false">IF(AND(E2553="",H2553=""),"",N(E2553)*N(F2553)+N(H2553))</f>
        <v/>
      </c>
      <c r="H2553" s="25"/>
      <c r="I2553" s="23"/>
      <c r="J2553" s="28" t="str">
        <f aca="false">IF(AND(A2553="",B2553="",C2553="",E2553="",H2553=""),"",IF(B2553="","Pick a job",IF(ISNA(MATCH(B2553,Jobs!$A$2:$A$301,0)),"Job # not on Jobs tab",IF(C2553="","Pick a category",IF(AND(E2553&lt;&gt;"",F2553=""),"Add a rate",IF(AND(E2553="",H2553=""),"Add hours or an amount",IF(AND(E2553&lt;&gt;"",H2553&lt;&gt;""),"Use hours x rate OR an amount","")))))))</f>
        <v/>
      </c>
    </row>
    <row r="2554" customFormat="false" ht="15" hidden="false" customHeight="false" outlineLevel="0" collapsed="false">
      <c r="A2554" s="24"/>
      <c r="B2554" s="23"/>
      <c r="C2554" s="23"/>
      <c r="D2554" s="23"/>
      <c r="E2554" s="23"/>
      <c r="F2554" s="25"/>
      <c r="G2554" s="26" t="str">
        <f aca="false">IF(AND(E2554="",H2554=""),"",N(E2554)*N(F2554)+N(H2554))</f>
        <v/>
      </c>
      <c r="H2554" s="25"/>
      <c r="I2554" s="23"/>
      <c r="J2554" s="28" t="str">
        <f aca="false">IF(AND(A2554="",B2554="",C2554="",E2554="",H2554=""),"",IF(B2554="","Pick a job",IF(ISNA(MATCH(B2554,Jobs!$A$2:$A$301,0)),"Job # not on Jobs tab",IF(C2554="","Pick a category",IF(AND(E2554&lt;&gt;"",F2554=""),"Add a rate",IF(AND(E2554="",H2554=""),"Add hours or an amount",IF(AND(E2554&lt;&gt;"",H2554&lt;&gt;""),"Use hours x rate OR an amount","")))))))</f>
        <v/>
      </c>
    </row>
    <row r="2555" customFormat="false" ht="15" hidden="false" customHeight="false" outlineLevel="0" collapsed="false">
      <c r="A2555" s="24"/>
      <c r="B2555" s="23"/>
      <c r="C2555" s="23"/>
      <c r="D2555" s="23"/>
      <c r="E2555" s="23"/>
      <c r="F2555" s="25"/>
      <c r="G2555" s="26" t="str">
        <f aca="false">IF(AND(E2555="",H2555=""),"",N(E2555)*N(F2555)+N(H2555))</f>
        <v/>
      </c>
      <c r="H2555" s="25"/>
      <c r="I2555" s="23"/>
      <c r="J2555" s="28" t="str">
        <f aca="false">IF(AND(A2555="",B2555="",C2555="",E2555="",H2555=""),"",IF(B2555="","Pick a job",IF(ISNA(MATCH(B2555,Jobs!$A$2:$A$301,0)),"Job # not on Jobs tab",IF(C2555="","Pick a category",IF(AND(E2555&lt;&gt;"",F2555=""),"Add a rate",IF(AND(E2555="",H2555=""),"Add hours or an amount",IF(AND(E2555&lt;&gt;"",H2555&lt;&gt;""),"Use hours x rate OR an amount","")))))))</f>
        <v/>
      </c>
    </row>
    <row r="2556" customFormat="false" ht="15" hidden="false" customHeight="false" outlineLevel="0" collapsed="false">
      <c r="A2556" s="24"/>
      <c r="B2556" s="23"/>
      <c r="C2556" s="23"/>
      <c r="D2556" s="23"/>
      <c r="E2556" s="23"/>
      <c r="F2556" s="25"/>
      <c r="G2556" s="26" t="str">
        <f aca="false">IF(AND(E2556="",H2556=""),"",N(E2556)*N(F2556)+N(H2556))</f>
        <v/>
      </c>
      <c r="H2556" s="25"/>
      <c r="I2556" s="23"/>
      <c r="J2556" s="28" t="str">
        <f aca="false">IF(AND(A2556="",B2556="",C2556="",E2556="",H2556=""),"",IF(B2556="","Pick a job",IF(ISNA(MATCH(B2556,Jobs!$A$2:$A$301,0)),"Job # not on Jobs tab",IF(C2556="","Pick a category",IF(AND(E2556&lt;&gt;"",F2556=""),"Add a rate",IF(AND(E2556="",H2556=""),"Add hours or an amount",IF(AND(E2556&lt;&gt;"",H2556&lt;&gt;""),"Use hours x rate OR an amount","")))))))</f>
        <v/>
      </c>
    </row>
    <row r="2557" customFormat="false" ht="15" hidden="false" customHeight="false" outlineLevel="0" collapsed="false">
      <c r="A2557" s="24"/>
      <c r="B2557" s="23"/>
      <c r="C2557" s="23"/>
      <c r="D2557" s="23"/>
      <c r="E2557" s="23"/>
      <c r="F2557" s="25"/>
      <c r="G2557" s="26" t="str">
        <f aca="false">IF(AND(E2557="",H2557=""),"",N(E2557)*N(F2557)+N(H2557))</f>
        <v/>
      </c>
      <c r="H2557" s="25"/>
      <c r="I2557" s="23"/>
      <c r="J2557" s="28" t="str">
        <f aca="false">IF(AND(A2557="",B2557="",C2557="",E2557="",H2557=""),"",IF(B2557="","Pick a job",IF(ISNA(MATCH(B2557,Jobs!$A$2:$A$301,0)),"Job # not on Jobs tab",IF(C2557="","Pick a category",IF(AND(E2557&lt;&gt;"",F2557=""),"Add a rate",IF(AND(E2557="",H2557=""),"Add hours or an amount",IF(AND(E2557&lt;&gt;"",H2557&lt;&gt;""),"Use hours x rate OR an amount","")))))))</f>
        <v/>
      </c>
    </row>
    <row r="2558" customFormat="false" ht="15" hidden="false" customHeight="false" outlineLevel="0" collapsed="false">
      <c r="A2558" s="24"/>
      <c r="B2558" s="23"/>
      <c r="C2558" s="23"/>
      <c r="D2558" s="23"/>
      <c r="E2558" s="23"/>
      <c r="F2558" s="25"/>
      <c r="G2558" s="26" t="str">
        <f aca="false">IF(AND(E2558="",H2558=""),"",N(E2558)*N(F2558)+N(H2558))</f>
        <v/>
      </c>
      <c r="H2558" s="25"/>
      <c r="I2558" s="23"/>
      <c r="J2558" s="28" t="str">
        <f aca="false">IF(AND(A2558="",B2558="",C2558="",E2558="",H2558=""),"",IF(B2558="","Pick a job",IF(ISNA(MATCH(B2558,Jobs!$A$2:$A$301,0)),"Job # not on Jobs tab",IF(C2558="","Pick a category",IF(AND(E2558&lt;&gt;"",F2558=""),"Add a rate",IF(AND(E2558="",H2558=""),"Add hours or an amount",IF(AND(E2558&lt;&gt;"",H2558&lt;&gt;""),"Use hours x rate OR an amount","")))))))</f>
        <v/>
      </c>
    </row>
    <row r="2559" customFormat="false" ht="15" hidden="false" customHeight="false" outlineLevel="0" collapsed="false">
      <c r="A2559" s="24"/>
      <c r="B2559" s="23"/>
      <c r="C2559" s="23"/>
      <c r="D2559" s="23"/>
      <c r="E2559" s="23"/>
      <c r="F2559" s="25"/>
      <c r="G2559" s="26" t="str">
        <f aca="false">IF(AND(E2559="",H2559=""),"",N(E2559)*N(F2559)+N(H2559))</f>
        <v/>
      </c>
      <c r="H2559" s="25"/>
      <c r="I2559" s="23"/>
      <c r="J2559" s="28" t="str">
        <f aca="false">IF(AND(A2559="",B2559="",C2559="",E2559="",H2559=""),"",IF(B2559="","Pick a job",IF(ISNA(MATCH(B2559,Jobs!$A$2:$A$301,0)),"Job # not on Jobs tab",IF(C2559="","Pick a category",IF(AND(E2559&lt;&gt;"",F2559=""),"Add a rate",IF(AND(E2559="",H2559=""),"Add hours or an amount",IF(AND(E2559&lt;&gt;"",H2559&lt;&gt;""),"Use hours x rate OR an amount","")))))))</f>
        <v/>
      </c>
    </row>
    <row r="2560" customFormat="false" ht="15" hidden="false" customHeight="false" outlineLevel="0" collapsed="false">
      <c r="A2560" s="24"/>
      <c r="B2560" s="23"/>
      <c r="C2560" s="23"/>
      <c r="D2560" s="23"/>
      <c r="E2560" s="23"/>
      <c r="F2560" s="25"/>
      <c r="G2560" s="26" t="str">
        <f aca="false">IF(AND(E2560="",H2560=""),"",N(E2560)*N(F2560)+N(H2560))</f>
        <v/>
      </c>
      <c r="H2560" s="25"/>
      <c r="I2560" s="23"/>
      <c r="J2560" s="28" t="str">
        <f aca="false">IF(AND(A2560="",B2560="",C2560="",E2560="",H2560=""),"",IF(B2560="","Pick a job",IF(ISNA(MATCH(B2560,Jobs!$A$2:$A$301,0)),"Job # not on Jobs tab",IF(C2560="","Pick a category",IF(AND(E2560&lt;&gt;"",F2560=""),"Add a rate",IF(AND(E2560="",H2560=""),"Add hours or an amount",IF(AND(E2560&lt;&gt;"",H2560&lt;&gt;""),"Use hours x rate OR an amount","")))))))</f>
        <v/>
      </c>
    </row>
    <row r="2561" customFormat="false" ht="15" hidden="false" customHeight="false" outlineLevel="0" collapsed="false">
      <c r="A2561" s="24"/>
      <c r="B2561" s="23"/>
      <c r="C2561" s="23"/>
      <c r="D2561" s="23"/>
      <c r="E2561" s="23"/>
      <c r="F2561" s="25"/>
      <c r="G2561" s="26" t="str">
        <f aca="false">IF(AND(E2561="",H2561=""),"",N(E2561)*N(F2561)+N(H2561))</f>
        <v/>
      </c>
      <c r="H2561" s="25"/>
      <c r="I2561" s="23"/>
      <c r="J2561" s="28" t="str">
        <f aca="false">IF(AND(A2561="",B2561="",C2561="",E2561="",H2561=""),"",IF(B2561="","Pick a job",IF(ISNA(MATCH(B2561,Jobs!$A$2:$A$301,0)),"Job # not on Jobs tab",IF(C2561="","Pick a category",IF(AND(E2561&lt;&gt;"",F2561=""),"Add a rate",IF(AND(E2561="",H2561=""),"Add hours or an amount",IF(AND(E2561&lt;&gt;"",H2561&lt;&gt;""),"Use hours x rate OR an amount","")))))))</f>
        <v/>
      </c>
    </row>
    <row r="2562" customFormat="false" ht="15" hidden="false" customHeight="false" outlineLevel="0" collapsed="false">
      <c r="A2562" s="24"/>
      <c r="B2562" s="23"/>
      <c r="C2562" s="23"/>
      <c r="D2562" s="23"/>
      <c r="E2562" s="23"/>
      <c r="F2562" s="25"/>
      <c r="G2562" s="26" t="str">
        <f aca="false">IF(AND(E2562="",H2562=""),"",N(E2562)*N(F2562)+N(H2562))</f>
        <v/>
      </c>
      <c r="H2562" s="25"/>
      <c r="I2562" s="23"/>
      <c r="J2562" s="28" t="str">
        <f aca="false">IF(AND(A2562="",B2562="",C2562="",E2562="",H2562=""),"",IF(B2562="","Pick a job",IF(ISNA(MATCH(B2562,Jobs!$A$2:$A$301,0)),"Job # not on Jobs tab",IF(C2562="","Pick a category",IF(AND(E2562&lt;&gt;"",F2562=""),"Add a rate",IF(AND(E2562="",H2562=""),"Add hours or an amount",IF(AND(E2562&lt;&gt;"",H2562&lt;&gt;""),"Use hours x rate OR an amount","")))))))</f>
        <v/>
      </c>
    </row>
    <row r="2563" customFormat="false" ht="15" hidden="false" customHeight="false" outlineLevel="0" collapsed="false">
      <c r="A2563" s="24"/>
      <c r="B2563" s="23"/>
      <c r="C2563" s="23"/>
      <c r="D2563" s="23"/>
      <c r="E2563" s="23"/>
      <c r="F2563" s="25"/>
      <c r="G2563" s="26" t="str">
        <f aca="false">IF(AND(E2563="",H2563=""),"",N(E2563)*N(F2563)+N(H2563))</f>
        <v/>
      </c>
      <c r="H2563" s="25"/>
      <c r="I2563" s="23"/>
      <c r="J2563" s="28" t="str">
        <f aca="false">IF(AND(A2563="",B2563="",C2563="",E2563="",H2563=""),"",IF(B2563="","Pick a job",IF(ISNA(MATCH(B2563,Jobs!$A$2:$A$301,0)),"Job # not on Jobs tab",IF(C2563="","Pick a category",IF(AND(E2563&lt;&gt;"",F2563=""),"Add a rate",IF(AND(E2563="",H2563=""),"Add hours or an amount",IF(AND(E2563&lt;&gt;"",H2563&lt;&gt;""),"Use hours x rate OR an amount","")))))))</f>
        <v/>
      </c>
    </row>
    <row r="2564" customFormat="false" ht="15" hidden="false" customHeight="false" outlineLevel="0" collapsed="false">
      <c r="A2564" s="24"/>
      <c r="B2564" s="23"/>
      <c r="C2564" s="23"/>
      <c r="D2564" s="23"/>
      <c r="E2564" s="23"/>
      <c r="F2564" s="25"/>
      <c r="G2564" s="26" t="str">
        <f aca="false">IF(AND(E2564="",H2564=""),"",N(E2564)*N(F2564)+N(H2564))</f>
        <v/>
      </c>
      <c r="H2564" s="25"/>
      <c r="I2564" s="23"/>
      <c r="J2564" s="28" t="str">
        <f aca="false">IF(AND(A2564="",B2564="",C2564="",E2564="",H2564=""),"",IF(B2564="","Pick a job",IF(ISNA(MATCH(B2564,Jobs!$A$2:$A$301,0)),"Job # not on Jobs tab",IF(C2564="","Pick a category",IF(AND(E2564&lt;&gt;"",F2564=""),"Add a rate",IF(AND(E2564="",H2564=""),"Add hours or an amount",IF(AND(E2564&lt;&gt;"",H2564&lt;&gt;""),"Use hours x rate OR an amount","")))))))</f>
        <v/>
      </c>
    </row>
    <row r="2565" customFormat="false" ht="15" hidden="false" customHeight="false" outlineLevel="0" collapsed="false">
      <c r="A2565" s="24"/>
      <c r="B2565" s="23"/>
      <c r="C2565" s="23"/>
      <c r="D2565" s="23"/>
      <c r="E2565" s="23"/>
      <c r="F2565" s="25"/>
      <c r="G2565" s="26" t="str">
        <f aca="false">IF(AND(E2565="",H2565=""),"",N(E2565)*N(F2565)+N(H2565))</f>
        <v/>
      </c>
      <c r="H2565" s="25"/>
      <c r="I2565" s="23"/>
      <c r="J2565" s="28" t="str">
        <f aca="false">IF(AND(A2565="",B2565="",C2565="",E2565="",H2565=""),"",IF(B2565="","Pick a job",IF(ISNA(MATCH(B2565,Jobs!$A$2:$A$301,0)),"Job # not on Jobs tab",IF(C2565="","Pick a category",IF(AND(E2565&lt;&gt;"",F2565=""),"Add a rate",IF(AND(E2565="",H2565=""),"Add hours or an amount",IF(AND(E2565&lt;&gt;"",H2565&lt;&gt;""),"Use hours x rate OR an amount","")))))))</f>
        <v/>
      </c>
    </row>
    <row r="2566" customFormat="false" ht="15" hidden="false" customHeight="false" outlineLevel="0" collapsed="false">
      <c r="A2566" s="24"/>
      <c r="B2566" s="23"/>
      <c r="C2566" s="23"/>
      <c r="D2566" s="23"/>
      <c r="E2566" s="23"/>
      <c r="F2566" s="25"/>
      <c r="G2566" s="26" t="str">
        <f aca="false">IF(AND(E2566="",H2566=""),"",N(E2566)*N(F2566)+N(H2566))</f>
        <v/>
      </c>
      <c r="H2566" s="25"/>
      <c r="I2566" s="23"/>
      <c r="J2566" s="28" t="str">
        <f aca="false">IF(AND(A2566="",B2566="",C2566="",E2566="",H2566=""),"",IF(B2566="","Pick a job",IF(ISNA(MATCH(B2566,Jobs!$A$2:$A$301,0)),"Job # not on Jobs tab",IF(C2566="","Pick a category",IF(AND(E2566&lt;&gt;"",F2566=""),"Add a rate",IF(AND(E2566="",H2566=""),"Add hours or an amount",IF(AND(E2566&lt;&gt;"",H2566&lt;&gt;""),"Use hours x rate OR an amount","")))))))</f>
        <v/>
      </c>
    </row>
    <row r="2567" customFormat="false" ht="15" hidden="false" customHeight="false" outlineLevel="0" collapsed="false">
      <c r="A2567" s="24"/>
      <c r="B2567" s="23"/>
      <c r="C2567" s="23"/>
      <c r="D2567" s="23"/>
      <c r="E2567" s="23"/>
      <c r="F2567" s="25"/>
      <c r="G2567" s="26" t="str">
        <f aca="false">IF(AND(E2567="",H2567=""),"",N(E2567)*N(F2567)+N(H2567))</f>
        <v/>
      </c>
      <c r="H2567" s="25"/>
      <c r="I2567" s="23"/>
      <c r="J2567" s="28" t="str">
        <f aca="false">IF(AND(A2567="",B2567="",C2567="",E2567="",H2567=""),"",IF(B2567="","Pick a job",IF(ISNA(MATCH(B2567,Jobs!$A$2:$A$301,0)),"Job # not on Jobs tab",IF(C2567="","Pick a category",IF(AND(E2567&lt;&gt;"",F2567=""),"Add a rate",IF(AND(E2567="",H2567=""),"Add hours or an amount",IF(AND(E2567&lt;&gt;"",H2567&lt;&gt;""),"Use hours x rate OR an amount","")))))))</f>
        <v/>
      </c>
    </row>
    <row r="2568" customFormat="false" ht="15" hidden="false" customHeight="false" outlineLevel="0" collapsed="false">
      <c r="A2568" s="24"/>
      <c r="B2568" s="23"/>
      <c r="C2568" s="23"/>
      <c r="D2568" s="23"/>
      <c r="E2568" s="23"/>
      <c r="F2568" s="25"/>
      <c r="G2568" s="26" t="str">
        <f aca="false">IF(AND(E2568="",H2568=""),"",N(E2568)*N(F2568)+N(H2568))</f>
        <v/>
      </c>
      <c r="H2568" s="25"/>
      <c r="I2568" s="23"/>
      <c r="J2568" s="28" t="str">
        <f aca="false">IF(AND(A2568="",B2568="",C2568="",E2568="",H2568=""),"",IF(B2568="","Pick a job",IF(ISNA(MATCH(B2568,Jobs!$A$2:$A$301,0)),"Job # not on Jobs tab",IF(C2568="","Pick a category",IF(AND(E2568&lt;&gt;"",F2568=""),"Add a rate",IF(AND(E2568="",H2568=""),"Add hours or an amount",IF(AND(E2568&lt;&gt;"",H2568&lt;&gt;""),"Use hours x rate OR an amount","")))))))</f>
        <v/>
      </c>
    </row>
    <row r="2569" customFormat="false" ht="15" hidden="false" customHeight="false" outlineLevel="0" collapsed="false">
      <c r="A2569" s="24"/>
      <c r="B2569" s="23"/>
      <c r="C2569" s="23"/>
      <c r="D2569" s="23"/>
      <c r="E2569" s="23"/>
      <c r="F2569" s="25"/>
      <c r="G2569" s="26" t="str">
        <f aca="false">IF(AND(E2569="",H2569=""),"",N(E2569)*N(F2569)+N(H2569))</f>
        <v/>
      </c>
      <c r="H2569" s="25"/>
      <c r="I2569" s="23"/>
      <c r="J2569" s="28" t="str">
        <f aca="false">IF(AND(A2569="",B2569="",C2569="",E2569="",H2569=""),"",IF(B2569="","Pick a job",IF(ISNA(MATCH(B2569,Jobs!$A$2:$A$301,0)),"Job # not on Jobs tab",IF(C2569="","Pick a category",IF(AND(E2569&lt;&gt;"",F2569=""),"Add a rate",IF(AND(E2569="",H2569=""),"Add hours or an amount",IF(AND(E2569&lt;&gt;"",H2569&lt;&gt;""),"Use hours x rate OR an amount","")))))))</f>
        <v/>
      </c>
    </row>
    <row r="2570" customFormat="false" ht="15" hidden="false" customHeight="false" outlineLevel="0" collapsed="false">
      <c r="A2570" s="24"/>
      <c r="B2570" s="23"/>
      <c r="C2570" s="23"/>
      <c r="D2570" s="23"/>
      <c r="E2570" s="23"/>
      <c r="F2570" s="25"/>
      <c r="G2570" s="26" t="str">
        <f aca="false">IF(AND(E2570="",H2570=""),"",N(E2570)*N(F2570)+N(H2570))</f>
        <v/>
      </c>
      <c r="H2570" s="25"/>
      <c r="I2570" s="23"/>
      <c r="J2570" s="28" t="str">
        <f aca="false">IF(AND(A2570="",B2570="",C2570="",E2570="",H2570=""),"",IF(B2570="","Pick a job",IF(ISNA(MATCH(B2570,Jobs!$A$2:$A$301,0)),"Job # not on Jobs tab",IF(C2570="","Pick a category",IF(AND(E2570&lt;&gt;"",F2570=""),"Add a rate",IF(AND(E2570="",H2570=""),"Add hours or an amount",IF(AND(E2570&lt;&gt;"",H2570&lt;&gt;""),"Use hours x rate OR an amount","")))))))</f>
        <v/>
      </c>
    </row>
    <row r="2571" customFormat="false" ht="15" hidden="false" customHeight="false" outlineLevel="0" collapsed="false">
      <c r="A2571" s="24"/>
      <c r="B2571" s="23"/>
      <c r="C2571" s="23"/>
      <c r="D2571" s="23"/>
      <c r="E2571" s="23"/>
      <c r="F2571" s="25"/>
      <c r="G2571" s="26" t="str">
        <f aca="false">IF(AND(E2571="",H2571=""),"",N(E2571)*N(F2571)+N(H2571))</f>
        <v/>
      </c>
      <c r="H2571" s="25"/>
      <c r="I2571" s="23"/>
      <c r="J2571" s="28" t="str">
        <f aca="false">IF(AND(A2571="",B2571="",C2571="",E2571="",H2571=""),"",IF(B2571="","Pick a job",IF(ISNA(MATCH(B2571,Jobs!$A$2:$A$301,0)),"Job # not on Jobs tab",IF(C2571="","Pick a category",IF(AND(E2571&lt;&gt;"",F2571=""),"Add a rate",IF(AND(E2571="",H2571=""),"Add hours or an amount",IF(AND(E2571&lt;&gt;"",H2571&lt;&gt;""),"Use hours x rate OR an amount","")))))))</f>
        <v/>
      </c>
    </row>
    <row r="2572" customFormat="false" ht="15" hidden="false" customHeight="false" outlineLevel="0" collapsed="false">
      <c r="A2572" s="24"/>
      <c r="B2572" s="23"/>
      <c r="C2572" s="23"/>
      <c r="D2572" s="23"/>
      <c r="E2572" s="23"/>
      <c r="F2572" s="25"/>
      <c r="G2572" s="26" t="str">
        <f aca="false">IF(AND(E2572="",H2572=""),"",N(E2572)*N(F2572)+N(H2572))</f>
        <v/>
      </c>
      <c r="H2572" s="25"/>
      <c r="I2572" s="23"/>
      <c r="J2572" s="28" t="str">
        <f aca="false">IF(AND(A2572="",B2572="",C2572="",E2572="",H2572=""),"",IF(B2572="","Pick a job",IF(ISNA(MATCH(B2572,Jobs!$A$2:$A$301,0)),"Job # not on Jobs tab",IF(C2572="","Pick a category",IF(AND(E2572&lt;&gt;"",F2572=""),"Add a rate",IF(AND(E2572="",H2572=""),"Add hours or an amount",IF(AND(E2572&lt;&gt;"",H2572&lt;&gt;""),"Use hours x rate OR an amount","")))))))</f>
        <v/>
      </c>
    </row>
    <row r="2573" customFormat="false" ht="15" hidden="false" customHeight="false" outlineLevel="0" collapsed="false">
      <c r="A2573" s="24"/>
      <c r="B2573" s="23"/>
      <c r="C2573" s="23"/>
      <c r="D2573" s="23"/>
      <c r="E2573" s="23"/>
      <c r="F2573" s="25"/>
      <c r="G2573" s="26" t="str">
        <f aca="false">IF(AND(E2573="",H2573=""),"",N(E2573)*N(F2573)+N(H2573))</f>
        <v/>
      </c>
      <c r="H2573" s="25"/>
      <c r="I2573" s="23"/>
      <c r="J2573" s="28" t="str">
        <f aca="false">IF(AND(A2573="",B2573="",C2573="",E2573="",H2573=""),"",IF(B2573="","Pick a job",IF(ISNA(MATCH(B2573,Jobs!$A$2:$A$301,0)),"Job # not on Jobs tab",IF(C2573="","Pick a category",IF(AND(E2573&lt;&gt;"",F2573=""),"Add a rate",IF(AND(E2573="",H2573=""),"Add hours or an amount",IF(AND(E2573&lt;&gt;"",H2573&lt;&gt;""),"Use hours x rate OR an amount","")))))))</f>
        <v/>
      </c>
    </row>
    <row r="2574" customFormat="false" ht="15" hidden="false" customHeight="false" outlineLevel="0" collapsed="false">
      <c r="A2574" s="24"/>
      <c r="B2574" s="23"/>
      <c r="C2574" s="23"/>
      <c r="D2574" s="23"/>
      <c r="E2574" s="23"/>
      <c r="F2574" s="25"/>
      <c r="G2574" s="26" t="str">
        <f aca="false">IF(AND(E2574="",H2574=""),"",N(E2574)*N(F2574)+N(H2574))</f>
        <v/>
      </c>
      <c r="H2574" s="25"/>
      <c r="I2574" s="23"/>
      <c r="J2574" s="28" t="str">
        <f aca="false">IF(AND(A2574="",B2574="",C2574="",E2574="",H2574=""),"",IF(B2574="","Pick a job",IF(ISNA(MATCH(B2574,Jobs!$A$2:$A$301,0)),"Job # not on Jobs tab",IF(C2574="","Pick a category",IF(AND(E2574&lt;&gt;"",F2574=""),"Add a rate",IF(AND(E2574="",H2574=""),"Add hours or an amount",IF(AND(E2574&lt;&gt;"",H2574&lt;&gt;""),"Use hours x rate OR an amount","")))))))</f>
        <v/>
      </c>
    </row>
    <row r="2575" customFormat="false" ht="15" hidden="false" customHeight="false" outlineLevel="0" collapsed="false">
      <c r="A2575" s="24"/>
      <c r="B2575" s="23"/>
      <c r="C2575" s="23"/>
      <c r="D2575" s="23"/>
      <c r="E2575" s="23"/>
      <c r="F2575" s="25"/>
      <c r="G2575" s="26" t="str">
        <f aca="false">IF(AND(E2575="",H2575=""),"",N(E2575)*N(F2575)+N(H2575))</f>
        <v/>
      </c>
      <c r="H2575" s="25"/>
      <c r="I2575" s="23"/>
      <c r="J2575" s="28" t="str">
        <f aca="false">IF(AND(A2575="",B2575="",C2575="",E2575="",H2575=""),"",IF(B2575="","Pick a job",IF(ISNA(MATCH(B2575,Jobs!$A$2:$A$301,0)),"Job # not on Jobs tab",IF(C2575="","Pick a category",IF(AND(E2575&lt;&gt;"",F2575=""),"Add a rate",IF(AND(E2575="",H2575=""),"Add hours or an amount",IF(AND(E2575&lt;&gt;"",H2575&lt;&gt;""),"Use hours x rate OR an amount","")))))))</f>
        <v/>
      </c>
    </row>
    <row r="2576" customFormat="false" ht="15" hidden="false" customHeight="false" outlineLevel="0" collapsed="false">
      <c r="A2576" s="24"/>
      <c r="B2576" s="23"/>
      <c r="C2576" s="23"/>
      <c r="D2576" s="23"/>
      <c r="E2576" s="23"/>
      <c r="F2576" s="25"/>
      <c r="G2576" s="26" t="str">
        <f aca="false">IF(AND(E2576="",H2576=""),"",N(E2576)*N(F2576)+N(H2576))</f>
        <v/>
      </c>
      <c r="H2576" s="25"/>
      <c r="I2576" s="23"/>
      <c r="J2576" s="28" t="str">
        <f aca="false">IF(AND(A2576="",B2576="",C2576="",E2576="",H2576=""),"",IF(B2576="","Pick a job",IF(ISNA(MATCH(B2576,Jobs!$A$2:$A$301,0)),"Job # not on Jobs tab",IF(C2576="","Pick a category",IF(AND(E2576&lt;&gt;"",F2576=""),"Add a rate",IF(AND(E2576="",H2576=""),"Add hours or an amount",IF(AND(E2576&lt;&gt;"",H2576&lt;&gt;""),"Use hours x rate OR an amount","")))))))</f>
        <v/>
      </c>
    </row>
    <row r="2577" customFormat="false" ht="15" hidden="false" customHeight="false" outlineLevel="0" collapsed="false">
      <c r="A2577" s="24"/>
      <c r="B2577" s="23"/>
      <c r="C2577" s="23"/>
      <c r="D2577" s="23"/>
      <c r="E2577" s="23"/>
      <c r="F2577" s="25"/>
      <c r="G2577" s="26" t="str">
        <f aca="false">IF(AND(E2577="",H2577=""),"",N(E2577)*N(F2577)+N(H2577))</f>
        <v/>
      </c>
      <c r="H2577" s="25"/>
      <c r="I2577" s="23"/>
      <c r="J2577" s="28" t="str">
        <f aca="false">IF(AND(A2577="",B2577="",C2577="",E2577="",H2577=""),"",IF(B2577="","Pick a job",IF(ISNA(MATCH(B2577,Jobs!$A$2:$A$301,0)),"Job # not on Jobs tab",IF(C2577="","Pick a category",IF(AND(E2577&lt;&gt;"",F2577=""),"Add a rate",IF(AND(E2577="",H2577=""),"Add hours or an amount",IF(AND(E2577&lt;&gt;"",H2577&lt;&gt;""),"Use hours x rate OR an amount","")))))))</f>
        <v/>
      </c>
    </row>
    <row r="2578" customFormat="false" ht="15" hidden="false" customHeight="false" outlineLevel="0" collapsed="false">
      <c r="A2578" s="24"/>
      <c r="B2578" s="23"/>
      <c r="C2578" s="23"/>
      <c r="D2578" s="23"/>
      <c r="E2578" s="23"/>
      <c r="F2578" s="25"/>
      <c r="G2578" s="26" t="str">
        <f aca="false">IF(AND(E2578="",H2578=""),"",N(E2578)*N(F2578)+N(H2578))</f>
        <v/>
      </c>
      <c r="H2578" s="25"/>
      <c r="I2578" s="23"/>
      <c r="J2578" s="28" t="str">
        <f aca="false">IF(AND(A2578="",B2578="",C2578="",E2578="",H2578=""),"",IF(B2578="","Pick a job",IF(ISNA(MATCH(B2578,Jobs!$A$2:$A$301,0)),"Job # not on Jobs tab",IF(C2578="","Pick a category",IF(AND(E2578&lt;&gt;"",F2578=""),"Add a rate",IF(AND(E2578="",H2578=""),"Add hours or an amount",IF(AND(E2578&lt;&gt;"",H2578&lt;&gt;""),"Use hours x rate OR an amount","")))))))</f>
        <v/>
      </c>
    </row>
    <row r="2579" customFormat="false" ht="15" hidden="false" customHeight="false" outlineLevel="0" collapsed="false">
      <c r="A2579" s="24"/>
      <c r="B2579" s="23"/>
      <c r="C2579" s="23"/>
      <c r="D2579" s="23"/>
      <c r="E2579" s="23"/>
      <c r="F2579" s="25"/>
      <c r="G2579" s="26" t="str">
        <f aca="false">IF(AND(E2579="",H2579=""),"",N(E2579)*N(F2579)+N(H2579))</f>
        <v/>
      </c>
      <c r="H2579" s="25"/>
      <c r="I2579" s="23"/>
      <c r="J2579" s="28" t="str">
        <f aca="false">IF(AND(A2579="",B2579="",C2579="",E2579="",H2579=""),"",IF(B2579="","Pick a job",IF(ISNA(MATCH(B2579,Jobs!$A$2:$A$301,0)),"Job # not on Jobs tab",IF(C2579="","Pick a category",IF(AND(E2579&lt;&gt;"",F2579=""),"Add a rate",IF(AND(E2579="",H2579=""),"Add hours or an amount",IF(AND(E2579&lt;&gt;"",H2579&lt;&gt;""),"Use hours x rate OR an amount","")))))))</f>
        <v/>
      </c>
    </row>
    <row r="2580" customFormat="false" ht="15" hidden="false" customHeight="false" outlineLevel="0" collapsed="false">
      <c r="A2580" s="24"/>
      <c r="B2580" s="23"/>
      <c r="C2580" s="23"/>
      <c r="D2580" s="23"/>
      <c r="E2580" s="23"/>
      <c r="F2580" s="25"/>
      <c r="G2580" s="26" t="str">
        <f aca="false">IF(AND(E2580="",H2580=""),"",N(E2580)*N(F2580)+N(H2580))</f>
        <v/>
      </c>
      <c r="H2580" s="25"/>
      <c r="I2580" s="23"/>
      <c r="J2580" s="28" t="str">
        <f aca="false">IF(AND(A2580="",B2580="",C2580="",E2580="",H2580=""),"",IF(B2580="","Pick a job",IF(ISNA(MATCH(B2580,Jobs!$A$2:$A$301,0)),"Job # not on Jobs tab",IF(C2580="","Pick a category",IF(AND(E2580&lt;&gt;"",F2580=""),"Add a rate",IF(AND(E2580="",H2580=""),"Add hours or an amount",IF(AND(E2580&lt;&gt;"",H2580&lt;&gt;""),"Use hours x rate OR an amount","")))))))</f>
        <v/>
      </c>
    </row>
    <row r="2581" customFormat="false" ht="15" hidden="false" customHeight="false" outlineLevel="0" collapsed="false">
      <c r="A2581" s="24"/>
      <c r="B2581" s="23"/>
      <c r="C2581" s="23"/>
      <c r="D2581" s="23"/>
      <c r="E2581" s="23"/>
      <c r="F2581" s="25"/>
      <c r="G2581" s="26" t="str">
        <f aca="false">IF(AND(E2581="",H2581=""),"",N(E2581)*N(F2581)+N(H2581))</f>
        <v/>
      </c>
      <c r="H2581" s="25"/>
      <c r="I2581" s="23"/>
      <c r="J2581" s="28" t="str">
        <f aca="false">IF(AND(A2581="",B2581="",C2581="",E2581="",H2581=""),"",IF(B2581="","Pick a job",IF(ISNA(MATCH(B2581,Jobs!$A$2:$A$301,0)),"Job # not on Jobs tab",IF(C2581="","Pick a category",IF(AND(E2581&lt;&gt;"",F2581=""),"Add a rate",IF(AND(E2581="",H2581=""),"Add hours or an amount",IF(AND(E2581&lt;&gt;"",H2581&lt;&gt;""),"Use hours x rate OR an amount","")))))))</f>
        <v/>
      </c>
    </row>
    <row r="2582" customFormat="false" ht="15" hidden="false" customHeight="false" outlineLevel="0" collapsed="false">
      <c r="A2582" s="24"/>
      <c r="B2582" s="23"/>
      <c r="C2582" s="23"/>
      <c r="D2582" s="23"/>
      <c r="E2582" s="23"/>
      <c r="F2582" s="25"/>
      <c r="G2582" s="26" t="str">
        <f aca="false">IF(AND(E2582="",H2582=""),"",N(E2582)*N(F2582)+N(H2582))</f>
        <v/>
      </c>
      <c r="H2582" s="25"/>
      <c r="I2582" s="23"/>
      <c r="J2582" s="28" t="str">
        <f aca="false">IF(AND(A2582="",B2582="",C2582="",E2582="",H2582=""),"",IF(B2582="","Pick a job",IF(ISNA(MATCH(B2582,Jobs!$A$2:$A$301,0)),"Job # not on Jobs tab",IF(C2582="","Pick a category",IF(AND(E2582&lt;&gt;"",F2582=""),"Add a rate",IF(AND(E2582="",H2582=""),"Add hours or an amount",IF(AND(E2582&lt;&gt;"",H2582&lt;&gt;""),"Use hours x rate OR an amount","")))))))</f>
        <v/>
      </c>
    </row>
    <row r="2583" customFormat="false" ht="15" hidden="false" customHeight="false" outlineLevel="0" collapsed="false">
      <c r="A2583" s="24"/>
      <c r="B2583" s="23"/>
      <c r="C2583" s="23"/>
      <c r="D2583" s="23"/>
      <c r="E2583" s="23"/>
      <c r="F2583" s="25"/>
      <c r="G2583" s="26" t="str">
        <f aca="false">IF(AND(E2583="",H2583=""),"",N(E2583)*N(F2583)+N(H2583))</f>
        <v/>
      </c>
      <c r="H2583" s="25"/>
      <c r="I2583" s="23"/>
      <c r="J2583" s="28" t="str">
        <f aca="false">IF(AND(A2583="",B2583="",C2583="",E2583="",H2583=""),"",IF(B2583="","Pick a job",IF(ISNA(MATCH(B2583,Jobs!$A$2:$A$301,0)),"Job # not on Jobs tab",IF(C2583="","Pick a category",IF(AND(E2583&lt;&gt;"",F2583=""),"Add a rate",IF(AND(E2583="",H2583=""),"Add hours or an amount",IF(AND(E2583&lt;&gt;"",H2583&lt;&gt;""),"Use hours x rate OR an amount","")))))))</f>
        <v/>
      </c>
    </row>
    <row r="2584" customFormat="false" ht="15" hidden="false" customHeight="false" outlineLevel="0" collapsed="false">
      <c r="A2584" s="24"/>
      <c r="B2584" s="23"/>
      <c r="C2584" s="23"/>
      <c r="D2584" s="23"/>
      <c r="E2584" s="23"/>
      <c r="F2584" s="25"/>
      <c r="G2584" s="26" t="str">
        <f aca="false">IF(AND(E2584="",H2584=""),"",N(E2584)*N(F2584)+N(H2584))</f>
        <v/>
      </c>
      <c r="H2584" s="25"/>
      <c r="I2584" s="23"/>
      <c r="J2584" s="28" t="str">
        <f aca="false">IF(AND(A2584="",B2584="",C2584="",E2584="",H2584=""),"",IF(B2584="","Pick a job",IF(ISNA(MATCH(B2584,Jobs!$A$2:$A$301,0)),"Job # not on Jobs tab",IF(C2584="","Pick a category",IF(AND(E2584&lt;&gt;"",F2584=""),"Add a rate",IF(AND(E2584="",H2584=""),"Add hours or an amount",IF(AND(E2584&lt;&gt;"",H2584&lt;&gt;""),"Use hours x rate OR an amount","")))))))</f>
        <v/>
      </c>
    </row>
    <row r="2585" customFormat="false" ht="15" hidden="false" customHeight="false" outlineLevel="0" collapsed="false">
      <c r="A2585" s="24"/>
      <c r="B2585" s="23"/>
      <c r="C2585" s="23"/>
      <c r="D2585" s="23"/>
      <c r="E2585" s="23"/>
      <c r="F2585" s="25"/>
      <c r="G2585" s="26" t="str">
        <f aca="false">IF(AND(E2585="",H2585=""),"",N(E2585)*N(F2585)+N(H2585))</f>
        <v/>
      </c>
      <c r="H2585" s="25"/>
      <c r="I2585" s="23"/>
      <c r="J2585" s="28" t="str">
        <f aca="false">IF(AND(A2585="",B2585="",C2585="",E2585="",H2585=""),"",IF(B2585="","Pick a job",IF(ISNA(MATCH(B2585,Jobs!$A$2:$A$301,0)),"Job # not on Jobs tab",IF(C2585="","Pick a category",IF(AND(E2585&lt;&gt;"",F2585=""),"Add a rate",IF(AND(E2585="",H2585=""),"Add hours or an amount",IF(AND(E2585&lt;&gt;"",H2585&lt;&gt;""),"Use hours x rate OR an amount","")))))))</f>
        <v/>
      </c>
    </row>
    <row r="2586" customFormat="false" ht="15" hidden="false" customHeight="false" outlineLevel="0" collapsed="false">
      <c r="A2586" s="24"/>
      <c r="B2586" s="23"/>
      <c r="C2586" s="23"/>
      <c r="D2586" s="23"/>
      <c r="E2586" s="23"/>
      <c r="F2586" s="25"/>
      <c r="G2586" s="26" t="str">
        <f aca="false">IF(AND(E2586="",H2586=""),"",N(E2586)*N(F2586)+N(H2586))</f>
        <v/>
      </c>
      <c r="H2586" s="25"/>
      <c r="I2586" s="23"/>
      <c r="J2586" s="28" t="str">
        <f aca="false">IF(AND(A2586="",B2586="",C2586="",E2586="",H2586=""),"",IF(B2586="","Pick a job",IF(ISNA(MATCH(B2586,Jobs!$A$2:$A$301,0)),"Job # not on Jobs tab",IF(C2586="","Pick a category",IF(AND(E2586&lt;&gt;"",F2586=""),"Add a rate",IF(AND(E2586="",H2586=""),"Add hours or an amount",IF(AND(E2586&lt;&gt;"",H2586&lt;&gt;""),"Use hours x rate OR an amount","")))))))</f>
        <v/>
      </c>
    </row>
    <row r="2587" customFormat="false" ht="15" hidden="false" customHeight="false" outlineLevel="0" collapsed="false">
      <c r="A2587" s="24"/>
      <c r="B2587" s="23"/>
      <c r="C2587" s="23"/>
      <c r="D2587" s="23"/>
      <c r="E2587" s="23"/>
      <c r="F2587" s="25"/>
      <c r="G2587" s="26" t="str">
        <f aca="false">IF(AND(E2587="",H2587=""),"",N(E2587)*N(F2587)+N(H2587))</f>
        <v/>
      </c>
      <c r="H2587" s="25"/>
      <c r="I2587" s="23"/>
      <c r="J2587" s="28" t="str">
        <f aca="false">IF(AND(A2587="",B2587="",C2587="",E2587="",H2587=""),"",IF(B2587="","Pick a job",IF(ISNA(MATCH(B2587,Jobs!$A$2:$A$301,0)),"Job # not on Jobs tab",IF(C2587="","Pick a category",IF(AND(E2587&lt;&gt;"",F2587=""),"Add a rate",IF(AND(E2587="",H2587=""),"Add hours or an amount",IF(AND(E2587&lt;&gt;"",H2587&lt;&gt;""),"Use hours x rate OR an amount","")))))))</f>
        <v/>
      </c>
    </row>
    <row r="2588" customFormat="false" ht="15" hidden="false" customHeight="false" outlineLevel="0" collapsed="false">
      <c r="A2588" s="24"/>
      <c r="B2588" s="23"/>
      <c r="C2588" s="23"/>
      <c r="D2588" s="23"/>
      <c r="E2588" s="23"/>
      <c r="F2588" s="25"/>
      <c r="G2588" s="26" t="str">
        <f aca="false">IF(AND(E2588="",H2588=""),"",N(E2588)*N(F2588)+N(H2588))</f>
        <v/>
      </c>
      <c r="H2588" s="25"/>
      <c r="I2588" s="23"/>
      <c r="J2588" s="28" t="str">
        <f aca="false">IF(AND(A2588="",B2588="",C2588="",E2588="",H2588=""),"",IF(B2588="","Pick a job",IF(ISNA(MATCH(B2588,Jobs!$A$2:$A$301,0)),"Job # not on Jobs tab",IF(C2588="","Pick a category",IF(AND(E2588&lt;&gt;"",F2588=""),"Add a rate",IF(AND(E2588="",H2588=""),"Add hours or an amount",IF(AND(E2588&lt;&gt;"",H2588&lt;&gt;""),"Use hours x rate OR an amount","")))))))</f>
        <v/>
      </c>
    </row>
    <row r="2589" customFormat="false" ht="15" hidden="false" customHeight="false" outlineLevel="0" collapsed="false">
      <c r="A2589" s="24"/>
      <c r="B2589" s="23"/>
      <c r="C2589" s="23"/>
      <c r="D2589" s="23"/>
      <c r="E2589" s="23"/>
      <c r="F2589" s="25"/>
      <c r="G2589" s="26" t="str">
        <f aca="false">IF(AND(E2589="",H2589=""),"",N(E2589)*N(F2589)+N(H2589))</f>
        <v/>
      </c>
      <c r="H2589" s="25"/>
      <c r="I2589" s="23"/>
      <c r="J2589" s="28" t="str">
        <f aca="false">IF(AND(A2589="",B2589="",C2589="",E2589="",H2589=""),"",IF(B2589="","Pick a job",IF(ISNA(MATCH(B2589,Jobs!$A$2:$A$301,0)),"Job # not on Jobs tab",IF(C2589="","Pick a category",IF(AND(E2589&lt;&gt;"",F2589=""),"Add a rate",IF(AND(E2589="",H2589=""),"Add hours or an amount",IF(AND(E2589&lt;&gt;"",H2589&lt;&gt;""),"Use hours x rate OR an amount","")))))))</f>
        <v/>
      </c>
    </row>
    <row r="2590" customFormat="false" ht="15" hidden="false" customHeight="false" outlineLevel="0" collapsed="false">
      <c r="A2590" s="24"/>
      <c r="B2590" s="23"/>
      <c r="C2590" s="23"/>
      <c r="D2590" s="23"/>
      <c r="E2590" s="23"/>
      <c r="F2590" s="25"/>
      <c r="G2590" s="26" t="str">
        <f aca="false">IF(AND(E2590="",H2590=""),"",N(E2590)*N(F2590)+N(H2590))</f>
        <v/>
      </c>
      <c r="H2590" s="25"/>
      <c r="I2590" s="23"/>
      <c r="J2590" s="28" t="str">
        <f aca="false">IF(AND(A2590="",B2590="",C2590="",E2590="",H2590=""),"",IF(B2590="","Pick a job",IF(ISNA(MATCH(B2590,Jobs!$A$2:$A$301,0)),"Job # not on Jobs tab",IF(C2590="","Pick a category",IF(AND(E2590&lt;&gt;"",F2590=""),"Add a rate",IF(AND(E2590="",H2590=""),"Add hours or an amount",IF(AND(E2590&lt;&gt;"",H2590&lt;&gt;""),"Use hours x rate OR an amount","")))))))</f>
        <v/>
      </c>
    </row>
    <row r="2591" customFormat="false" ht="15" hidden="false" customHeight="false" outlineLevel="0" collapsed="false">
      <c r="A2591" s="24"/>
      <c r="B2591" s="23"/>
      <c r="C2591" s="23"/>
      <c r="D2591" s="23"/>
      <c r="E2591" s="23"/>
      <c r="F2591" s="25"/>
      <c r="G2591" s="26" t="str">
        <f aca="false">IF(AND(E2591="",H2591=""),"",N(E2591)*N(F2591)+N(H2591))</f>
        <v/>
      </c>
      <c r="H2591" s="25"/>
      <c r="I2591" s="23"/>
      <c r="J2591" s="28" t="str">
        <f aca="false">IF(AND(A2591="",B2591="",C2591="",E2591="",H2591=""),"",IF(B2591="","Pick a job",IF(ISNA(MATCH(B2591,Jobs!$A$2:$A$301,0)),"Job # not on Jobs tab",IF(C2591="","Pick a category",IF(AND(E2591&lt;&gt;"",F2591=""),"Add a rate",IF(AND(E2591="",H2591=""),"Add hours or an amount",IF(AND(E2591&lt;&gt;"",H2591&lt;&gt;""),"Use hours x rate OR an amount","")))))))</f>
        <v/>
      </c>
    </row>
    <row r="2592" customFormat="false" ht="15" hidden="false" customHeight="false" outlineLevel="0" collapsed="false">
      <c r="A2592" s="24"/>
      <c r="B2592" s="23"/>
      <c r="C2592" s="23"/>
      <c r="D2592" s="23"/>
      <c r="E2592" s="23"/>
      <c r="F2592" s="25"/>
      <c r="G2592" s="26" t="str">
        <f aca="false">IF(AND(E2592="",H2592=""),"",N(E2592)*N(F2592)+N(H2592))</f>
        <v/>
      </c>
      <c r="H2592" s="25"/>
      <c r="I2592" s="23"/>
      <c r="J2592" s="28" t="str">
        <f aca="false">IF(AND(A2592="",B2592="",C2592="",E2592="",H2592=""),"",IF(B2592="","Pick a job",IF(ISNA(MATCH(B2592,Jobs!$A$2:$A$301,0)),"Job # not on Jobs tab",IF(C2592="","Pick a category",IF(AND(E2592&lt;&gt;"",F2592=""),"Add a rate",IF(AND(E2592="",H2592=""),"Add hours or an amount",IF(AND(E2592&lt;&gt;"",H2592&lt;&gt;""),"Use hours x rate OR an amount","")))))))</f>
        <v/>
      </c>
    </row>
    <row r="2593" customFormat="false" ht="15" hidden="false" customHeight="false" outlineLevel="0" collapsed="false">
      <c r="A2593" s="24"/>
      <c r="B2593" s="23"/>
      <c r="C2593" s="23"/>
      <c r="D2593" s="23"/>
      <c r="E2593" s="23"/>
      <c r="F2593" s="25"/>
      <c r="G2593" s="26" t="str">
        <f aca="false">IF(AND(E2593="",H2593=""),"",N(E2593)*N(F2593)+N(H2593))</f>
        <v/>
      </c>
      <c r="H2593" s="25"/>
      <c r="I2593" s="23"/>
      <c r="J2593" s="28" t="str">
        <f aca="false">IF(AND(A2593="",B2593="",C2593="",E2593="",H2593=""),"",IF(B2593="","Pick a job",IF(ISNA(MATCH(B2593,Jobs!$A$2:$A$301,0)),"Job # not on Jobs tab",IF(C2593="","Pick a category",IF(AND(E2593&lt;&gt;"",F2593=""),"Add a rate",IF(AND(E2593="",H2593=""),"Add hours or an amount",IF(AND(E2593&lt;&gt;"",H2593&lt;&gt;""),"Use hours x rate OR an amount","")))))))</f>
        <v/>
      </c>
    </row>
    <row r="2594" customFormat="false" ht="15" hidden="false" customHeight="false" outlineLevel="0" collapsed="false">
      <c r="A2594" s="24"/>
      <c r="B2594" s="23"/>
      <c r="C2594" s="23"/>
      <c r="D2594" s="23"/>
      <c r="E2594" s="23"/>
      <c r="F2594" s="25"/>
      <c r="G2594" s="26" t="str">
        <f aca="false">IF(AND(E2594="",H2594=""),"",N(E2594)*N(F2594)+N(H2594))</f>
        <v/>
      </c>
      <c r="H2594" s="25"/>
      <c r="I2594" s="23"/>
      <c r="J2594" s="28" t="str">
        <f aca="false">IF(AND(A2594="",B2594="",C2594="",E2594="",H2594=""),"",IF(B2594="","Pick a job",IF(ISNA(MATCH(B2594,Jobs!$A$2:$A$301,0)),"Job # not on Jobs tab",IF(C2594="","Pick a category",IF(AND(E2594&lt;&gt;"",F2594=""),"Add a rate",IF(AND(E2594="",H2594=""),"Add hours or an amount",IF(AND(E2594&lt;&gt;"",H2594&lt;&gt;""),"Use hours x rate OR an amount","")))))))</f>
        <v/>
      </c>
    </row>
    <row r="2595" customFormat="false" ht="15" hidden="false" customHeight="false" outlineLevel="0" collapsed="false">
      <c r="A2595" s="24"/>
      <c r="B2595" s="23"/>
      <c r="C2595" s="23"/>
      <c r="D2595" s="23"/>
      <c r="E2595" s="23"/>
      <c r="F2595" s="25"/>
      <c r="G2595" s="26" t="str">
        <f aca="false">IF(AND(E2595="",H2595=""),"",N(E2595)*N(F2595)+N(H2595))</f>
        <v/>
      </c>
      <c r="H2595" s="25"/>
      <c r="I2595" s="23"/>
      <c r="J2595" s="28" t="str">
        <f aca="false">IF(AND(A2595="",B2595="",C2595="",E2595="",H2595=""),"",IF(B2595="","Pick a job",IF(ISNA(MATCH(B2595,Jobs!$A$2:$A$301,0)),"Job # not on Jobs tab",IF(C2595="","Pick a category",IF(AND(E2595&lt;&gt;"",F2595=""),"Add a rate",IF(AND(E2595="",H2595=""),"Add hours or an amount",IF(AND(E2595&lt;&gt;"",H2595&lt;&gt;""),"Use hours x rate OR an amount","")))))))</f>
        <v/>
      </c>
    </row>
    <row r="2596" customFormat="false" ht="15" hidden="false" customHeight="false" outlineLevel="0" collapsed="false">
      <c r="A2596" s="24"/>
      <c r="B2596" s="23"/>
      <c r="C2596" s="23"/>
      <c r="D2596" s="23"/>
      <c r="E2596" s="23"/>
      <c r="F2596" s="25"/>
      <c r="G2596" s="26" t="str">
        <f aca="false">IF(AND(E2596="",H2596=""),"",N(E2596)*N(F2596)+N(H2596))</f>
        <v/>
      </c>
      <c r="H2596" s="25"/>
      <c r="I2596" s="23"/>
      <c r="J2596" s="28" t="str">
        <f aca="false">IF(AND(A2596="",B2596="",C2596="",E2596="",H2596=""),"",IF(B2596="","Pick a job",IF(ISNA(MATCH(B2596,Jobs!$A$2:$A$301,0)),"Job # not on Jobs tab",IF(C2596="","Pick a category",IF(AND(E2596&lt;&gt;"",F2596=""),"Add a rate",IF(AND(E2596="",H2596=""),"Add hours or an amount",IF(AND(E2596&lt;&gt;"",H2596&lt;&gt;""),"Use hours x rate OR an amount","")))))))</f>
        <v/>
      </c>
    </row>
    <row r="2597" customFormat="false" ht="15" hidden="false" customHeight="false" outlineLevel="0" collapsed="false">
      <c r="A2597" s="24"/>
      <c r="B2597" s="23"/>
      <c r="C2597" s="23"/>
      <c r="D2597" s="23"/>
      <c r="E2597" s="23"/>
      <c r="F2597" s="25"/>
      <c r="G2597" s="26" t="str">
        <f aca="false">IF(AND(E2597="",H2597=""),"",N(E2597)*N(F2597)+N(H2597))</f>
        <v/>
      </c>
      <c r="H2597" s="25"/>
      <c r="I2597" s="23"/>
      <c r="J2597" s="28" t="str">
        <f aca="false">IF(AND(A2597="",B2597="",C2597="",E2597="",H2597=""),"",IF(B2597="","Pick a job",IF(ISNA(MATCH(B2597,Jobs!$A$2:$A$301,0)),"Job # not on Jobs tab",IF(C2597="","Pick a category",IF(AND(E2597&lt;&gt;"",F2597=""),"Add a rate",IF(AND(E2597="",H2597=""),"Add hours or an amount",IF(AND(E2597&lt;&gt;"",H2597&lt;&gt;""),"Use hours x rate OR an amount","")))))))</f>
        <v/>
      </c>
    </row>
    <row r="2598" customFormat="false" ht="15" hidden="false" customHeight="false" outlineLevel="0" collapsed="false">
      <c r="A2598" s="24"/>
      <c r="B2598" s="23"/>
      <c r="C2598" s="23"/>
      <c r="D2598" s="23"/>
      <c r="E2598" s="23"/>
      <c r="F2598" s="25"/>
      <c r="G2598" s="26" t="str">
        <f aca="false">IF(AND(E2598="",H2598=""),"",N(E2598)*N(F2598)+N(H2598))</f>
        <v/>
      </c>
      <c r="H2598" s="25"/>
      <c r="I2598" s="23"/>
      <c r="J2598" s="28" t="str">
        <f aca="false">IF(AND(A2598="",B2598="",C2598="",E2598="",H2598=""),"",IF(B2598="","Pick a job",IF(ISNA(MATCH(B2598,Jobs!$A$2:$A$301,0)),"Job # not on Jobs tab",IF(C2598="","Pick a category",IF(AND(E2598&lt;&gt;"",F2598=""),"Add a rate",IF(AND(E2598="",H2598=""),"Add hours or an amount",IF(AND(E2598&lt;&gt;"",H2598&lt;&gt;""),"Use hours x rate OR an amount","")))))))</f>
        <v/>
      </c>
    </row>
    <row r="2599" customFormat="false" ht="15" hidden="false" customHeight="false" outlineLevel="0" collapsed="false">
      <c r="A2599" s="24"/>
      <c r="B2599" s="23"/>
      <c r="C2599" s="23"/>
      <c r="D2599" s="23"/>
      <c r="E2599" s="23"/>
      <c r="F2599" s="25"/>
      <c r="G2599" s="26" t="str">
        <f aca="false">IF(AND(E2599="",H2599=""),"",N(E2599)*N(F2599)+N(H2599))</f>
        <v/>
      </c>
      <c r="H2599" s="25"/>
      <c r="I2599" s="23"/>
      <c r="J2599" s="28" t="str">
        <f aca="false">IF(AND(A2599="",B2599="",C2599="",E2599="",H2599=""),"",IF(B2599="","Pick a job",IF(ISNA(MATCH(B2599,Jobs!$A$2:$A$301,0)),"Job # not on Jobs tab",IF(C2599="","Pick a category",IF(AND(E2599&lt;&gt;"",F2599=""),"Add a rate",IF(AND(E2599="",H2599=""),"Add hours or an amount",IF(AND(E2599&lt;&gt;"",H2599&lt;&gt;""),"Use hours x rate OR an amount","")))))))</f>
        <v/>
      </c>
    </row>
    <row r="2600" customFormat="false" ht="15" hidden="false" customHeight="false" outlineLevel="0" collapsed="false">
      <c r="A2600" s="24"/>
      <c r="B2600" s="23"/>
      <c r="C2600" s="23"/>
      <c r="D2600" s="23"/>
      <c r="E2600" s="23"/>
      <c r="F2600" s="25"/>
      <c r="G2600" s="26" t="str">
        <f aca="false">IF(AND(E2600="",H2600=""),"",N(E2600)*N(F2600)+N(H2600))</f>
        <v/>
      </c>
      <c r="H2600" s="25"/>
      <c r="I2600" s="23"/>
      <c r="J2600" s="28" t="str">
        <f aca="false">IF(AND(A2600="",B2600="",C2600="",E2600="",H2600=""),"",IF(B2600="","Pick a job",IF(ISNA(MATCH(B2600,Jobs!$A$2:$A$301,0)),"Job # not on Jobs tab",IF(C2600="","Pick a category",IF(AND(E2600&lt;&gt;"",F2600=""),"Add a rate",IF(AND(E2600="",H2600=""),"Add hours or an amount",IF(AND(E2600&lt;&gt;"",H2600&lt;&gt;""),"Use hours x rate OR an amount","")))))))</f>
        <v/>
      </c>
    </row>
    <row r="2601" customFormat="false" ht="15" hidden="false" customHeight="false" outlineLevel="0" collapsed="false">
      <c r="A2601" s="24"/>
      <c r="B2601" s="23"/>
      <c r="C2601" s="23"/>
      <c r="D2601" s="23"/>
      <c r="E2601" s="23"/>
      <c r="F2601" s="25"/>
      <c r="G2601" s="26" t="str">
        <f aca="false">IF(AND(E2601="",H2601=""),"",N(E2601)*N(F2601)+N(H2601))</f>
        <v/>
      </c>
      <c r="H2601" s="25"/>
      <c r="I2601" s="23"/>
      <c r="J2601" s="28" t="str">
        <f aca="false">IF(AND(A2601="",B2601="",C2601="",E2601="",H2601=""),"",IF(B2601="","Pick a job",IF(ISNA(MATCH(B2601,Jobs!$A$2:$A$301,0)),"Job # not on Jobs tab",IF(C2601="","Pick a category",IF(AND(E2601&lt;&gt;"",F2601=""),"Add a rate",IF(AND(E2601="",H2601=""),"Add hours or an amount",IF(AND(E2601&lt;&gt;"",H2601&lt;&gt;""),"Use hours x rate OR an amount","")))))))</f>
        <v/>
      </c>
    </row>
    <row r="2602" customFormat="false" ht="15" hidden="false" customHeight="false" outlineLevel="0" collapsed="false">
      <c r="A2602" s="24"/>
      <c r="B2602" s="23"/>
      <c r="C2602" s="23"/>
      <c r="D2602" s="23"/>
      <c r="E2602" s="23"/>
      <c r="F2602" s="25"/>
      <c r="G2602" s="26" t="str">
        <f aca="false">IF(AND(E2602="",H2602=""),"",N(E2602)*N(F2602)+N(H2602))</f>
        <v/>
      </c>
      <c r="H2602" s="25"/>
      <c r="I2602" s="23"/>
      <c r="J2602" s="28" t="str">
        <f aca="false">IF(AND(A2602="",B2602="",C2602="",E2602="",H2602=""),"",IF(B2602="","Pick a job",IF(ISNA(MATCH(B2602,Jobs!$A$2:$A$301,0)),"Job # not on Jobs tab",IF(C2602="","Pick a category",IF(AND(E2602&lt;&gt;"",F2602=""),"Add a rate",IF(AND(E2602="",H2602=""),"Add hours or an amount",IF(AND(E2602&lt;&gt;"",H2602&lt;&gt;""),"Use hours x rate OR an amount","")))))))</f>
        <v/>
      </c>
    </row>
    <row r="2603" customFormat="false" ht="15" hidden="false" customHeight="false" outlineLevel="0" collapsed="false">
      <c r="A2603" s="24"/>
      <c r="B2603" s="23"/>
      <c r="C2603" s="23"/>
      <c r="D2603" s="23"/>
      <c r="E2603" s="23"/>
      <c r="F2603" s="25"/>
      <c r="G2603" s="26" t="str">
        <f aca="false">IF(AND(E2603="",H2603=""),"",N(E2603)*N(F2603)+N(H2603))</f>
        <v/>
      </c>
      <c r="H2603" s="25"/>
      <c r="I2603" s="23"/>
      <c r="J2603" s="28" t="str">
        <f aca="false">IF(AND(A2603="",B2603="",C2603="",E2603="",H2603=""),"",IF(B2603="","Pick a job",IF(ISNA(MATCH(B2603,Jobs!$A$2:$A$301,0)),"Job # not on Jobs tab",IF(C2603="","Pick a category",IF(AND(E2603&lt;&gt;"",F2603=""),"Add a rate",IF(AND(E2603="",H2603=""),"Add hours or an amount",IF(AND(E2603&lt;&gt;"",H2603&lt;&gt;""),"Use hours x rate OR an amount","")))))))</f>
        <v/>
      </c>
    </row>
    <row r="2604" customFormat="false" ht="15" hidden="false" customHeight="false" outlineLevel="0" collapsed="false">
      <c r="A2604" s="24"/>
      <c r="B2604" s="23"/>
      <c r="C2604" s="23"/>
      <c r="D2604" s="23"/>
      <c r="E2604" s="23"/>
      <c r="F2604" s="25"/>
      <c r="G2604" s="26" t="str">
        <f aca="false">IF(AND(E2604="",H2604=""),"",N(E2604)*N(F2604)+N(H2604))</f>
        <v/>
      </c>
      <c r="H2604" s="25"/>
      <c r="I2604" s="23"/>
      <c r="J2604" s="28" t="str">
        <f aca="false">IF(AND(A2604="",B2604="",C2604="",E2604="",H2604=""),"",IF(B2604="","Pick a job",IF(ISNA(MATCH(B2604,Jobs!$A$2:$A$301,0)),"Job # not on Jobs tab",IF(C2604="","Pick a category",IF(AND(E2604&lt;&gt;"",F2604=""),"Add a rate",IF(AND(E2604="",H2604=""),"Add hours or an amount",IF(AND(E2604&lt;&gt;"",H2604&lt;&gt;""),"Use hours x rate OR an amount","")))))))</f>
        <v/>
      </c>
    </row>
    <row r="2605" customFormat="false" ht="15" hidden="false" customHeight="false" outlineLevel="0" collapsed="false">
      <c r="A2605" s="24"/>
      <c r="B2605" s="23"/>
      <c r="C2605" s="23"/>
      <c r="D2605" s="23"/>
      <c r="E2605" s="23"/>
      <c r="F2605" s="25"/>
      <c r="G2605" s="26" t="str">
        <f aca="false">IF(AND(E2605="",H2605=""),"",N(E2605)*N(F2605)+N(H2605))</f>
        <v/>
      </c>
      <c r="H2605" s="25"/>
      <c r="I2605" s="23"/>
      <c r="J2605" s="28" t="str">
        <f aca="false">IF(AND(A2605="",B2605="",C2605="",E2605="",H2605=""),"",IF(B2605="","Pick a job",IF(ISNA(MATCH(B2605,Jobs!$A$2:$A$301,0)),"Job # not on Jobs tab",IF(C2605="","Pick a category",IF(AND(E2605&lt;&gt;"",F2605=""),"Add a rate",IF(AND(E2605="",H2605=""),"Add hours or an amount",IF(AND(E2605&lt;&gt;"",H2605&lt;&gt;""),"Use hours x rate OR an amount","")))))))</f>
        <v/>
      </c>
    </row>
    <row r="2606" customFormat="false" ht="15" hidden="false" customHeight="false" outlineLevel="0" collapsed="false">
      <c r="A2606" s="24"/>
      <c r="B2606" s="23"/>
      <c r="C2606" s="23"/>
      <c r="D2606" s="23"/>
      <c r="E2606" s="23"/>
      <c r="F2606" s="25"/>
      <c r="G2606" s="26" t="str">
        <f aca="false">IF(AND(E2606="",H2606=""),"",N(E2606)*N(F2606)+N(H2606))</f>
        <v/>
      </c>
      <c r="H2606" s="25"/>
      <c r="I2606" s="23"/>
      <c r="J2606" s="28" t="str">
        <f aca="false">IF(AND(A2606="",B2606="",C2606="",E2606="",H2606=""),"",IF(B2606="","Pick a job",IF(ISNA(MATCH(B2606,Jobs!$A$2:$A$301,0)),"Job # not on Jobs tab",IF(C2606="","Pick a category",IF(AND(E2606&lt;&gt;"",F2606=""),"Add a rate",IF(AND(E2606="",H2606=""),"Add hours or an amount",IF(AND(E2606&lt;&gt;"",H2606&lt;&gt;""),"Use hours x rate OR an amount","")))))))</f>
        <v/>
      </c>
    </row>
    <row r="2607" customFormat="false" ht="15" hidden="false" customHeight="false" outlineLevel="0" collapsed="false">
      <c r="A2607" s="24"/>
      <c r="B2607" s="23"/>
      <c r="C2607" s="23"/>
      <c r="D2607" s="23"/>
      <c r="E2607" s="23"/>
      <c r="F2607" s="25"/>
      <c r="G2607" s="26" t="str">
        <f aca="false">IF(AND(E2607="",H2607=""),"",N(E2607)*N(F2607)+N(H2607))</f>
        <v/>
      </c>
      <c r="H2607" s="25"/>
      <c r="I2607" s="23"/>
      <c r="J2607" s="28" t="str">
        <f aca="false">IF(AND(A2607="",B2607="",C2607="",E2607="",H2607=""),"",IF(B2607="","Pick a job",IF(ISNA(MATCH(B2607,Jobs!$A$2:$A$301,0)),"Job # not on Jobs tab",IF(C2607="","Pick a category",IF(AND(E2607&lt;&gt;"",F2607=""),"Add a rate",IF(AND(E2607="",H2607=""),"Add hours or an amount",IF(AND(E2607&lt;&gt;"",H2607&lt;&gt;""),"Use hours x rate OR an amount","")))))))</f>
        <v/>
      </c>
    </row>
    <row r="2608" customFormat="false" ht="15" hidden="false" customHeight="false" outlineLevel="0" collapsed="false">
      <c r="A2608" s="24"/>
      <c r="B2608" s="23"/>
      <c r="C2608" s="23"/>
      <c r="D2608" s="23"/>
      <c r="E2608" s="23"/>
      <c r="F2608" s="25"/>
      <c r="G2608" s="26" t="str">
        <f aca="false">IF(AND(E2608="",H2608=""),"",N(E2608)*N(F2608)+N(H2608))</f>
        <v/>
      </c>
      <c r="H2608" s="25"/>
      <c r="I2608" s="23"/>
      <c r="J2608" s="28" t="str">
        <f aca="false">IF(AND(A2608="",B2608="",C2608="",E2608="",H2608=""),"",IF(B2608="","Pick a job",IF(ISNA(MATCH(B2608,Jobs!$A$2:$A$301,0)),"Job # not on Jobs tab",IF(C2608="","Pick a category",IF(AND(E2608&lt;&gt;"",F2608=""),"Add a rate",IF(AND(E2608="",H2608=""),"Add hours or an amount",IF(AND(E2608&lt;&gt;"",H2608&lt;&gt;""),"Use hours x rate OR an amount","")))))))</f>
        <v/>
      </c>
    </row>
    <row r="2609" customFormat="false" ht="15" hidden="false" customHeight="false" outlineLevel="0" collapsed="false">
      <c r="A2609" s="24"/>
      <c r="B2609" s="23"/>
      <c r="C2609" s="23"/>
      <c r="D2609" s="23"/>
      <c r="E2609" s="23"/>
      <c r="F2609" s="25"/>
      <c r="G2609" s="26" t="str">
        <f aca="false">IF(AND(E2609="",H2609=""),"",N(E2609)*N(F2609)+N(H2609))</f>
        <v/>
      </c>
      <c r="H2609" s="25"/>
      <c r="I2609" s="23"/>
      <c r="J2609" s="28" t="str">
        <f aca="false">IF(AND(A2609="",B2609="",C2609="",E2609="",H2609=""),"",IF(B2609="","Pick a job",IF(ISNA(MATCH(B2609,Jobs!$A$2:$A$301,0)),"Job # not on Jobs tab",IF(C2609="","Pick a category",IF(AND(E2609&lt;&gt;"",F2609=""),"Add a rate",IF(AND(E2609="",H2609=""),"Add hours or an amount",IF(AND(E2609&lt;&gt;"",H2609&lt;&gt;""),"Use hours x rate OR an amount","")))))))</f>
        <v/>
      </c>
    </row>
    <row r="2610" customFormat="false" ht="15" hidden="false" customHeight="false" outlineLevel="0" collapsed="false">
      <c r="A2610" s="24"/>
      <c r="B2610" s="23"/>
      <c r="C2610" s="23"/>
      <c r="D2610" s="23"/>
      <c r="E2610" s="23"/>
      <c r="F2610" s="25"/>
      <c r="G2610" s="26" t="str">
        <f aca="false">IF(AND(E2610="",H2610=""),"",N(E2610)*N(F2610)+N(H2610))</f>
        <v/>
      </c>
      <c r="H2610" s="25"/>
      <c r="I2610" s="23"/>
      <c r="J2610" s="28" t="str">
        <f aca="false">IF(AND(A2610="",B2610="",C2610="",E2610="",H2610=""),"",IF(B2610="","Pick a job",IF(ISNA(MATCH(B2610,Jobs!$A$2:$A$301,0)),"Job # not on Jobs tab",IF(C2610="","Pick a category",IF(AND(E2610&lt;&gt;"",F2610=""),"Add a rate",IF(AND(E2610="",H2610=""),"Add hours or an amount",IF(AND(E2610&lt;&gt;"",H2610&lt;&gt;""),"Use hours x rate OR an amount","")))))))</f>
        <v/>
      </c>
    </row>
    <row r="2611" customFormat="false" ht="15" hidden="false" customHeight="false" outlineLevel="0" collapsed="false">
      <c r="A2611" s="24"/>
      <c r="B2611" s="23"/>
      <c r="C2611" s="23"/>
      <c r="D2611" s="23"/>
      <c r="E2611" s="23"/>
      <c r="F2611" s="25"/>
      <c r="G2611" s="26" t="str">
        <f aca="false">IF(AND(E2611="",H2611=""),"",N(E2611)*N(F2611)+N(H2611))</f>
        <v/>
      </c>
      <c r="H2611" s="25"/>
      <c r="I2611" s="23"/>
      <c r="J2611" s="28" t="str">
        <f aca="false">IF(AND(A2611="",B2611="",C2611="",E2611="",H2611=""),"",IF(B2611="","Pick a job",IF(ISNA(MATCH(B2611,Jobs!$A$2:$A$301,0)),"Job # not on Jobs tab",IF(C2611="","Pick a category",IF(AND(E2611&lt;&gt;"",F2611=""),"Add a rate",IF(AND(E2611="",H2611=""),"Add hours or an amount",IF(AND(E2611&lt;&gt;"",H2611&lt;&gt;""),"Use hours x rate OR an amount","")))))))</f>
        <v/>
      </c>
    </row>
    <row r="2612" customFormat="false" ht="15" hidden="false" customHeight="false" outlineLevel="0" collapsed="false">
      <c r="A2612" s="24"/>
      <c r="B2612" s="23"/>
      <c r="C2612" s="23"/>
      <c r="D2612" s="23"/>
      <c r="E2612" s="23"/>
      <c r="F2612" s="25"/>
      <c r="G2612" s="26" t="str">
        <f aca="false">IF(AND(E2612="",H2612=""),"",N(E2612)*N(F2612)+N(H2612))</f>
        <v/>
      </c>
      <c r="H2612" s="25"/>
      <c r="I2612" s="23"/>
      <c r="J2612" s="28" t="str">
        <f aca="false">IF(AND(A2612="",B2612="",C2612="",E2612="",H2612=""),"",IF(B2612="","Pick a job",IF(ISNA(MATCH(B2612,Jobs!$A$2:$A$301,0)),"Job # not on Jobs tab",IF(C2612="","Pick a category",IF(AND(E2612&lt;&gt;"",F2612=""),"Add a rate",IF(AND(E2612="",H2612=""),"Add hours or an amount",IF(AND(E2612&lt;&gt;"",H2612&lt;&gt;""),"Use hours x rate OR an amount","")))))))</f>
        <v/>
      </c>
    </row>
    <row r="2613" customFormat="false" ht="15" hidden="false" customHeight="false" outlineLevel="0" collapsed="false">
      <c r="A2613" s="24"/>
      <c r="B2613" s="23"/>
      <c r="C2613" s="23"/>
      <c r="D2613" s="23"/>
      <c r="E2613" s="23"/>
      <c r="F2613" s="25"/>
      <c r="G2613" s="26" t="str">
        <f aca="false">IF(AND(E2613="",H2613=""),"",N(E2613)*N(F2613)+N(H2613))</f>
        <v/>
      </c>
      <c r="H2613" s="25"/>
      <c r="I2613" s="23"/>
      <c r="J2613" s="28" t="str">
        <f aca="false">IF(AND(A2613="",B2613="",C2613="",E2613="",H2613=""),"",IF(B2613="","Pick a job",IF(ISNA(MATCH(B2613,Jobs!$A$2:$A$301,0)),"Job # not on Jobs tab",IF(C2613="","Pick a category",IF(AND(E2613&lt;&gt;"",F2613=""),"Add a rate",IF(AND(E2613="",H2613=""),"Add hours or an amount",IF(AND(E2613&lt;&gt;"",H2613&lt;&gt;""),"Use hours x rate OR an amount","")))))))</f>
        <v/>
      </c>
    </row>
    <row r="2614" customFormat="false" ht="15" hidden="false" customHeight="false" outlineLevel="0" collapsed="false">
      <c r="A2614" s="24"/>
      <c r="B2614" s="23"/>
      <c r="C2614" s="23"/>
      <c r="D2614" s="23"/>
      <c r="E2614" s="23"/>
      <c r="F2614" s="25"/>
      <c r="G2614" s="26" t="str">
        <f aca="false">IF(AND(E2614="",H2614=""),"",N(E2614)*N(F2614)+N(H2614))</f>
        <v/>
      </c>
      <c r="H2614" s="25"/>
      <c r="I2614" s="23"/>
      <c r="J2614" s="28" t="str">
        <f aca="false">IF(AND(A2614="",B2614="",C2614="",E2614="",H2614=""),"",IF(B2614="","Pick a job",IF(ISNA(MATCH(B2614,Jobs!$A$2:$A$301,0)),"Job # not on Jobs tab",IF(C2614="","Pick a category",IF(AND(E2614&lt;&gt;"",F2614=""),"Add a rate",IF(AND(E2614="",H2614=""),"Add hours or an amount",IF(AND(E2614&lt;&gt;"",H2614&lt;&gt;""),"Use hours x rate OR an amount","")))))))</f>
        <v/>
      </c>
    </row>
    <row r="2615" customFormat="false" ht="15" hidden="false" customHeight="false" outlineLevel="0" collapsed="false">
      <c r="A2615" s="24"/>
      <c r="B2615" s="23"/>
      <c r="C2615" s="23"/>
      <c r="D2615" s="23"/>
      <c r="E2615" s="23"/>
      <c r="F2615" s="25"/>
      <c r="G2615" s="26" t="str">
        <f aca="false">IF(AND(E2615="",H2615=""),"",N(E2615)*N(F2615)+N(H2615))</f>
        <v/>
      </c>
      <c r="H2615" s="25"/>
      <c r="I2615" s="23"/>
      <c r="J2615" s="28" t="str">
        <f aca="false">IF(AND(A2615="",B2615="",C2615="",E2615="",H2615=""),"",IF(B2615="","Pick a job",IF(ISNA(MATCH(B2615,Jobs!$A$2:$A$301,0)),"Job # not on Jobs tab",IF(C2615="","Pick a category",IF(AND(E2615&lt;&gt;"",F2615=""),"Add a rate",IF(AND(E2615="",H2615=""),"Add hours or an amount",IF(AND(E2615&lt;&gt;"",H2615&lt;&gt;""),"Use hours x rate OR an amount","")))))))</f>
        <v/>
      </c>
    </row>
    <row r="2616" customFormat="false" ht="15" hidden="false" customHeight="false" outlineLevel="0" collapsed="false">
      <c r="A2616" s="24"/>
      <c r="B2616" s="23"/>
      <c r="C2616" s="23"/>
      <c r="D2616" s="23"/>
      <c r="E2616" s="23"/>
      <c r="F2616" s="25"/>
      <c r="G2616" s="26" t="str">
        <f aca="false">IF(AND(E2616="",H2616=""),"",N(E2616)*N(F2616)+N(H2616))</f>
        <v/>
      </c>
      <c r="H2616" s="25"/>
      <c r="I2616" s="23"/>
      <c r="J2616" s="28" t="str">
        <f aca="false">IF(AND(A2616="",B2616="",C2616="",E2616="",H2616=""),"",IF(B2616="","Pick a job",IF(ISNA(MATCH(B2616,Jobs!$A$2:$A$301,0)),"Job # not on Jobs tab",IF(C2616="","Pick a category",IF(AND(E2616&lt;&gt;"",F2616=""),"Add a rate",IF(AND(E2616="",H2616=""),"Add hours or an amount",IF(AND(E2616&lt;&gt;"",H2616&lt;&gt;""),"Use hours x rate OR an amount","")))))))</f>
        <v/>
      </c>
    </row>
    <row r="2617" customFormat="false" ht="15" hidden="false" customHeight="false" outlineLevel="0" collapsed="false">
      <c r="A2617" s="24"/>
      <c r="B2617" s="23"/>
      <c r="C2617" s="23"/>
      <c r="D2617" s="23"/>
      <c r="E2617" s="23"/>
      <c r="F2617" s="25"/>
      <c r="G2617" s="26" t="str">
        <f aca="false">IF(AND(E2617="",H2617=""),"",N(E2617)*N(F2617)+N(H2617))</f>
        <v/>
      </c>
      <c r="H2617" s="25"/>
      <c r="I2617" s="23"/>
      <c r="J2617" s="28" t="str">
        <f aca="false">IF(AND(A2617="",B2617="",C2617="",E2617="",H2617=""),"",IF(B2617="","Pick a job",IF(ISNA(MATCH(B2617,Jobs!$A$2:$A$301,0)),"Job # not on Jobs tab",IF(C2617="","Pick a category",IF(AND(E2617&lt;&gt;"",F2617=""),"Add a rate",IF(AND(E2617="",H2617=""),"Add hours or an amount",IF(AND(E2617&lt;&gt;"",H2617&lt;&gt;""),"Use hours x rate OR an amount","")))))))</f>
        <v/>
      </c>
    </row>
    <row r="2618" customFormat="false" ht="15" hidden="false" customHeight="false" outlineLevel="0" collapsed="false">
      <c r="A2618" s="24"/>
      <c r="B2618" s="23"/>
      <c r="C2618" s="23"/>
      <c r="D2618" s="23"/>
      <c r="E2618" s="23"/>
      <c r="F2618" s="25"/>
      <c r="G2618" s="26" t="str">
        <f aca="false">IF(AND(E2618="",H2618=""),"",N(E2618)*N(F2618)+N(H2618))</f>
        <v/>
      </c>
      <c r="H2618" s="25"/>
      <c r="I2618" s="23"/>
      <c r="J2618" s="28" t="str">
        <f aca="false">IF(AND(A2618="",B2618="",C2618="",E2618="",H2618=""),"",IF(B2618="","Pick a job",IF(ISNA(MATCH(B2618,Jobs!$A$2:$A$301,0)),"Job # not on Jobs tab",IF(C2618="","Pick a category",IF(AND(E2618&lt;&gt;"",F2618=""),"Add a rate",IF(AND(E2618="",H2618=""),"Add hours or an amount",IF(AND(E2618&lt;&gt;"",H2618&lt;&gt;""),"Use hours x rate OR an amount","")))))))</f>
        <v/>
      </c>
    </row>
    <row r="2619" customFormat="false" ht="15" hidden="false" customHeight="false" outlineLevel="0" collapsed="false">
      <c r="A2619" s="24"/>
      <c r="B2619" s="23"/>
      <c r="C2619" s="23"/>
      <c r="D2619" s="23"/>
      <c r="E2619" s="23"/>
      <c r="F2619" s="25"/>
      <c r="G2619" s="26" t="str">
        <f aca="false">IF(AND(E2619="",H2619=""),"",N(E2619)*N(F2619)+N(H2619))</f>
        <v/>
      </c>
      <c r="H2619" s="25"/>
      <c r="I2619" s="23"/>
      <c r="J2619" s="28" t="str">
        <f aca="false">IF(AND(A2619="",B2619="",C2619="",E2619="",H2619=""),"",IF(B2619="","Pick a job",IF(ISNA(MATCH(B2619,Jobs!$A$2:$A$301,0)),"Job # not on Jobs tab",IF(C2619="","Pick a category",IF(AND(E2619&lt;&gt;"",F2619=""),"Add a rate",IF(AND(E2619="",H2619=""),"Add hours or an amount",IF(AND(E2619&lt;&gt;"",H2619&lt;&gt;""),"Use hours x rate OR an amount","")))))))</f>
        <v/>
      </c>
    </row>
    <row r="2620" customFormat="false" ht="15" hidden="false" customHeight="false" outlineLevel="0" collapsed="false">
      <c r="A2620" s="24"/>
      <c r="B2620" s="23"/>
      <c r="C2620" s="23"/>
      <c r="D2620" s="23"/>
      <c r="E2620" s="23"/>
      <c r="F2620" s="25"/>
      <c r="G2620" s="26" t="str">
        <f aca="false">IF(AND(E2620="",H2620=""),"",N(E2620)*N(F2620)+N(H2620))</f>
        <v/>
      </c>
      <c r="H2620" s="25"/>
      <c r="I2620" s="23"/>
      <c r="J2620" s="28" t="str">
        <f aca="false">IF(AND(A2620="",B2620="",C2620="",E2620="",H2620=""),"",IF(B2620="","Pick a job",IF(ISNA(MATCH(B2620,Jobs!$A$2:$A$301,0)),"Job # not on Jobs tab",IF(C2620="","Pick a category",IF(AND(E2620&lt;&gt;"",F2620=""),"Add a rate",IF(AND(E2620="",H2620=""),"Add hours or an amount",IF(AND(E2620&lt;&gt;"",H2620&lt;&gt;""),"Use hours x rate OR an amount","")))))))</f>
        <v/>
      </c>
    </row>
    <row r="2621" customFormat="false" ht="15" hidden="false" customHeight="false" outlineLevel="0" collapsed="false">
      <c r="A2621" s="24"/>
      <c r="B2621" s="23"/>
      <c r="C2621" s="23"/>
      <c r="D2621" s="23"/>
      <c r="E2621" s="23"/>
      <c r="F2621" s="25"/>
      <c r="G2621" s="26" t="str">
        <f aca="false">IF(AND(E2621="",H2621=""),"",N(E2621)*N(F2621)+N(H2621))</f>
        <v/>
      </c>
      <c r="H2621" s="25"/>
      <c r="I2621" s="23"/>
      <c r="J2621" s="28" t="str">
        <f aca="false">IF(AND(A2621="",B2621="",C2621="",E2621="",H2621=""),"",IF(B2621="","Pick a job",IF(ISNA(MATCH(B2621,Jobs!$A$2:$A$301,0)),"Job # not on Jobs tab",IF(C2621="","Pick a category",IF(AND(E2621&lt;&gt;"",F2621=""),"Add a rate",IF(AND(E2621="",H2621=""),"Add hours or an amount",IF(AND(E2621&lt;&gt;"",H2621&lt;&gt;""),"Use hours x rate OR an amount","")))))))</f>
        <v/>
      </c>
    </row>
    <row r="2622" customFormat="false" ht="15" hidden="false" customHeight="false" outlineLevel="0" collapsed="false">
      <c r="A2622" s="24"/>
      <c r="B2622" s="23"/>
      <c r="C2622" s="23"/>
      <c r="D2622" s="23"/>
      <c r="E2622" s="23"/>
      <c r="F2622" s="25"/>
      <c r="G2622" s="26" t="str">
        <f aca="false">IF(AND(E2622="",H2622=""),"",N(E2622)*N(F2622)+N(H2622))</f>
        <v/>
      </c>
      <c r="H2622" s="25"/>
      <c r="I2622" s="23"/>
      <c r="J2622" s="28" t="str">
        <f aca="false">IF(AND(A2622="",B2622="",C2622="",E2622="",H2622=""),"",IF(B2622="","Pick a job",IF(ISNA(MATCH(B2622,Jobs!$A$2:$A$301,0)),"Job # not on Jobs tab",IF(C2622="","Pick a category",IF(AND(E2622&lt;&gt;"",F2622=""),"Add a rate",IF(AND(E2622="",H2622=""),"Add hours or an amount",IF(AND(E2622&lt;&gt;"",H2622&lt;&gt;""),"Use hours x rate OR an amount","")))))))</f>
        <v/>
      </c>
    </row>
    <row r="2623" customFormat="false" ht="15" hidden="false" customHeight="false" outlineLevel="0" collapsed="false">
      <c r="A2623" s="24"/>
      <c r="B2623" s="23"/>
      <c r="C2623" s="23"/>
      <c r="D2623" s="23"/>
      <c r="E2623" s="23"/>
      <c r="F2623" s="25"/>
      <c r="G2623" s="26" t="str">
        <f aca="false">IF(AND(E2623="",H2623=""),"",N(E2623)*N(F2623)+N(H2623))</f>
        <v/>
      </c>
      <c r="H2623" s="25"/>
      <c r="I2623" s="23"/>
      <c r="J2623" s="28" t="str">
        <f aca="false">IF(AND(A2623="",B2623="",C2623="",E2623="",H2623=""),"",IF(B2623="","Pick a job",IF(ISNA(MATCH(B2623,Jobs!$A$2:$A$301,0)),"Job # not on Jobs tab",IF(C2623="","Pick a category",IF(AND(E2623&lt;&gt;"",F2623=""),"Add a rate",IF(AND(E2623="",H2623=""),"Add hours or an amount",IF(AND(E2623&lt;&gt;"",H2623&lt;&gt;""),"Use hours x rate OR an amount","")))))))</f>
        <v/>
      </c>
    </row>
    <row r="2624" customFormat="false" ht="15" hidden="false" customHeight="false" outlineLevel="0" collapsed="false">
      <c r="A2624" s="24"/>
      <c r="B2624" s="23"/>
      <c r="C2624" s="23"/>
      <c r="D2624" s="23"/>
      <c r="E2624" s="23"/>
      <c r="F2624" s="25"/>
      <c r="G2624" s="26" t="str">
        <f aca="false">IF(AND(E2624="",H2624=""),"",N(E2624)*N(F2624)+N(H2624))</f>
        <v/>
      </c>
      <c r="H2624" s="25"/>
      <c r="I2624" s="23"/>
      <c r="J2624" s="28" t="str">
        <f aca="false">IF(AND(A2624="",B2624="",C2624="",E2624="",H2624=""),"",IF(B2624="","Pick a job",IF(ISNA(MATCH(B2624,Jobs!$A$2:$A$301,0)),"Job # not on Jobs tab",IF(C2624="","Pick a category",IF(AND(E2624&lt;&gt;"",F2624=""),"Add a rate",IF(AND(E2624="",H2624=""),"Add hours or an amount",IF(AND(E2624&lt;&gt;"",H2624&lt;&gt;""),"Use hours x rate OR an amount","")))))))</f>
        <v/>
      </c>
    </row>
    <row r="2625" customFormat="false" ht="15" hidden="false" customHeight="false" outlineLevel="0" collapsed="false">
      <c r="A2625" s="24"/>
      <c r="B2625" s="23"/>
      <c r="C2625" s="23"/>
      <c r="D2625" s="23"/>
      <c r="E2625" s="23"/>
      <c r="F2625" s="25"/>
      <c r="G2625" s="26" t="str">
        <f aca="false">IF(AND(E2625="",H2625=""),"",N(E2625)*N(F2625)+N(H2625))</f>
        <v/>
      </c>
      <c r="H2625" s="25"/>
      <c r="I2625" s="23"/>
      <c r="J2625" s="28" t="str">
        <f aca="false">IF(AND(A2625="",B2625="",C2625="",E2625="",H2625=""),"",IF(B2625="","Pick a job",IF(ISNA(MATCH(B2625,Jobs!$A$2:$A$301,0)),"Job # not on Jobs tab",IF(C2625="","Pick a category",IF(AND(E2625&lt;&gt;"",F2625=""),"Add a rate",IF(AND(E2625="",H2625=""),"Add hours or an amount",IF(AND(E2625&lt;&gt;"",H2625&lt;&gt;""),"Use hours x rate OR an amount","")))))))</f>
        <v/>
      </c>
    </row>
    <row r="2626" customFormat="false" ht="15" hidden="false" customHeight="false" outlineLevel="0" collapsed="false">
      <c r="A2626" s="24"/>
      <c r="B2626" s="23"/>
      <c r="C2626" s="23"/>
      <c r="D2626" s="23"/>
      <c r="E2626" s="23"/>
      <c r="F2626" s="25"/>
      <c r="G2626" s="26" t="str">
        <f aca="false">IF(AND(E2626="",H2626=""),"",N(E2626)*N(F2626)+N(H2626))</f>
        <v/>
      </c>
      <c r="H2626" s="25"/>
      <c r="I2626" s="23"/>
      <c r="J2626" s="28" t="str">
        <f aca="false">IF(AND(A2626="",B2626="",C2626="",E2626="",H2626=""),"",IF(B2626="","Pick a job",IF(ISNA(MATCH(B2626,Jobs!$A$2:$A$301,0)),"Job # not on Jobs tab",IF(C2626="","Pick a category",IF(AND(E2626&lt;&gt;"",F2626=""),"Add a rate",IF(AND(E2626="",H2626=""),"Add hours or an amount",IF(AND(E2626&lt;&gt;"",H2626&lt;&gt;""),"Use hours x rate OR an amount","")))))))</f>
        <v/>
      </c>
    </row>
    <row r="2627" customFormat="false" ht="15" hidden="false" customHeight="false" outlineLevel="0" collapsed="false">
      <c r="A2627" s="24"/>
      <c r="B2627" s="23"/>
      <c r="C2627" s="23"/>
      <c r="D2627" s="23"/>
      <c r="E2627" s="23"/>
      <c r="F2627" s="25"/>
      <c r="G2627" s="26" t="str">
        <f aca="false">IF(AND(E2627="",H2627=""),"",N(E2627)*N(F2627)+N(H2627))</f>
        <v/>
      </c>
      <c r="H2627" s="25"/>
      <c r="I2627" s="23"/>
      <c r="J2627" s="28" t="str">
        <f aca="false">IF(AND(A2627="",B2627="",C2627="",E2627="",H2627=""),"",IF(B2627="","Pick a job",IF(ISNA(MATCH(B2627,Jobs!$A$2:$A$301,0)),"Job # not on Jobs tab",IF(C2627="","Pick a category",IF(AND(E2627&lt;&gt;"",F2627=""),"Add a rate",IF(AND(E2627="",H2627=""),"Add hours or an amount",IF(AND(E2627&lt;&gt;"",H2627&lt;&gt;""),"Use hours x rate OR an amount","")))))))</f>
        <v/>
      </c>
    </row>
    <row r="2628" customFormat="false" ht="15" hidden="false" customHeight="false" outlineLevel="0" collapsed="false">
      <c r="A2628" s="24"/>
      <c r="B2628" s="23"/>
      <c r="C2628" s="23"/>
      <c r="D2628" s="23"/>
      <c r="E2628" s="23"/>
      <c r="F2628" s="25"/>
      <c r="G2628" s="26" t="str">
        <f aca="false">IF(AND(E2628="",H2628=""),"",N(E2628)*N(F2628)+N(H2628))</f>
        <v/>
      </c>
      <c r="H2628" s="25"/>
      <c r="I2628" s="23"/>
      <c r="J2628" s="28" t="str">
        <f aca="false">IF(AND(A2628="",B2628="",C2628="",E2628="",H2628=""),"",IF(B2628="","Pick a job",IF(ISNA(MATCH(B2628,Jobs!$A$2:$A$301,0)),"Job # not on Jobs tab",IF(C2628="","Pick a category",IF(AND(E2628&lt;&gt;"",F2628=""),"Add a rate",IF(AND(E2628="",H2628=""),"Add hours or an amount",IF(AND(E2628&lt;&gt;"",H2628&lt;&gt;""),"Use hours x rate OR an amount","")))))))</f>
        <v/>
      </c>
    </row>
    <row r="2629" customFormat="false" ht="15" hidden="false" customHeight="false" outlineLevel="0" collapsed="false">
      <c r="A2629" s="24"/>
      <c r="B2629" s="23"/>
      <c r="C2629" s="23"/>
      <c r="D2629" s="23"/>
      <c r="E2629" s="23"/>
      <c r="F2629" s="25"/>
      <c r="G2629" s="26" t="str">
        <f aca="false">IF(AND(E2629="",H2629=""),"",N(E2629)*N(F2629)+N(H2629))</f>
        <v/>
      </c>
      <c r="H2629" s="25"/>
      <c r="I2629" s="23"/>
      <c r="J2629" s="28" t="str">
        <f aca="false">IF(AND(A2629="",B2629="",C2629="",E2629="",H2629=""),"",IF(B2629="","Pick a job",IF(ISNA(MATCH(B2629,Jobs!$A$2:$A$301,0)),"Job # not on Jobs tab",IF(C2629="","Pick a category",IF(AND(E2629&lt;&gt;"",F2629=""),"Add a rate",IF(AND(E2629="",H2629=""),"Add hours or an amount",IF(AND(E2629&lt;&gt;"",H2629&lt;&gt;""),"Use hours x rate OR an amount","")))))))</f>
        <v/>
      </c>
    </row>
    <row r="2630" customFormat="false" ht="15" hidden="false" customHeight="false" outlineLevel="0" collapsed="false">
      <c r="A2630" s="24"/>
      <c r="B2630" s="23"/>
      <c r="C2630" s="23"/>
      <c r="D2630" s="23"/>
      <c r="E2630" s="23"/>
      <c r="F2630" s="25"/>
      <c r="G2630" s="26" t="str">
        <f aca="false">IF(AND(E2630="",H2630=""),"",N(E2630)*N(F2630)+N(H2630))</f>
        <v/>
      </c>
      <c r="H2630" s="25"/>
      <c r="I2630" s="23"/>
      <c r="J2630" s="28" t="str">
        <f aca="false">IF(AND(A2630="",B2630="",C2630="",E2630="",H2630=""),"",IF(B2630="","Pick a job",IF(ISNA(MATCH(B2630,Jobs!$A$2:$A$301,0)),"Job # not on Jobs tab",IF(C2630="","Pick a category",IF(AND(E2630&lt;&gt;"",F2630=""),"Add a rate",IF(AND(E2630="",H2630=""),"Add hours or an amount",IF(AND(E2630&lt;&gt;"",H2630&lt;&gt;""),"Use hours x rate OR an amount","")))))))</f>
        <v/>
      </c>
    </row>
    <row r="2631" customFormat="false" ht="15" hidden="false" customHeight="false" outlineLevel="0" collapsed="false">
      <c r="A2631" s="24"/>
      <c r="B2631" s="23"/>
      <c r="C2631" s="23"/>
      <c r="D2631" s="23"/>
      <c r="E2631" s="23"/>
      <c r="F2631" s="25"/>
      <c r="G2631" s="26" t="str">
        <f aca="false">IF(AND(E2631="",H2631=""),"",N(E2631)*N(F2631)+N(H2631))</f>
        <v/>
      </c>
      <c r="H2631" s="25"/>
      <c r="I2631" s="23"/>
      <c r="J2631" s="28" t="str">
        <f aca="false">IF(AND(A2631="",B2631="",C2631="",E2631="",H2631=""),"",IF(B2631="","Pick a job",IF(ISNA(MATCH(B2631,Jobs!$A$2:$A$301,0)),"Job # not on Jobs tab",IF(C2631="","Pick a category",IF(AND(E2631&lt;&gt;"",F2631=""),"Add a rate",IF(AND(E2631="",H2631=""),"Add hours or an amount",IF(AND(E2631&lt;&gt;"",H2631&lt;&gt;""),"Use hours x rate OR an amount","")))))))</f>
        <v/>
      </c>
    </row>
    <row r="2632" customFormat="false" ht="15" hidden="false" customHeight="false" outlineLevel="0" collapsed="false">
      <c r="A2632" s="24"/>
      <c r="B2632" s="23"/>
      <c r="C2632" s="23"/>
      <c r="D2632" s="23"/>
      <c r="E2632" s="23"/>
      <c r="F2632" s="25"/>
      <c r="G2632" s="26" t="str">
        <f aca="false">IF(AND(E2632="",H2632=""),"",N(E2632)*N(F2632)+N(H2632))</f>
        <v/>
      </c>
      <c r="H2632" s="25"/>
      <c r="I2632" s="23"/>
      <c r="J2632" s="28" t="str">
        <f aca="false">IF(AND(A2632="",B2632="",C2632="",E2632="",H2632=""),"",IF(B2632="","Pick a job",IF(ISNA(MATCH(B2632,Jobs!$A$2:$A$301,0)),"Job # not on Jobs tab",IF(C2632="","Pick a category",IF(AND(E2632&lt;&gt;"",F2632=""),"Add a rate",IF(AND(E2632="",H2632=""),"Add hours or an amount",IF(AND(E2632&lt;&gt;"",H2632&lt;&gt;""),"Use hours x rate OR an amount","")))))))</f>
        <v/>
      </c>
    </row>
    <row r="2633" customFormat="false" ht="15" hidden="false" customHeight="false" outlineLevel="0" collapsed="false">
      <c r="A2633" s="24"/>
      <c r="B2633" s="23"/>
      <c r="C2633" s="23"/>
      <c r="D2633" s="23"/>
      <c r="E2633" s="23"/>
      <c r="F2633" s="25"/>
      <c r="G2633" s="26" t="str">
        <f aca="false">IF(AND(E2633="",H2633=""),"",N(E2633)*N(F2633)+N(H2633))</f>
        <v/>
      </c>
      <c r="H2633" s="25"/>
      <c r="I2633" s="23"/>
      <c r="J2633" s="28" t="str">
        <f aca="false">IF(AND(A2633="",B2633="",C2633="",E2633="",H2633=""),"",IF(B2633="","Pick a job",IF(ISNA(MATCH(B2633,Jobs!$A$2:$A$301,0)),"Job # not on Jobs tab",IF(C2633="","Pick a category",IF(AND(E2633&lt;&gt;"",F2633=""),"Add a rate",IF(AND(E2633="",H2633=""),"Add hours or an amount",IF(AND(E2633&lt;&gt;"",H2633&lt;&gt;""),"Use hours x rate OR an amount","")))))))</f>
        <v/>
      </c>
    </row>
    <row r="2634" customFormat="false" ht="15" hidden="false" customHeight="false" outlineLevel="0" collapsed="false">
      <c r="A2634" s="24"/>
      <c r="B2634" s="23"/>
      <c r="C2634" s="23"/>
      <c r="D2634" s="23"/>
      <c r="E2634" s="23"/>
      <c r="F2634" s="25"/>
      <c r="G2634" s="26" t="str">
        <f aca="false">IF(AND(E2634="",H2634=""),"",N(E2634)*N(F2634)+N(H2634))</f>
        <v/>
      </c>
      <c r="H2634" s="25"/>
      <c r="I2634" s="23"/>
      <c r="J2634" s="28" t="str">
        <f aca="false">IF(AND(A2634="",B2634="",C2634="",E2634="",H2634=""),"",IF(B2634="","Pick a job",IF(ISNA(MATCH(B2634,Jobs!$A$2:$A$301,0)),"Job # not on Jobs tab",IF(C2634="","Pick a category",IF(AND(E2634&lt;&gt;"",F2634=""),"Add a rate",IF(AND(E2634="",H2634=""),"Add hours or an amount",IF(AND(E2634&lt;&gt;"",H2634&lt;&gt;""),"Use hours x rate OR an amount","")))))))</f>
        <v/>
      </c>
    </row>
    <row r="2635" customFormat="false" ht="15" hidden="false" customHeight="false" outlineLevel="0" collapsed="false">
      <c r="A2635" s="24"/>
      <c r="B2635" s="23"/>
      <c r="C2635" s="23"/>
      <c r="D2635" s="23"/>
      <c r="E2635" s="23"/>
      <c r="F2635" s="25"/>
      <c r="G2635" s="26" t="str">
        <f aca="false">IF(AND(E2635="",H2635=""),"",N(E2635)*N(F2635)+N(H2635))</f>
        <v/>
      </c>
      <c r="H2635" s="25"/>
      <c r="I2635" s="23"/>
      <c r="J2635" s="28" t="str">
        <f aca="false">IF(AND(A2635="",B2635="",C2635="",E2635="",H2635=""),"",IF(B2635="","Pick a job",IF(ISNA(MATCH(B2635,Jobs!$A$2:$A$301,0)),"Job # not on Jobs tab",IF(C2635="","Pick a category",IF(AND(E2635&lt;&gt;"",F2635=""),"Add a rate",IF(AND(E2635="",H2635=""),"Add hours or an amount",IF(AND(E2635&lt;&gt;"",H2635&lt;&gt;""),"Use hours x rate OR an amount","")))))))</f>
        <v/>
      </c>
    </row>
    <row r="2636" customFormat="false" ht="15" hidden="false" customHeight="false" outlineLevel="0" collapsed="false">
      <c r="A2636" s="24"/>
      <c r="B2636" s="23"/>
      <c r="C2636" s="23"/>
      <c r="D2636" s="23"/>
      <c r="E2636" s="23"/>
      <c r="F2636" s="25"/>
      <c r="G2636" s="26" t="str">
        <f aca="false">IF(AND(E2636="",H2636=""),"",N(E2636)*N(F2636)+N(H2636))</f>
        <v/>
      </c>
      <c r="H2636" s="25"/>
      <c r="I2636" s="23"/>
      <c r="J2636" s="28" t="str">
        <f aca="false">IF(AND(A2636="",B2636="",C2636="",E2636="",H2636=""),"",IF(B2636="","Pick a job",IF(ISNA(MATCH(B2636,Jobs!$A$2:$A$301,0)),"Job # not on Jobs tab",IF(C2636="","Pick a category",IF(AND(E2636&lt;&gt;"",F2636=""),"Add a rate",IF(AND(E2636="",H2636=""),"Add hours or an amount",IF(AND(E2636&lt;&gt;"",H2636&lt;&gt;""),"Use hours x rate OR an amount","")))))))</f>
        <v/>
      </c>
    </row>
    <row r="2637" customFormat="false" ht="15" hidden="false" customHeight="false" outlineLevel="0" collapsed="false">
      <c r="A2637" s="24"/>
      <c r="B2637" s="23"/>
      <c r="C2637" s="23"/>
      <c r="D2637" s="23"/>
      <c r="E2637" s="23"/>
      <c r="F2637" s="25"/>
      <c r="G2637" s="26" t="str">
        <f aca="false">IF(AND(E2637="",H2637=""),"",N(E2637)*N(F2637)+N(H2637))</f>
        <v/>
      </c>
      <c r="H2637" s="25"/>
      <c r="I2637" s="23"/>
      <c r="J2637" s="28" t="str">
        <f aca="false">IF(AND(A2637="",B2637="",C2637="",E2637="",H2637=""),"",IF(B2637="","Pick a job",IF(ISNA(MATCH(B2637,Jobs!$A$2:$A$301,0)),"Job # not on Jobs tab",IF(C2637="","Pick a category",IF(AND(E2637&lt;&gt;"",F2637=""),"Add a rate",IF(AND(E2637="",H2637=""),"Add hours or an amount",IF(AND(E2637&lt;&gt;"",H2637&lt;&gt;""),"Use hours x rate OR an amount","")))))))</f>
        <v/>
      </c>
    </row>
    <row r="2638" customFormat="false" ht="15" hidden="false" customHeight="false" outlineLevel="0" collapsed="false">
      <c r="A2638" s="24"/>
      <c r="B2638" s="23"/>
      <c r="C2638" s="23"/>
      <c r="D2638" s="23"/>
      <c r="E2638" s="23"/>
      <c r="F2638" s="25"/>
      <c r="G2638" s="26" t="str">
        <f aca="false">IF(AND(E2638="",H2638=""),"",N(E2638)*N(F2638)+N(H2638))</f>
        <v/>
      </c>
      <c r="H2638" s="25"/>
      <c r="I2638" s="23"/>
      <c r="J2638" s="28" t="str">
        <f aca="false">IF(AND(A2638="",B2638="",C2638="",E2638="",H2638=""),"",IF(B2638="","Pick a job",IF(ISNA(MATCH(B2638,Jobs!$A$2:$A$301,0)),"Job # not on Jobs tab",IF(C2638="","Pick a category",IF(AND(E2638&lt;&gt;"",F2638=""),"Add a rate",IF(AND(E2638="",H2638=""),"Add hours or an amount",IF(AND(E2638&lt;&gt;"",H2638&lt;&gt;""),"Use hours x rate OR an amount","")))))))</f>
        <v/>
      </c>
    </row>
    <row r="2639" customFormat="false" ht="15" hidden="false" customHeight="false" outlineLevel="0" collapsed="false">
      <c r="A2639" s="24"/>
      <c r="B2639" s="23"/>
      <c r="C2639" s="23"/>
      <c r="D2639" s="23"/>
      <c r="E2639" s="23"/>
      <c r="F2639" s="25"/>
      <c r="G2639" s="26" t="str">
        <f aca="false">IF(AND(E2639="",H2639=""),"",N(E2639)*N(F2639)+N(H2639))</f>
        <v/>
      </c>
      <c r="H2639" s="25"/>
      <c r="I2639" s="23"/>
      <c r="J2639" s="28" t="str">
        <f aca="false">IF(AND(A2639="",B2639="",C2639="",E2639="",H2639=""),"",IF(B2639="","Pick a job",IF(ISNA(MATCH(B2639,Jobs!$A$2:$A$301,0)),"Job # not on Jobs tab",IF(C2639="","Pick a category",IF(AND(E2639&lt;&gt;"",F2639=""),"Add a rate",IF(AND(E2639="",H2639=""),"Add hours or an amount",IF(AND(E2639&lt;&gt;"",H2639&lt;&gt;""),"Use hours x rate OR an amount","")))))))</f>
        <v/>
      </c>
    </row>
    <row r="2640" customFormat="false" ht="15" hidden="false" customHeight="false" outlineLevel="0" collapsed="false">
      <c r="A2640" s="24"/>
      <c r="B2640" s="23"/>
      <c r="C2640" s="23"/>
      <c r="D2640" s="23"/>
      <c r="E2640" s="23"/>
      <c r="F2640" s="25"/>
      <c r="G2640" s="26" t="str">
        <f aca="false">IF(AND(E2640="",H2640=""),"",N(E2640)*N(F2640)+N(H2640))</f>
        <v/>
      </c>
      <c r="H2640" s="25"/>
      <c r="I2640" s="23"/>
      <c r="J2640" s="28" t="str">
        <f aca="false">IF(AND(A2640="",B2640="",C2640="",E2640="",H2640=""),"",IF(B2640="","Pick a job",IF(ISNA(MATCH(B2640,Jobs!$A$2:$A$301,0)),"Job # not on Jobs tab",IF(C2640="","Pick a category",IF(AND(E2640&lt;&gt;"",F2640=""),"Add a rate",IF(AND(E2640="",H2640=""),"Add hours or an amount",IF(AND(E2640&lt;&gt;"",H2640&lt;&gt;""),"Use hours x rate OR an amount","")))))))</f>
        <v/>
      </c>
    </row>
    <row r="2641" customFormat="false" ht="15" hidden="false" customHeight="false" outlineLevel="0" collapsed="false">
      <c r="A2641" s="24"/>
      <c r="B2641" s="23"/>
      <c r="C2641" s="23"/>
      <c r="D2641" s="23"/>
      <c r="E2641" s="23"/>
      <c r="F2641" s="25"/>
      <c r="G2641" s="26" t="str">
        <f aca="false">IF(AND(E2641="",H2641=""),"",N(E2641)*N(F2641)+N(H2641))</f>
        <v/>
      </c>
      <c r="H2641" s="25"/>
      <c r="I2641" s="23"/>
      <c r="J2641" s="28" t="str">
        <f aca="false">IF(AND(A2641="",B2641="",C2641="",E2641="",H2641=""),"",IF(B2641="","Pick a job",IF(ISNA(MATCH(B2641,Jobs!$A$2:$A$301,0)),"Job # not on Jobs tab",IF(C2641="","Pick a category",IF(AND(E2641&lt;&gt;"",F2641=""),"Add a rate",IF(AND(E2641="",H2641=""),"Add hours or an amount",IF(AND(E2641&lt;&gt;"",H2641&lt;&gt;""),"Use hours x rate OR an amount","")))))))</f>
        <v/>
      </c>
    </row>
    <row r="2642" customFormat="false" ht="15" hidden="false" customHeight="false" outlineLevel="0" collapsed="false">
      <c r="A2642" s="24"/>
      <c r="B2642" s="23"/>
      <c r="C2642" s="23"/>
      <c r="D2642" s="23"/>
      <c r="E2642" s="23"/>
      <c r="F2642" s="25"/>
      <c r="G2642" s="26" t="str">
        <f aca="false">IF(AND(E2642="",H2642=""),"",N(E2642)*N(F2642)+N(H2642))</f>
        <v/>
      </c>
      <c r="H2642" s="25"/>
      <c r="I2642" s="23"/>
      <c r="J2642" s="28" t="str">
        <f aca="false">IF(AND(A2642="",B2642="",C2642="",E2642="",H2642=""),"",IF(B2642="","Pick a job",IF(ISNA(MATCH(B2642,Jobs!$A$2:$A$301,0)),"Job # not on Jobs tab",IF(C2642="","Pick a category",IF(AND(E2642&lt;&gt;"",F2642=""),"Add a rate",IF(AND(E2642="",H2642=""),"Add hours or an amount",IF(AND(E2642&lt;&gt;"",H2642&lt;&gt;""),"Use hours x rate OR an amount","")))))))</f>
        <v/>
      </c>
    </row>
    <row r="2643" customFormat="false" ht="15" hidden="false" customHeight="false" outlineLevel="0" collapsed="false">
      <c r="A2643" s="24"/>
      <c r="B2643" s="23"/>
      <c r="C2643" s="23"/>
      <c r="D2643" s="23"/>
      <c r="E2643" s="23"/>
      <c r="F2643" s="25"/>
      <c r="G2643" s="26" t="str">
        <f aca="false">IF(AND(E2643="",H2643=""),"",N(E2643)*N(F2643)+N(H2643))</f>
        <v/>
      </c>
      <c r="H2643" s="25"/>
      <c r="I2643" s="23"/>
      <c r="J2643" s="28" t="str">
        <f aca="false">IF(AND(A2643="",B2643="",C2643="",E2643="",H2643=""),"",IF(B2643="","Pick a job",IF(ISNA(MATCH(B2643,Jobs!$A$2:$A$301,0)),"Job # not on Jobs tab",IF(C2643="","Pick a category",IF(AND(E2643&lt;&gt;"",F2643=""),"Add a rate",IF(AND(E2643="",H2643=""),"Add hours or an amount",IF(AND(E2643&lt;&gt;"",H2643&lt;&gt;""),"Use hours x rate OR an amount","")))))))</f>
        <v/>
      </c>
    </row>
    <row r="2644" customFormat="false" ht="15" hidden="false" customHeight="false" outlineLevel="0" collapsed="false">
      <c r="A2644" s="24"/>
      <c r="B2644" s="23"/>
      <c r="C2644" s="23"/>
      <c r="D2644" s="23"/>
      <c r="E2644" s="23"/>
      <c r="F2644" s="25"/>
      <c r="G2644" s="26" t="str">
        <f aca="false">IF(AND(E2644="",H2644=""),"",N(E2644)*N(F2644)+N(H2644))</f>
        <v/>
      </c>
      <c r="H2644" s="25"/>
      <c r="I2644" s="23"/>
      <c r="J2644" s="28" t="str">
        <f aca="false">IF(AND(A2644="",B2644="",C2644="",E2644="",H2644=""),"",IF(B2644="","Pick a job",IF(ISNA(MATCH(B2644,Jobs!$A$2:$A$301,0)),"Job # not on Jobs tab",IF(C2644="","Pick a category",IF(AND(E2644&lt;&gt;"",F2644=""),"Add a rate",IF(AND(E2644="",H2644=""),"Add hours or an amount",IF(AND(E2644&lt;&gt;"",H2644&lt;&gt;""),"Use hours x rate OR an amount","")))))))</f>
        <v/>
      </c>
    </row>
    <row r="2645" customFormat="false" ht="15" hidden="false" customHeight="false" outlineLevel="0" collapsed="false">
      <c r="A2645" s="24"/>
      <c r="B2645" s="23"/>
      <c r="C2645" s="23"/>
      <c r="D2645" s="23"/>
      <c r="E2645" s="23"/>
      <c r="F2645" s="25"/>
      <c r="G2645" s="26" t="str">
        <f aca="false">IF(AND(E2645="",H2645=""),"",N(E2645)*N(F2645)+N(H2645))</f>
        <v/>
      </c>
      <c r="H2645" s="25"/>
      <c r="I2645" s="23"/>
      <c r="J2645" s="28" t="str">
        <f aca="false">IF(AND(A2645="",B2645="",C2645="",E2645="",H2645=""),"",IF(B2645="","Pick a job",IF(ISNA(MATCH(B2645,Jobs!$A$2:$A$301,0)),"Job # not on Jobs tab",IF(C2645="","Pick a category",IF(AND(E2645&lt;&gt;"",F2645=""),"Add a rate",IF(AND(E2645="",H2645=""),"Add hours or an amount",IF(AND(E2645&lt;&gt;"",H2645&lt;&gt;""),"Use hours x rate OR an amount","")))))))</f>
        <v/>
      </c>
    </row>
    <row r="2646" customFormat="false" ht="15" hidden="false" customHeight="false" outlineLevel="0" collapsed="false">
      <c r="A2646" s="24"/>
      <c r="B2646" s="23"/>
      <c r="C2646" s="23"/>
      <c r="D2646" s="23"/>
      <c r="E2646" s="23"/>
      <c r="F2646" s="25"/>
      <c r="G2646" s="26" t="str">
        <f aca="false">IF(AND(E2646="",H2646=""),"",N(E2646)*N(F2646)+N(H2646))</f>
        <v/>
      </c>
      <c r="H2646" s="25"/>
      <c r="I2646" s="23"/>
      <c r="J2646" s="28" t="str">
        <f aca="false">IF(AND(A2646="",B2646="",C2646="",E2646="",H2646=""),"",IF(B2646="","Pick a job",IF(ISNA(MATCH(B2646,Jobs!$A$2:$A$301,0)),"Job # not on Jobs tab",IF(C2646="","Pick a category",IF(AND(E2646&lt;&gt;"",F2646=""),"Add a rate",IF(AND(E2646="",H2646=""),"Add hours or an amount",IF(AND(E2646&lt;&gt;"",H2646&lt;&gt;""),"Use hours x rate OR an amount","")))))))</f>
        <v/>
      </c>
    </row>
    <row r="2647" customFormat="false" ht="15" hidden="false" customHeight="false" outlineLevel="0" collapsed="false">
      <c r="A2647" s="24"/>
      <c r="B2647" s="23"/>
      <c r="C2647" s="23"/>
      <c r="D2647" s="23"/>
      <c r="E2647" s="23"/>
      <c r="F2647" s="25"/>
      <c r="G2647" s="26" t="str">
        <f aca="false">IF(AND(E2647="",H2647=""),"",N(E2647)*N(F2647)+N(H2647))</f>
        <v/>
      </c>
      <c r="H2647" s="25"/>
      <c r="I2647" s="23"/>
      <c r="J2647" s="28" t="str">
        <f aca="false">IF(AND(A2647="",B2647="",C2647="",E2647="",H2647=""),"",IF(B2647="","Pick a job",IF(ISNA(MATCH(B2647,Jobs!$A$2:$A$301,0)),"Job # not on Jobs tab",IF(C2647="","Pick a category",IF(AND(E2647&lt;&gt;"",F2647=""),"Add a rate",IF(AND(E2647="",H2647=""),"Add hours or an amount",IF(AND(E2647&lt;&gt;"",H2647&lt;&gt;""),"Use hours x rate OR an amount","")))))))</f>
        <v/>
      </c>
    </row>
    <row r="2648" customFormat="false" ht="15" hidden="false" customHeight="false" outlineLevel="0" collapsed="false">
      <c r="A2648" s="24"/>
      <c r="B2648" s="23"/>
      <c r="C2648" s="23"/>
      <c r="D2648" s="23"/>
      <c r="E2648" s="23"/>
      <c r="F2648" s="25"/>
      <c r="G2648" s="26" t="str">
        <f aca="false">IF(AND(E2648="",H2648=""),"",N(E2648)*N(F2648)+N(H2648))</f>
        <v/>
      </c>
      <c r="H2648" s="25"/>
      <c r="I2648" s="23"/>
      <c r="J2648" s="28" t="str">
        <f aca="false">IF(AND(A2648="",B2648="",C2648="",E2648="",H2648=""),"",IF(B2648="","Pick a job",IF(ISNA(MATCH(B2648,Jobs!$A$2:$A$301,0)),"Job # not on Jobs tab",IF(C2648="","Pick a category",IF(AND(E2648&lt;&gt;"",F2648=""),"Add a rate",IF(AND(E2648="",H2648=""),"Add hours or an amount",IF(AND(E2648&lt;&gt;"",H2648&lt;&gt;""),"Use hours x rate OR an amount","")))))))</f>
        <v/>
      </c>
    </row>
    <row r="2649" customFormat="false" ht="15" hidden="false" customHeight="false" outlineLevel="0" collapsed="false">
      <c r="A2649" s="24"/>
      <c r="B2649" s="23"/>
      <c r="C2649" s="23"/>
      <c r="D2649" s="23"/>
      <c r="E2649" s="23"/>
      <c r="F2649" s="25"/>
      <c r="G2649" s="26" t="str">
        <f aca="false">IF(AND(E2649="",H2649=""),"",N(E2649)*N(F2649)+N(H2649))</f>
        <v/>
      </c>
      <c r="H2649" s="25"/>
      <c r="I2649" s="23"/>
      <c r="J2649" s="28" t="str">
        <f aca="false">IF(AND(A2649="",B2649="",C2649="",E2649="",H2649=""),"",IF(B2649="","Pick a job",IF(ISNA(MATCH(B2649,Jobs!$A$2:$A$301,0)),"Job # not on Jobs tab",IF(C2649="","Pick a category",IF(AND(E2649&lt;&gt;"",F2649=""),"Add a rate",IF(AND(E2649="",H2649=""),"Add hours or an amount",IF(AND(E2649&lt;&gt;"",H2649&lt;&gt;""),"Use hours x rate OR an amount","")))))))</f>
        <v/>
      </c>
    </row>
    <row r="2650" customFormat="false" ht="15" hidden="false" customHeight="false" outlineLevel="0" collapsed="false">
      <c r="A2650" s="24"/>
      <c r="B2650" s="23"/>
      <c r="C2650" s="23"/>
      <c r="D2650" s="23"/>
      <c r="E2650" s="23"/>
      <c r="F2650" s="25"/>
      <c r="G2650" s="26" t="str">
        <f aca="false">IF(AND(E2650="",H2650=""),"",N(E2650)*N(F2650)+N(H2650))</f>
        <v/>
      </c>
      <c r="H2650" s="25"/>
      <c r="I2650" s="23"/>
      <c r="J2650" s="28" t="str">
        <f aca="false">IF(AND(A2650="",B2650="",C2650="",E2650="",H2650=""),"",IF(B2650="","Pick a job",IF(ISNA(MATCH(B2650,Jobs!$A$2:$A$301,0)),"Job # not on Jobs tab",IF(C2650="","Pick a category",IF(AND(E2650&lt;&gt;"",F2650=""),"Add a rate",IF(AND(E2650="",H2650=""),"Add hours or an amount",IF(AND(E2650&lt;&gt;"",H2650&lt;&gt;""),"Use hours x rate OR an amount","")))))))</f>
        <v/>
      </c>
    </row>
    <row r="2651" customFormat="false" ht="15" hidden="false" customHeight="false" outlineLevel="0" collapsed="false">
      <c r="A2651" s="24"/>
      <c r="B2651" s="23"/>
      <c r="C2651" s="23"/>
      <c r="D2651" s="23"/>
      <c r="E2651" s="23"/>
      <c r="F2651" s="25"/>
      <c r="G2651" s="26" t="str">
        <f aca="false">IF(AND(E2651="",H2651=""),"",N(E2651)*N(F2651)+N(H2651))</f>
        <v/>
      </c>
      <c r="H2651" s="25"/>
      <c r="I2651" s="23"/>
      <c r="J2651" s="28" t="str">
        <f aca="false">IF(AND(A2651="",B2651="",C2651="",E2651="",H2651=""),"",IF(B2651="","Pick a job",IF(ISNA(MATCH(B2651,Jobs!$A$2:$A$301,0)),"Job # not on Jobs tab",IF(C2651="","Pick a category",IF(AND(E2651&lt;&gt;"",F2651=""),"Add a rate",IF(AND(E2651="",H2651=""),"Add hours or an amount",IF(AND(E2651&lt;&gt;"",H2651&lt;&gt;""),"Use hours x rate OR an amount","")))))))</f>
        <v/>
      </c>
    </row>
    <row r="2652" customFormat="false" ht="15" hidden="false" customHeight="false" outlineLevel="0" collapsed="false">
      <c r="A2652" s="24"/>
      <c r="B2652" s="23"/>
      <c r="C2652" s="23"/>
      <c r="D2652" s="23"/>
      <c r="E2652" s="23"/>
      <c r="F2652" s="25"/>
      <c r="G2652" s="26" t="str">
        <f aca="false">IF(AND(E2652="",H2652=""),"",N(E2652)*N(F2652)+N(H2652))</f>
        <v/>
      </c>
      <c r="H2652" s="25"/>
      <c r="I2652" s="23"/>
      <c r="J2652" s="28" t="str">
        <f aca="false">IF(AND(A2652="",B2652="",C2652="",E2652="",H2652=""),"",IF(B2652="","Pick a job",IF(ISNA(MATCH(B2652,Jobs!$A$2:$A$301,0)),"Job # not on Jobs tab",IF(C2652="","Pick a category",IF(AND(E2652&lt;&gt;"",F2652=""),"Add a rate",IF(AND(E2652="",H2652=""),"Add hours or an amount",IF(AND(E2652&lt;&gt;"",H2652&lt;&gt;""),"Use hours x rate OR an amount","")))))))</f>
        <v/>
      </c>
    </row>
    <row r="2653" customFormat="false" ht="15" hidden="false" customHeight="false" outlineLevel="0" collapsed="false">
      <c r="A2653" s="24"/>
      <c r="B2653" s="23"/>
      <c r="C2653" s="23"/>
      <c r="D2653" s="23"/>
      <c r="E2653" s="23"/>
      <c r="F2653" s="25"/>
      <c r="G2653" s="26" t="str">
        <f aca="false">IF(AND(E2653="",H2653=""),"",N(E2653)*N(F2653)+N(H2653))</f>
        <v/>
      </c>
      <c r="H2653" s="25"/>
      <c r="I2653" s="23"/>
      <c r="J2653" s="28" t="str">
        <f aca="false">IF(AND(A2653="",B2653="",C2653="",E2653="",H2653=""),"",IF(B2653="","Pick a job",IF(ISNA(MATCH(B2653,Jobs!$A$2:$A$301,0)),"Job # not on Jobs tab",IF(C2653="","Pick a category",IF(AND(E2653&lt;&gt;"",F2653=""),"Add a rate",IF(AND(E2653="",H2653=""),"Add hours or an amount",IF(AND(E2653&lt;&gt;"",H2653&lt;&gt;""),"Use hours x rate OR an amount","")))))))</f>
        <v/>
      </c>
    </row>
    <row r="2654" customFormat="false" ht="15" hidden="false" customHeight="false" outlineLevel="0" collapsed="false">
      <c r="A2654" s="24"/>
      <c r="B2654" s="23"/>
      <c r="C2654" s="23"/>
      <c r="D2654" s="23"/>
      <c r="E2654" s="23"/>
      <c r="F2654" s="25"/>
      <c r="G2654" s="26" t="str">
        <f aca="false">IF(AND(E2654="",H2654=""),"",N(E2654)*N(F2654)+N(H2654))</f>
        <v/>
      </c>
      <c r="H2654" s="25"/>
      <c r="I2654" s="23"/>
      <c r="J2654" s="28" t="str">
        <f aca="false">IF(AND(A2654="",B2654="",C2654="",E2654="",H2654=""),"",IF(B2654="","Pick a job",IF(ISNA(MATCH(B2654,Jobs!$A$2:$A$301,0)),"Job # not on Jobs tab",IF(C2654="","Pick a category",IF(AND(E2654&lt;&gt;"",F2654=""),"Add a rate",IF(AND(E2654="",H2654=""),"Add hours or an amount",IF(AND(E2654&lt;&gt;"",H2654&lt;&gt;""),"Use hours x rate OR an amount","")))))))</f>
        <v/>
      </c>
    </row>
    <row r="2655" customFormat="false" ht="15" hidden="false" customHeight="false" outlineLevel="0" collapsed="false">
      <c r="A2655" s="24"/>
      <c r="B2655" s="23"/>
      <c r="C2655" s="23"/>
      <c r="D2655" s="23"/>
      <c r="E2655" s="23"/>
      <c r="F2655" s="25"/>
      <c r="G2655" s="26" t="str">
        <f aca="false">IF(AND(E2655="",H2655=""),"",N(E2655)*N(F2655)+N(H2655))</f>
        <v/>
      </c>
      <c r="H2655" s="25"/>
      <c r="I2655" s="23"/>
      <c r="J2655" s="28" t="str">
        <f aca="false">IF(AND(A2655="",B2655="",C2655="",E2655="",H2655=""),"",IF(B2655="","Pick a job",IF(ISNA(MATCH(B2655,Jobs!$A$2:$A$301,0)),"Job # not on Jobs tab",IF(C2655="","Pick a category",IF(AND(E2655&lt;&gt;"",F2655=""),"Add a rate",IF(AND(E2655="",H2655=""),"Add hours or an amount",IF(AND(E2655&lt;&gt;"",H2655&lt;&gt;""),"Use hours x rate OR an amount","")))))))</f>
        <v/>
      </c>
    </row>
    <row r="2656" customFormat="false" ht="15" hidden="false" customHeight="false" outlineLevel="0" collapsed="false">
      <c r="A2656" s="24"/>
      <c r="B2656" s="23"/>
      <c r="C2656" s="23"/>
      <c r="D2656" s="23"/>
      <c r="E2656" s="23"/>
      <c r="F2656" s="25"/>
      <c r="G2656" s="26" t="str">
        <f aca="false">IF(AND(E2656="",H2656=""),"",N(E2656)*N(F2656)+N(H2656))</f>
        <v/>
      </c>
      <c r="H2656" s="25"/>
      <c r="I2656" s="23"/>
      <c r="J2656" s="28" t="str">
        <f aca="false">IF(AND(A2656="",B2656="",C2656="",E2656="",H2656=""),"",IF(B2656="","Pick a job",IF(ISNA(MATCH(B2656,Jobs!$A$2:$A$301,0)),"Job # not on Jobs tab",IF(C2656="","Pick a category",IF(AND(E2656&lt;&gt;"",F2656=""),"Add a rate",IF(AND(E2656="",H2656=""),"Add hours or an amount",IF(AND(E2656&lt;&gt;"",H2656&lt;&gt;""),"Use hours x rate OR an amount","")))))))</f>
        <v/>
      </c>
    </row>
    <row r="2657" customFormat="false" ht="15" hidden="false" customHeight="false" outlineLevel="0" collapsed="false">
      <c r="A2657" s="24"/>
      <c r="B2657" s="23"/>
      <c r="C2657" s="23"/>
      <c r="D2657" s="23"/>
      <c r="E2657" s="23"/>
      <c r="F2657" s="25"/>
      <c r="G2657" s="26" t="str">
        <f aca="false">IF(AND(E2657="",H2657=""),"",N(E2657)*N(F2657)+N(H2657))</f>
        <v/>
      </c>
      <c r="H2657" s="25"/>
      <c r="I2657" s="23"/>
      <c r="J2657" s="28" t="str">
        <f aca="false">IF(AND(A2657="",B2657="",C2657="",E2657="",H2657=""),"",IF(B2657="","Pick a job",IF(ISNA(MATCH(B2657,Jobs!$A$2:$A$301,0)),"Job # not on Jobs tab",IF(C2657="","Pick a category",IF(AND(E2657&lt;&gt;"",F2657=""),"Add a rate",IF(AND(E2657="",H2657=""),"Add hours or an amount",IF(AND(E2657&lt;&gt;"",H2657&lt;&gt;""),"Use hours x rate OR an amount","")))))))</f>
        <v/>
      </c>
    </row>
    <row r="2658" customFormat="false" ht="15" hidden="false" customHeight="false" outlineLevel="0" collapsed="false">
      <c r="A2658" s="24"/>
      <c r="B2658" s="23"/>
      <c r="C2658" s="23"/>
      <c r="D2658" s="23"/>
      <c r="E2658" s="23"/>
      <c r="F2658" s="25"/>
      <c r="G2658" s="26" t="str">
        <f aca="false">IF(AND(E2658="",H2658=""),"",N(E2658)*N(F2658)+N(H2658))</f>
        <v/>
      </c>
      <c r="H2658" s="25"/>
      <c r="I2658" s="23"/>
      <c r="J2658" s="28" t="str">
        <f aca="false">IF(AND(A2658="",B2658="",C2658="",E2658="",H2658=""),"",IF(B2658="","Pick a job",IF(ISNA(MATCH(B2658,Jobs!$A$2:$A$301,0)),"Job # not on Jobs tab",IF(C2658="","Pick a category",IF(AND(E2658&lt;&gt;"",F2658=""),"Add a rate",IF(AND(E2658="",H2658=""),"Add hours or an amount",IF(AND(E2658&lt;&gt;"",H2658&lt;&gt;""),"Use hours x rate OR an amount","")))))))</f>
        <v/>
      </c>
    </row>
    <row r="2659" customFormat="false" ht="15" hidden="false" customHeight="false" outlineLevel="0" collapsed="false">
      <c r="A2659" s="24"/>
      <c r="B2659" s="23"/>
      <c r="C2659" s="23"/>
      <c r="D2659" s="23"/>
      <c r="E2659" s="23"/>
      <c r="F2659" s="25"/>
      <c r="G2659" s="26" t="str">
        <f aca="false">IF(AND(E2659="",H2659=""),"",N(E2659)*N(F2659)+N(H2659))</f>
        <v/>
      </c>
      <c r="H2659" s="25"/>
      <c r="I2659" s="23"/>
      <c r="J2659" s="28" t="str">
        <f aca="false">IF(AND(A2659="",B2659="",C2659="",E2659="",H2659=""),"",IF(B2659="","Pick a job",IF(ISNA(MATCH(B2659,Jobs!$A$2:$A$301,0)),"Job # not on Jobs tab",IF(C2659="","Pick a category",IF(AND(E2659&lt;&gt;"",F2659=""),"Add a rate",IF(AND(E2659="",H2659=""),"Add hours or an amount",IF(AND(E2659&lt;&gt;"",H2659&lt;&gt;""),"Use hours x rate OR an amount","")))))))</f>
        <v/>
      </c>
    </row>
    <row r="2660" customFormat="false" ht="15" hidden="false" customHeight="false" outlineLevel="0" collapsed="false">
      <c r="A2660" s="24"/>
      <c r="B2660" s="23"/>
      <c r="C2660" s="23"/>
      <c r="D2660" s="23"/>
      <c r="E2660" s="23"/>
      <c r="F2660" s="25"/>
      <c r="G2660" s="26" t="str">
        <f aca="false">IF(AND(E2660="",H2660=""),"",N(E2660)*N(F2660)+N(H2660))</f>
        <v/>
      </c>
      <c r="H2660" s="25"/>
      <c r="I2660" s="23"/>
      <c r="J2660" s="28" t="str">
        <f aca="false">IF(AND(A2660="",B2660="",C2660="",E2660="",H2660=""),"",IF(B2660="","Pick a job",IF(ISNA(MATCH(B2660,Jobs!$A$2:$A$301,0)),"Job # not on Jobs tab",IF(C2660="","Pick a category",IF(AND(E2660&lt;&gt;"",F2660=""),"Add a rate",IF(AND(E2660="",H2660=""),"Add hours or an amount",IF(AND(E2660&lt;&gt;"",H2660&lt;&gt;""),"Use hours x rate OR an amount","")))))))</f>
        <v/>
      </c>
    </row>
    <row r="2661" customFormat="false" ht="15" hidden="false" customHeight="false" outlineLevel="0" collapsed="false">
      <c r="A2661" s="24"/>
      <c r="B2661" s="23"/>
      <c r="C2661" s="23"/>
      <c r="D2661" s="23"/>
      <c r="E2661" s="23"/>
      <c r="F2661" s="25"/>
      <c r="G2661" s="26" t="str">
        <f aca="false">IF(AND(E2661="",H2661=""),"",N(E2661)*N(F2661)+N(H2661))</f>
        <v/>
      </c>
      <c r="H2661" s="25"/>
      <c r="I2661" s="23"/>
      <c r="J2661" s="28" t="str">
        <f aca="false">IF(AND(A2661="",B2661="",C2661="",E2661="",H2661=""),"",IF(B2661="","Pick a job",IF(ISNA(MATCH(B2661,Jobs!$A$2:$A$301,0)),"Job # not on Jobs tab",IF(C2661="","Pick a category",IF(AND(E2661&lt;&gt;"",F2661=""),"Add a rate",IF(AND(E2661="",H2661=""),"Add hours or an amount",IF(AND(E2661&lt;&gt;"",H2661&lt;&gt;""),"Use hours x rate OR an amount","")))))))</f>
        <v/>
      </c>
    </row>
    <row r="2662" customFormat="false" ht="15" hidden="false" customHeight="false" outlineLevel="0" collapsed="false">
      <c r="A2662" s="24"/>
      <c r="B2662" s="23"/>
      <c r="C2662" s="23"/>
      <c r="D2662" s="23"/>
      <c r="E2662" s="23"/>
      <c r="F2662" s="25"/>
      <c r="G2662" s="26" t="str">
        <f aca="false">IF(AND(E2662="",H2662=""),"",N(E2662)*N(F2662)+N(H2662))</f>
        <v/>
      </c>
      <c r="H2662" s="25"/>
      <c r="I2662" s="23"/>
      <c r="J2662" s="28" t="str">
        <f aca="false">IF(AND(A2662="",B2662="",C2662="",E2662="",H2662=""),"",IF(B2662="","Pick a job",IF(ISNA(MATCH(B2662,Jobs!$A$2:$A$301,0)),"Job # not on Jobs tab",IF(C2662="","Pick a category",IF(AND(E2662&lt;&gt;"",F2662=""),"Add a rate",IF(AND(E2662="",H2662=""),"Add hours or an amount",IF(AND(E2662&lt;&gt;"",H2662&lt;&gt;""),"Use hours x rate OR an amount","")))))))</f>
        <v/>
      </c>
    </row>
    <row r="2663" customFormat="false" ht="15" hidden="false" customHeight="false" outlineLevel="0" collapsed="false">
      <c r="A2663" s="24"/>
      <c r="B2663" s="23"/>
      <c r="C2663" s="23"/>
      <c r="D2663" s="23"/>
      <c r="E2663" s="23"/>
      <c r="F2663" s="25"/>
      <c r="G2663" s="26" t="str">
        <f aca="false">IF(AND(E2663="",H2663=""),"",N(E2663)*N(F2663)+N(H2663))</f>
        <v/>
      </c>
      <c r="H2663" s="25"/>
      <c r="I2663" s="23"/>
      <c r="J2663" s="28" t="str">
        <f aca="false">IF(AND(A2663="",B2663="",C2663="",E2663="",H2663=""),"",IF(B2663="","Pick a job",IF(ISNA(MATCH(B2663,Jobs!$A$2:$A$301,0)),"Job # not on Jobs tab",IF(C2663="","Pick a category",IF(AND(E2663&lt;&gt;"",F2663=""),"Add a rate",IF(AND(E2663="",H2663=""),"Add hours or an amount",IF(AND(E2663&lt;&gt;"",H2663&lt;&gt;""),"Use hours x rate OR an amount","")))))))</f>
        <v/>
      </c>
    </row>
    <row r="2664" customFormat="false" ht="15" hidden="false" customHeight="false" outlineLevel="0" collapsed="false">
      <c r="A2664" s="24"/>
      <c r="B2664" s="23"/>
      <c r="C2664" s="23"/>
      <c r="D2664" s="23"/>
      <c r="E2664" s="23"/>
      <c r="F2664" s="25"/>
      <c r="G2664" s="26" t="str">
        <f aca="false">IF(AND(E2664="",H2664=""),"",N(E2664)*N(F2664)+N(H2664))</f>
        <v/>
      </c>
      <c r="H2664" s="25"/>
      <c r="I2664" s="23"/>
      <c r="J2664" s="28" t="str">
        <f aca="false">IF(AND(A2664="",B2664="",C2664="",E2664="",H2664=""),"",IF(B2664="","Pick a job",IF(ISNA(MATCH(B2664,Jobs!$A$2:$A$301,0)),"Job # not on Jobs tab",IF(C2664="","Pick a category",IF(AND(E2664&lt;&gt;"",F2664=""),"Add a rate",IF(AND(E2664="",H2664=""),"Add hours or an amount",IF(AND(E2664&lt;&gt;"",H2664&lt;&gt;""),"Use hours x rate OR an amount","")))))))</f>
        <v/>
      </c>
    </row>
    <row r="2665" customFormat="false" ht="15" hidden="false" customHeight="false" outlineLevel="0" collapsed="false">
      <c r="A2665" s="24"/>
      <c r="B2665" s="23"/>
      <c r="C2665" s="23"/>
      <c r="D2665" s="23"/>
      <c r="E2665" s="23"/>
      <c r="F2665" s="25"/>
      <c r="G2665" s="26" t="str">
        <f aca="false">IF(AND(E2665="",H2665=""),"",N(E2665)*N(F2665)+N(H2665))</f>
        <v/>
      </c>
      <c r="H2665" s="25"/>
      <c r="I2665" s="23"/>
      <c r="J2665" s="28" t="str">
        <f aca="false">IF(AND(A2665="",B2665="",C2665="",E2665="",H2665=""),"",IF(B2665="","Pick a job",IF(ISNA(MATCH(B2665,Jobs!$A$2:$A$301,0)),"Job # not on Jobs tab",IF(C2665="","Pick a category",IF(AND(E2665&lt;&gt;"",F2665=""),"Add a rate",IF(AND(E2665="",H2665=""),"Add hours or an amount",IF(AND(E2665&lt;&gt;"",H2665&lt;&gt;""),"Use hours x rate OR an amount","")))))))</f>
        <v/>
      </c>
    </row>
    <row r="2666" customFormat="false" ht="15" hidden="false" customHeight="false" outlineLevel="0" collapsed="false">
      <c r="A2666" s="24"/>
      <c r="B2666" s="23"/>
      <c r="C2666" s="23"/>
      <c r="D2666" s="23"/>
      <c r="E2666" s="23"/>
      <c r="F2666" s="25"/>
      <c r="G2666" s="26" t="str">
        <f aca="false">IF(AND(E2666="",H2666=""),"",N(E2666)*N(F2666)+N(H2666))</f>
        <v/>
      </c>
      <c r="H2666" s="25"/>
      <c r="I2666" s="23"/>
      <c r="J2666" s="28" t="str">
        <f aca="false">IF(AND(A2666="",B2666="",C2666="",E2666="",H2666=""),"",IF(B2666="","Pick a job",IF(ISNA(MATCH(B2666,Jobs!$A$2:$A$301,0)),"Job # not on Jobs tab",IF(C2666="","Pick a category",IF(AND(E2666&lt;&gt;"",F2666=""),"Add a rate",IF(AND(E2666="",H2666=""),"Add hours or an amount",IF(AND(E2666&lt;&gt;"",H2666&lt;&gt;""),"Use hours x rate OR an amount","")))))))</f>
        <v/>
      </c>
    </row>
    <row r="2667" customFormat="false" ht="15" hidden="false" customHeight="false" outlineLevel="0" collapsed="false">
      <c r="A2667" s="24"/>
      <c r="B2667" s="23"/>
      <c r="C2667" s="23"/>
      <c r="D2667" s="23"/>
      <c r="E2667" s="23"/>
      <c r="F2667" s="25"/>
      <c r="G2667" s="26" t="str">
        <f aca="false">IF(AND(E2667="",H2667=""),"",N(E2667)*N(F2667)+N(H2667))</f>
        <v/>
      </c>
      <c r="H2667" s="25"/>
      <c r="I2667" s="23"/>
      <c r="J2667" s="28" t="str">
        <f aca="false">IF(AND(A2667="",B2667="",C2667="",E2667="",H2667=""),"",IF(B2667="","Pick a job",IF(ISNA(MATCH(B2667,Jobs!$A$2:$A$301,0)),"Job # not on Jobs tab",IF(C2667="","Pick a category",IF(AND(E2667&lt;&gt;"",F2667=""),"Add a rate",IF(AND(E2667="",H2667=""),"Add hours or an amount",IF(AND(E2667&lt;&gt;"",H2667&lt;&gt;""),"Use hours x rate OR an amount","")))))))</f>
        <v/>
      </c>
    </row>
    <row r="2668" customFormat="false" ht="15" hidden="false" customHeight="false" outlineLevel="0" collapsed="false">
      <c r="A2668" s="24"/>
      <c r="B2668" s="23"/>
      <c r="C2668" s="23"/>
      <c r="D2668" s="23"/>
      <c r="E2668" s="23"/>
      <c r="F2668" s="25"/>
      <c r="G2668" s="26" t="str">
        <f aca="false">IF(AND(E2668="",H2668=""),"",N(E2668)*N(F2668)+N(H2668))</f>
        <v/>
      </c>
      <c r="H2668" s="25"/>
      <c r="I2668" s="23"/>
      <c r="J2668" s="28" t="str">
        <f aca="false">IF(AND(A2668="",B2668="",C2668="",E2668="",H2668=""),"",IF(B2668="","Pick a job",IF(ISNA(MATCH(B2668,Jobs!$A$2:$A$301,0)),"Job # not on Jobs tab",IF(C2668="","Pick a category",IF(AND(E2668&lt;&gt;"",F2668=""),"Add a rate",IF(AND(E2668="",H2668=""),"Add hours or an amount",IF(AND(E2668&lt;&gt;"",H2668&lt;&gt;""),"Use hours x rate OR an amount","")))))))</f>
        <v/>
      </c>
    </row>
    <row r="2669" customFormat="false" ht="15" hidden="false" customHeight="false" outlineLevel="0" collapsed="false">
      <c r="A2669" s="24"/>
      <c r="B2669" s="23"/>
      <c r="C2669" s="23"/>
      <c r="D2669" s="23"/>
      <c r="E2669" s="23"/>
      <c r="F2669" s="25"/>
      <c r="G2669" s="26" t="str">
        <f aca="false">IF(AND(E2669="",H2669=""),"",N(E2669)*N(F2669)+N(H2669))</f>
        <v/>
      </c>
      <c r="H2669" s="25"/>
      <c r="I2669" s="23"/>
      <c r="J2669" s="28" t="str">
        <f aca="false">IF(AND(A2669="",B2669="",C2669="",E2669="",H2669=""),"",IF(B2669="","Pick a job",IF(ISNA(MATCH(B2669,Jobs!$A$2:$A$301,0)),"Job # not on Jobs tab",IF(C2669="","Pick a category",IF(AND(E2669&lt;&gt;"",F2669=""),"Add a rate",IF(AND(E2669="",H2669=""),"Add hours or an amount",IF(AND(E2669&lt;&gt;"",H2669&lt;&gt;""),"Use hours x rate OR an amount","")))))))</f>
        <v/>
      </c>
    </row>
    <row r="2670" customFormat="false" ht="15" hidden="false" customHeight="false" outlineLevel="0" collapsed="false">
      <c r="A2670" s="24"/>
      <c r="B2670" s="23"/>
      <c r="C2670" s="23"/>
      <c r="D2670" s="23"/>
      <c r="E2670" s="23"/>
      <c r="F2670" s="25"/>
      <c r="G2670" s="26" t="str">
        <f aca="false">IF(AND(E2670="",H2670=""),"",N(E2670)*N(F2670)+N(H2670))</f>
        <v/>
      </c>
      <c r="H2670" s="25"/>
      <c r="I2670" s="23"/>
      <c r="J2670" s="28" t="str">
        <f aca="false">IF(AND(A2670="",B2670="",C2670="",E2670="",H2670=""),"",IF(B2670="","Pick a job",IF(ISNA(MATCH(B2670,Jobs!$A$2:$A$301,0)),"Job # not on Jobs tab",IF(C2670="","Pick a category",IF(AND(E2670&lt;&gt;"",F2670=""),"Add a rate",IF(AND(E2670="",H2670=""),"Add hours or an amount",IF(AND(E2670&lt;&gt;"",H2670&lt;&gt;""),"Use hours x rate OR an amount","")))))))</f>
        <v/>
      </c>
    </row>
    <row r="2671" customFormat="false" ht="15" hidden="false" customHeight="false" outlineLevel="0" collapsed="false">
      <c r="A2671" s="24"/>
      <c r="B2671" s="23"/>
      <c r="C2671" s="23"/>
      <c r="D2671" s="23"/>
      <c r="E2671" s="23"/>
      <c r="F2671" s="25"/>
      <c r="G2671" s="26" t="str">
        <f aca="false">IF(AND(E2671="",H2671=""),"",N(E2671)*N(F2671)+N(H2671))</f>
        <v/>
      </c>
      <c r="H2671" s="25"/>
      <c r="I2671" s="23"/>
      <c r="J2671" s="28" t="str">
        <f aca="false">IF(AND(A2671="",B2671="",C2671="",E2671="",H2671=""),"",IF(B2671="","Pick a job",IF(ISNA(MATCH(B2671,Jobs!$A$2:$A$301,0)),"Job # not on Jobs tab",IF(C2671="","Pick a category",IF(AND(E2671&lt;&gt;"",F2671=""),"Add a rate",IF(AND(E2671="",H2671=""),"Add hours or an amount",IF(AND(E2671&lt;&gt;"",H2671&lt;&gt;""),"Use hours x rate OR an amount","")))))))</f>
        <v/>
      </c>
    </row>
    <row r="2672" customFormat="false" ht="15" hidden="false" customHeight="false" outlineLevel="0" collapsed="false">
      <c r="A2672" s="24"/>
      <c r="B2672" s="23"/>
      <c r="C2672" s="23"/>
      <c r="D2672" s="23"/>
      <c r="E2672" s="23"/>
      <c r="F2672" s="25"/>
      <c r="G2672" s="26" t="str">
        <f aca="false">IF(AND(E2672="",H2672=""),"",N(E2672)*N(F2672)+N(H2672))</f>
        <v/>
      </c>
      <c r="H2672" s="25"/>
      <c r="I2672" s="23"/>
      <c r="J2672" s="28" t="str">
        <f aca="false">IF(AND(A2672="",B2672="",C2672="",E2672="",H2672=""),"",IF(B2672="","Pick a job",IF(ISNA(MATCH(B2672,Jobs!$A$2:$A$301,0)),"Job # not on Jobs tab",IF(C2672="","Pick a category",IF(AND(E2672&lt;&gt;"",F2672=""),"Add a rate",IF(AND(E2672="",H2672=""),"Add hours or an amount",IF(AND(E2672&lt;&gt;"",H2672&lt;&gt;""),"Use hours x rate OR an amount","")))))))</f>
        <v/>
      </c>
    </row>
    <row r="2673" customFormat="false" ht="15" hidden="false" customHeight="false" outlineLevel="0" collapsed="false">
      <c r="A2673" s="24"/>
      <c r="B2673" s="23"/>
      <c r="C2673" s="23"/>
      <c r="D2673" s="23"/>
      <c r="E2673" s="23"/>
      <c r="F2673" s="25"/>
      <c r="G2673" s="26" t="str">
        <f aca="false">IF(AND(E2673="",H2673=""),"",N(E2673)*N(F2673)+N(H2673))</f>
        <v/>
      </c>
      <c r="H2673" s="25"/>
      <c r="I2673" s="23"/>
      <c r="J2673" s="28" t="str">
        <f aca="false">IF(AND(A2673="",B2673="",C2673="",E2673="",H2673=""),"",IF(B2673="","Pick a job",IF(ISNA(MATCH(B2673,Jobs!$A$2:$A$301,0)),"Job # not on Jobs tab",IF(C2673="","Pick a category",IF(AND(E2673&lt;&gt;"",F2673=""),"Add a rate",IF(AND(E2673="",H2673=""),"Add hours or an amount",IF(AND(E2673&lt;&gt;"",H2673&lt;&gt;""),"Use hours x rate OR an amount","")))))))</f>
        <v/>
      </c>
    </row>
    <row r="2674" customFormat="false" ht="15" hidden="false" customHeight="false" outlineLevel="0" collapsed="false">
      <c r="A2674" s="24"/>
      <c r="B2674" s="23"/>
      <c r="C2674" s="23"/>
      <c r="D2674" s="23"/>
      <c r="E2674" s="23"/>
      <c r="F2674" s="25"/>
      <c r="G2674" s="26" t="str">
        <f aca="false">IF(AND(E2674="",H2674=""),"",N(E2674)*N(F2674)+N(H2674))</f>
        <v/>
      </c>
      <c r="H2674" s="25"/>
      <c r="I2674" s="23"/>
      <c r="J2674" s="28" t="str">
        <f aca="false">IF(AND(A2674="",B2674="",C2674="",E2674="",H2674=""),"",IF(B2674="","Pick a job",IF(ISNA(MATCH(B2674,Jobs!$A$2:$A$301,0)),"Job # not on Jobs tab",IF(C2674="","Pick a category",IF(AND(E2674&lt;&gt;"",F2674=""),"Add a rate",IF(AND(E2674="",H2674=""),"Add hours or an amount",IF(AND(E2674&lt;&gt;"",H2674&lt;&gt;""),"Use hours x rate OR an amount","")))))))</f>
        <v/>
      </c>
    </row>
    <row r="2675" customFormat="false" ht="15" hidden="false" customHeight="false" outlineLevel="0" collapsed="false">
      <c r="A2675" s="24"/>
      <c r="B2675" s="23"/>
      <c r="C2675" s="23"/>
      <c r="D2675" s="23"/>
      <c r="E2675" s="23"/>
      <c r="F2675" s="25"/>
      <c r="G2675" s="26" t="str">
        <f aca="false">IF(AND(E2675="",H2675=""),"",N(E2675)*N(F2675)+N(H2675))</f>
        <v/>
      </c>
      <c r="H2675" s="25"/>
      <c r="I2675" s="23"/>
      <c r="J2675" s="28" t="str">
        <f aca="false">IF(AND(A2675="",B2675="",C2675="",E2675="",H2675=""),"",IF(B2675="","Pick a job",IF(ISNA(MATCH(B2675,Jobs!$A$2:$A$301,0)),"Job # not on Jobs tab",IF(C2675="","Pick a category",IF(AND(E2675&lt;&gt;"",F2675=""),"Add a rate",IF(AND(E2675="",H2675=""),"Add hours or an amount",IF(AND(E2675&lt;&gt;"",H2675&lt;&gt;""),"Use hours x rate OR an amount","")))))))</f>
        <v/>
      </c>
    </row>
    <row r="2676" customFormat="false" ht="15" hidden="false" customHeight="false" outlineLevel="0" collapsed="false">
      <c r="A2676" s="24"/>
      <c r="B2676" s="23"/>
      <c r="C2676" s="23"/>
      <c r="D2676" s="23"/>
      <c r="E2676" s="23"/>
      <c r="F2676" s="25"/>
      <c r="G2676" s="26" t="str">
        <f aca="false">IF(AND(E2676="",H2676=""),"",N(E2676)*N(F2676)+N(H2676))</f>
        <v/>
      </c>
      <c r="H2676" s="25"/>
      <c r="I2676" s="23"/>
      <c r="J2676" s="28" t="str">
        <f aca="false">IF(AND(A2676="",B2676="",C2676="",E2676="",H2676=""),"",IF(B2676="","Pick a job",IF(ISNA(MATCH(B2676,Jobs!$A$2:$A$301,0)),"Job # not on Jobs tab",IF(C2676="","Pick a category",IF(AND(E2676&lt;&gt;"",F2676=""),"Add a rate",IF(AND(E2676="",H2676=""),"Add hours or an amount",IF(AND(E2676&lt;&gt;"",H2676&lt;&gt;""),"Use hours x rate OR an amount","")))))))</f>
        <v/>
      </c>
    </row>
    <row r="2677" customFormat="false" ht="15" hidden="false" customHeight="false" outlineLevel="0" collapsed="false">
      <c r="A2677" s="24"/>
      <c r="B2677" s="23"/>
      <c r="C2677" s="23"/>
      <c r="D2677" s="23"/>
      <c r="E2677" s="23"/>
      <c r="F2677" s="25"/>
      <c r="G2677" s="26" t="str">
        <f aca="false">IF(AND(E2677="",H2677=""),"",N(E2677)*N(F2677)+N(H2677))</f>
        <v/>
      </c>
      <c r="H2677" s="25"/>
      <c r="I2677" s="23"/>
      <c r="J2677" s="28" t="str">
        <f aca="false">IF(AND(A2677="",B2677="",C2677="",E2677="",H2677=""),"",IF(B2677="","Pick a job",IF(ISNA(MATCH(B2677,Jobs!$A$2:$A$301,0)),"Job # not on Jobs tab",IF(C2677="","Pick a category",IF(AND(E2677&lt;&gt;"",F2677=""),"Add a rate",IF(AND(E2677="",H2677=""),"Add hours or an amount",IF(AND(E2677&lt;&gt;"",H2677&lt;&gt;""),"Use hours x rate OR an amount","")))))))</f>
        <v/>
      </c>
    </row>
    <row r="2678" customFormat="false" ht="15" hidden="false" customHeight="false" outlineLevel="0" collapsed="false">
      <c r="A2678" s="24"/>
      <c r="B2678" s="23"/>
      <c r="C2678" s="23"/>
      <c r="D2678" s="23"/>
      <c r="E2678" s="23"/>
      <c r="F2678" s="25"/>
      <c r="G2678" s="26" t="str">
        <f aca="false">IF(AND(E2678="",H2678=""),"",N(E2678)*N(F2678)+N(H2678))</f>
        <v/>
      </c>
      <c r="H2678" s="25"/>
      <c r="I2678" s="23"/>
      <c r="J2678" s="28" t="str">
        <f aca="false">IF(AND(A2678="",B2678="",C2678="",E2678="",H2678=""),"",IF(B2678="","Pick a job",IF(ISNA(MATCH(B2678,Jobs!$A$2:$A$301,0)),"Job # not on Jobs tab",IF(C2678="","Pick a category",IF(AND(E2678&lt;&gt;"",F2678=""),"Add a rate",IF(AND(E2678="",H2678=""),"Add hours or an amount",IF(AND(E2678&lt;&gt;"",H2678&lt;&gt;""),"Use hours x rate OR an amount","")))))))</f>
        <v/>
      </c>
    </row>
    <row r="2679" customFormat="false" ht="15" hidden="false" customHeight="false" outlineLevel="0" collapsed="false">
      <c r="A2679" s="24"/>
      <c r="B2679" s="23"/>
      <c r="C2679" s="23"/>
      <c r="D2679" s="23"/>
      <c r="E2679" s="23"/>
      <c r="F2679" s="25"/>
      <c r="G2679" s="26" t="str">
        <f aca="false">IF(AND(E2679="",H2679=""),"",N(E2679)*N(F2679)+N(H2679))</f>
        <v/>
      </c>
      <c r="H2679" s="25"/>
      <c r="I2679" s="23"/>
      <c r="J2679" s="28" t="str">
        <f aca="false">IF(AND(A2679="",B2679="",C2679="",E2679="",H2679=""),"",IF(B2679="","Pick a job",IF(ISNA(MATCH(B2679,Jobs!$A$2:$A$301,0)),"Job # not on Jobs tab",IF(C2679="","Pick a category",IF(AND(E2679&lt;&gt;"",F2679=""),"Add a rate",IF(AND(E2679="",H2679=""),"Add hours or an amount",IF(AND(E2679&lt;&gt;"",H2679&lt;&gt;""),"Use hours x rate OR an amount","")))))))</f>
        <v/>
      </c>
    </row>
    <row r="2680" customFormat="false" ht="15" hidden="false" customHeight="false" outlineLevel="0" collapsed="false">
      <c r="A2680" s="24"/>
      <c r="B2680" s="23"/>
      <c r="C2680" s="23"/>
      <c r="D2680" s="23"/>
      <c r="E2680" s="23"/>
      <c r="F2680" s="25"/>
      <c r="G2680" s="26" t="str">
        <f aca="false">IF(AND(E2680="",H2680=""),"",N(E2680)*N(F2680)+N(H2680))</f>
        <v/>
      </c>
      <c r="H2680" s="25"/>
      <c r="I2680" s="23"/>
      <c r="J2680" s="28" t="str">
        <f aca="false">IF(AND(A2680="",B2680="",C2680="",E2680="",H2680=""),"",IF(B2680="","Pick a job",IF(ISNA(MATCH(B2680,Jobs!$A$2:$A$301,0)),"Job # not on Jobs tab",IF(C2680="","Pick a category",IF(AND(E2680&lt;&gt;"",F2680=""),"Add a rate",IF(AND(E2680="",H2680=""),"Add hours or an amount",IF(AND(E2680&lt;&gt;"",H2680&lt;&gt;""),"Use hours x rate OR an amount","")))))))</f>
        <v/>
      </c>
    </row>
    <row r="2681" customFormat="false" ht="15" hidden="false" customHeight="false" outlineLevel="0" collapsed="false">
      <c r="A2681" s="24"/>
      <c r="B2681" s="23"/>
      <c r="C2681" s="23"/>
      <c r="D2681" s="23"/>
      <c r="E2681" s="23"/>
      <c r="F2681" s="25"/>
      <c r="G2681" s="26" t="str">
        <f aca="false">IF(AND(E2681="",H2681=""),"",N(E2681)*N(F2681)+N(H2681))</f>
        <v/>
      </c>
      <c r="H2681" s="25"/>
      <c r="I2681" s="23"/>
      <c r="J2681" s="28" t="str">
        <f aca="false">IF(AND(A2681="",B2681="",C2681="",E2681="",H2681=""),"",IF(B2681="","Pick a job",IF(ISNA(MATCH(B2681,Jobs!$A$2:$A$301,0)),"Job # not on Jobs tab",IF(C2681="","Pick a category",IF(AND(E2681&lt;&gt;"",F2681=""),"Add a rate",IF(AND(E2681="",H2681=""),"Add hours or an amount",IF(AND(E2681&lt;&gt;"",H2681&lt;&gt;""),"Use hours x rate OR an amount","")))))))</f>
        <v/>
      </c>
    </row>
    <row r="2682" customFormat="false" ht="15" hidden="false" customHeight="false" outlineLevel="0" collapsed="false">
      <c r="A2682" s="24"/>
      <c r="B2682" s="23"/>
      <c r="C2682" s="23"/>
      <c r="D2682" s="23"/>
      <c r="E2682" s="23"/>
      <c r="F2682" s="25"/>
      <c r="G2682" s="26" t="str">
        <f aca="false">IF(AND(E2682="",H2682=""),"",N(E2682)*N(F2682)+N(H2682))</f>
        <v/>
      </c>
      <c r="H2682" s="25"/>
      <c r="I2682" s="23"/>
      <c r="J2682" s="28" t="str">
        <f aca="false">IF(AND(A2682="",B2682="",C2682="",E2682="",H2682=""),"",IF(B2682="","Pick a job",IF(ISNA(MATCH(B2682,Jobs!$A$2:$A$301,0)),"Job # not on Jobs tab",IF(C2682="","Pick a category",IF(AND(E2682&lt;&gt;"",F2682=""),"Add a rate",IF(AND(E2682="",H2682=""),"Add hours or an amount",IF(AND(E2682&lt;&gt;"",H2682&lt;&gt;""),"Use hours x rate OR an amount","")))))))</f>
        <v/>
      </c>
    </row>
    <row r="2683" customFormat="false" ht="15" hidden="false" customHeight="false" outlineLevel="0" collapsed="false">
      <c r="A2683" s="24"/>
      <c r="B2683" s="23"/>
      <c r="C2683" s="23"/>
      <c r="D2683" s="23"/>
      <c r="E2683" s="23"/>
      <c r="F2683" s="25"/>
      <c r="G2683" s="26" t="str">
        <f aca="false">IF(AND(E2683="",H2683=""),"",N(E2683)*N(F2683)+N(H2683))</f>
        <v/>
      </c>
      <c r="H2683" s="25"/>
      <c r="I2683" s="23"/>
      <c r="J2683" s="28" t="str">
        <f aca="false">IF(AND(A2683="",B2683="",C2683="",E2683="",H2683=""),"",IF(B2683="","Pick a job",IF(ISNA(MATCH(B2683,Jobs!$A$2:$A$301,0)),"Job # not on Jobs tab",IF(C2683="","Pick a category",IF(AND(E2683&lt;&gt;"",F2683=""),"Add a rate",IF(AND(E2683="",H2683=""),"Add hours or an amount",IF(AND(E2683&lt;&gt;"",H2683&lt;&gt;""),"Use hours x rate OR an amount","")))))))</f>
        <v/>
      </c>
    </row>
    <row r="2684" customFormat="false" ht="15" hidden="false" customHeight="false" outlineLevel="0" collapsed="false">
      <c r="A2684" s="24"/>
      <c r="B2684" s="23"/>
      <c r="C2684" s="23"/>
      <c r="D2684" s="23"/>
      <c r="E2684" s="23"/>
      <c r="F2684" s="25"/>
      <c r="G2684" s="26" t="str">
        <f aca="false">IF(AND(E2684="",H2684=""),"",N(E2684)*N(F2684)+N(H2684))</f>
        <v/>
      </c>
      <c r="H2684" s="25"/>
      <c r="I2684" s="23"/>
      <c r="J2684" s="28" t="str">
        <f aca="false">IF(AND(A2684="",B2684="",C2684="",E2684="",H2684=""),"",IF(B2684="","Pick a job",IF(ISNA(MATCH(B2684,Jobs!$A$2:$A$301,0)),"Job # not on Jobs tab",IF(C2684="","Pick a category",IF(AND(E2684&lt;&gt;"",F2684=""),"Add a rate",IF(AND(E2684="",H2684=""),"Add hours or an amount",IF(AND(E2684&lt;&gt;"",H2684&lt;&gt;""),"Use hours x rate OR an amount","")))))))</f>
        <v/>
      </c>
    </row>
    <row r="2685" customFormat="false" ht="15" hidden="false" customHeight="false" outlineLevel="0" collapsed="false">
      <c r="A2685" s="24"/>
      <c r="B2685" s="23"/>
      <c r="C2685" s="23"/>
      <c r="D2685" s="23"/>
      <c r="E2685" s="23"/>
      <c r="F2685" s="25"/>
      <c r="G2685" s="26" t="str">
        <f aca="false">IF(AND(E2685="",H2685=""),"",N(E2685)*N(F2685)+N(H2685))</f>
        <v/>
      </c>
      <c r="H2685" s="25"/>
      <c r="I2685" s="23"/>
      <c r="J2685" s="28" t="str">
        <f aca="false">IF(AND(A2685="",B2685="",C2685="",E2685="",H2685=""),"",IF(B2685="","Pick a job",IF(ISNA(MATCH(B2685,Jobs!$A$2:$A$301,0)),"Job # not on Jobs tab",IF(C2685="","Pick a category",IF(AND(E2685&lt;&gt;"",F2685=""),"Add a rate",IF(AND(E2685="",H2685=""),"Add hours or an amount",IF(AND(E2685&lt;&gt;"",H2685&lt;&gt;""),"Use hours x rate OR an amount","")))))))</f>
        <v/>
      </c>
    </row>
    <row r="2686" customFormat="false" ht="15" hidden="false" customHeight="false" outlineLevel="0" collapsed="false">
      <c r="A2686" s="24"/>
      <c r="B2686" s="23"/>
      <c r="C2686" s="23"/>
      <c r="D2686" s="23"/>
      <c r="E2686" s="23"/>
      <c r="F2686" s="25"/>
      <c r="G2686" s="26" t="str">
        <f aca="false">IF(AND(E2686="",H2686=""),"",N(E2686)*N(F2686)+N(H2686))</f>
        <v/>
      </c>
      <c r="H2686" s="25"/>
      <c r="I2686" s="23"/>
      <c r="J2686" s="28" t="str">
        <f aca="false">IF(AND(A2686="",B2686="",C2686="",E2686="",H2686=""),"",IF(B2686="","Pick a job",IF(ISNA(MATCH(B2686,Jobs!$A$2:$A$301,0)),"Job # not on Jobs tab",IF(C2686="","Pick a category",IF(AND(E2686&lt;&gt;"",F2686=""),"Add a rate",IF(AND(E2686="",H2686=""),"Add hours or an amount",IF(AND(E2686&lt;&gt;"",H2686&lt;&gt;""),"Use hours x rate OR an amount","")))))))</f>
        <v/>
      </c>
    </row>
    <row r="2687" customFormat="false" ht="15" hidden="false" customHeight="false" outlineLevel="0" collapsed="false">
      <c r="A2687" s="24"/>
      <c r="B2687" s="23"/>
      <c r="C2687" s="23"/>
      <c r="D2687" s="23"/>
      <c r="E2687" s="23"/>
      <c r="F2687" s="25"/>
      <c r="G2687" s="26" t="str">
        <f aca="false">IF(AND(E2687="",H2687=""),"",N(E2687)*N(F2687)+N(H2687))</f>
        <v/>
      </c>
      <c r="H2687" s="25"/>
      <c r="I2687" s="23"/>
      <c r="J2687" s="28" t="str">
        <f aca="false">IF(AND(A2687="",B2687="",C2687="",E2687="",H2687=""),"",IF(B2687="","Pick a job",IF(ISNA(MATCH(B2687,Jobs!$A$2:$A$301,0)),"Job # not on Jobs tab",IF(C2687="","Pick a category",IF(AND(E2687&lt;&gt;"",F2687=""),"Add a rate",IF(AND(E2687="",H2687=""),"Add hours or an amount",IF(AND(E2687&lt;&gt;"",H2687&lt;&gt;""),"Use hours x rate OR an amount","")))))))</f>
        <v/>
      </c>
    </row>
    <row r="2688" customFormat="false" ht="15" hidden="false" customHeight="false" outlineLevel="0" collapsed="false">
      <c r="A2688" s="24"/>
      <c r="B2688" s="23"/>
      <c r="C2688" s="23"/>
      <c r="D2688" s="23"/>
      <c r="E2688" s="23"/>
      <c r="F2688" s="25"/>
      <c r="G2688" s="26" t="str">
        <f aca="false">IF(AND(E2688="",H2688=""),"",N(E2688)*N(F2688)+N(H2688))</f>
        <v/>
      </c>
      <c r="H2688" s="25"/>
      <c r="I2688" s="23"/>
      <c r="J2688" s="28" t="str">
        <f aca="false">IF(AND(A2688="",B2688="",C2688="",E2688="",H2688=""),"",IF(B2688="","Pick a job",IF(ISNA(MATCH(B2688,Jobs!$A$2:$A$301,0)),"Job # not on Jobs tab",IF(C2688="","Pick a category",IF(AND(E2688&lt;&gt;"",F2688=""),"Add a rate",IF(AND(E2688="",H2688=""),"Add hours or an amount",IF(AND(E2688&lt;&gt;"",H2688&lt;&gt;""),"Use hours x rate OR an amount","")))))))</f>
        <v/>
      </c>
    </row>
    <row r="2689" customFormat="false" ht="15" hidden="false" customHeight="false" outlineLevel="0" collapsed="false">
      <c r="A2689" s="24"/>
      <c r="B2689" s="23"/>
      <c r="C2689" s="23"/>
      <c r="D2689" s="23"/>
      <c r="E2689" s="23"/>
      <c r="F2689" s="25"/>
      <c r="G2689" s="26" t="str">
        <f aca="false">IF(AND(E2689="",H2689=""),"",N(E2689)*N(F2689)+N(H2689))</f>
        <v/>
      </c>
      <c r="H2689" s="25"/>
      <c r="I2689" s="23"/>
      <c r="J2689" s="28" t="str">
        <f aca="false">IF(AND(A2689="",B2689="",C2689="",E2689="",H2689=""),"",IF(B2689="","Pick a job",IF(ISNA(MATCH(B2689,Jobs!$A$2:$A$301,0)),"Job # not on Jobs tab",IF(C2689="","Pick a category",IF(AND(E2689&lt;&gt;"",F2689=""),"Add a rate",IF(AND(E2689="",H2689=""),"Add hours or an amount",IF(AND(E2689&lt;&gt;"",H2689&lt;&gt;""),"Use hours x rate OR an amount","")))))))</f>
        <v/>
      </c>
    </row>
    <row r="2690" customFormat="false" ht="15" hidden="false" customHeight="false" outlineLevel="0" collapsed="false">
      <c r="A2690" s="24"/>
      <c r="B2690" s="23"/>
      <c r="C2690" s="23"/>
      <c r="D2690" s="23"/>
      <c r="E2690" s="23"/>
      <c r="F2690" s="25"/>
      <c r="G2690" s="26" t="str">
        <f aca="false">IF(AND(E2690="",H2690=""),"",N(E2690)*N(F2690)+N(H2690))</f>
        <v/>
      </c>
      <c r="H2690" s="25"/>
      <c r="I2690" s="23"/>
      <c r="J2690" s="28" t="str">
        <f aca="false">IF(AND(A2690="",B2690="",C2690="",E2690="",H2690=""),"",IF(B2690="","Pick a job",IF(ISNA(MATCH(B2690,Jobs!$A$2:$A$301,0)),"Job # not on Jobs tab",IF(C2690="","Pick a category",IF(AND(E2690&lt;&gt;"",F2690=""),"Add a rate",IF(AND(E2690="",H2690=""),"Add hours or an amount",IF(AND(E2690&lt;&gt;"",H2690&lt;&gt;""),"Use hours x rate OR an amount","")))))))</f>
        <v/>
      </c>
    </row>
    <row r="2691" customFormat="false" ht="15" hidden="false" customHeight="false" outlineLevel="0" collapsed="false">
      <c r="A2691" s="24"/>
      <c r="B2691" s="23"/>
      <c r="C2691" s="23"/>
      <c r="D2691" s="23"/>
      <c r="E2691" s="23"/>
      <c r="F2691" s="25"/>
      <c r="G2691" s="26" t="str">
        <f aca="false">IF(AND(E2691="",H2691=""),"",N(E2691)*N(F2691)+N(H2691))</f>
        <v/>
      </c>
      <c r="H2691" s="25"/>
      <c r="I2691" s="23"/>
      <c r="J2691" s="28" t="str">
        <f aca="false">IF(AND(A2691="",B2691="",C2691="",E2691="",H2691=""),"",IF(B2691="","Pick a job",IF(ISNA(MATCH(B2691,Jobs!$A$2:$A$301,0)),"Job # not on Jobs tab",IF(C2691="","Pick a category",IF(AND(E2691&lt;&gt;"",F2691=""),"Add a rate",IF(AND(E2691="",H2691=""),"Add hours or an amount",IF(AND(E2691&lt;&gt;"",H2691&lt;&gt;""),"Use hours x rate OR an amount","")))))))</f>
        <v/>
      </c>
    </row>
    <row r="2692" customFormat="false" ht="15" hidden="false" customHeight="false" outlineLevel="0" collapsed="false">
      <c r="A2692" s="24"/>
      <c r="B2692" s="23"/>
      <c r="C2692" s="23"/>
      <c r="D2692" s="23"/>
      <c r="E2692" s="23"/>
      <c r="F2692" s="25"/>
      <c r="G2692" s="26" t="str">
        <f aca="false">IF(AND(E2692="",H2692=""),"",N(E2692)*N(F2692)+N(H2692))</f>
        <v/>
      </c>
      <c r="H2692" s="25"/>
      <c r="I2692" s="23"/>
      <c r="J2692" s="28" t="str">
        <f aca="false">IF(AND(A2692="",B2692="",C2692="",E2692="",H2692=""),"",IF(B2692="","Pick a job",IF(ISNA(MATCH(B2692,Jobs!$A$2:$A$301,0)),"Job # not on Jobs tab",IF(C2692="","Pick a category",IF(AND(E2692&lt;&gt;"",F2692=""),"Add a rate",IF(AND(E2692="",H2692=""),"Add hours or an amount",IF(AND(E2692&lt;&gt;"",H2692&lt;&gt;""),"Use hours x rate OR an amount","")))))))</f>
        <v/>
      </c>
    </row>
    <row r="2693" customFormat="false" ht="15" hidden="false" customHeight="false" outlineLevel="0" collapsed="false">
      <c r="A2693" s="24"/>
      <c r="B2693" s="23"/>
      <c r="C2693" s="23"/>
      <c r="D2693" s="23"/>
      <c r="E2693" s="23"/>
      <c r="F2693" s="25"/>
      <c r="G2693" s="26" t="str">
        <f aca="false">IF(AND(E2693="",H2693=""),"",N(E2693)*N(F2693)+N(H2693))</f>
        <v/>
      </c>
      <c r="H2693" s="25"/>
      <c r="I2693" s="23"/>
      <c r="J2693" s="28" t="str">
        <f aca="false">IF(AND(A2693="",B2693="",C2693="",E2693="",H2693=""),"",IF(B2693="","Pick a job",IF(ISNA(MATCH(B2693,Jobs!$A$2:$A$301,0)),"Job # not on Jobs tab",IF(C2693="","Pick a category",IF(AND(E2693&lt;&gt;"",F2693=""),"Add a rate",IF(AND(E2693="",H2693=""),"Add hours or an amount",IF(AND(E2693&lt;&gt;"",H2693&lt;&gt;""),"Use hours x rate OR an amount","")))))))</f>
        <v/>
      </c>
    </row>
    <row r="2694" customFormat="false" ht="15" hidden="false" customHeight="false" outlineLevel="0" collapsed="false">
      <c r="A2694" s="24"/>
      <c r="B2694" s="23"/>
      <c r="C2694" s="23"/>
      <c r="D2694" s="23"/>
      <c r="E2694" s="23"/>
      <c r="F2694" s="25"/>
      <c r="G2694" s="26" t="str">
        <f aca="false">IF(AND(E2694="",H2694=""),"",N(E2694)*N(F2694)+N(H2694))</f>
        <v/>
      </c>
      <c r="H2694" s="25"/>
      <c r="I2694" s="23"/>
      <c r="J2694" s="28" t="str">
        <f aca="false">IF(AND(A2694="",B2694="",C2694="",E2694="",H2694=""),"",IF(B2694="","Pick a job",IF(ISNA(MATCH(B2694,Jobs!$A$2:$A$301,0)),"Job # not on Jobs tab",IF(C2694="","Pick a category",IF(AND(E2694&lt;&gt;"",F2694=""),"Add a rate",IF(AND(E2694="",H2694=""),"Add hours or an amount",IF(AND(E2694&lt;&gt;"",H2694&lt;&gt;""),"Use hours x rate OR an amount","")))))))</f>
        <v/>
      </c>
    </row>
    <row r="2695" customFormat="false" ht="15" hidden="false" customHeight="false" outlineLevel="0" collapsed="false">
      <c r="A2695" s="24"/>
      <c r="B2695" s="23"/>
      <c r="C2695" s="23"/>
      <c r="D2695" s="23"/>
      <c r="E2695" s="23"/>
      <c r="F2695" s="25"/>
      <c r="G2695" s="26" t="str">
        <f aca="false">IF(AND(E2695="",H2695=""),"",N(E2695)*N(F2695)+N(H2695))</f>
        <v/>
      </c>
      <c r="H2695" s="25"/>
      <c r="I2695" s="23"/>
      <c r="J2695" s="28" t="str">
        <f aca="false">IF(AND(A2695="",B2695="",C2695="",E2695="",H2695=""),"",IF(B2695="","Pick a job",IF(ISNA(MATCH(B2695,Jobs!$A$2:$A$301,0)),"Job # not on Jobs tab",IF(C2695="","Pick a category",IF(AND(E2695&lt;&gt;"",F2695=""),"Add a rate",IF(AND(E2695="",H2695=""),"Add hours or an amount",IF(AND(E2695&lt;&gt;"",H2695&lt;&gt;""),"Use hours x rate OR an amount","")))))))</f>
        <v/>
      </c>
    </row>
    <row r="2696" customFormat="false" ht="15" hidden="false" customHeight="false" outlineLevel="0" collapsed="false">
      <c r="A2696" s="24"/>
      <c r="B2696" s="23"/>
      <c r="C2696" s="23"/>
      <c r="D2696" s="23"/>
      <c r="E2696" s="23"/>
      <c r="F2696" s="25"/>
      <c r="G2696" s="26" t="str">
        <f aca="false">IF(AND(E2696="",H2696=""),"",N(E2696)*N(F2696)+N(H2696))</f>
        <v/>
      </c>
      <c r="H2696" s="25"/>
      <c r="I2696" s="23"/>
      <c r="J2696" s="28" t="str">
        <f aca="false">IF(AND(A2696="",B2696="",C2696="",E2696="",H2696=""),"",IF(B2696="","Pick a job",IF(ISNA(MATCH(B2696,Jobs!$A$2:$A$301,0)),"Job # not on Jobs tab",IF(C2696="","Pick a category",IF(AND(E2696&lt;&gt;"",F2696=""),"Add a rate",IF(AND(E2696="",H2696=""),"Add hours or an amount",IF(AND(E2696&lt;&gt;"",H2696&lt;&gt;""),"Use hours x rate OR an amount","")))))))</f>
        <v/>
      </c>
    </row>
    <row r="2697" customFormat="false" ht="15" hidden="false" customHeight="false" outlineLevel="0" collapsed="false">
      <c r="A2697" s="24"/>
      <c r="B2697" s="23"/>
      <c r="C2697" s="23"/>
      <c r="D2697" s="23"/>
      <c r="E2697" s="23"/>
      <c r="F2697" s="25"/>
      <c r="G2697" s="26" t="str">
        <f aca="false">IF(AND(E2697="",H2697=""),"",N(E2697)*N(F2697)+N(H2697))</f>
        <v/>
      </c>
      <c r="H2697" s="25"/>
      <c r="I2697" s="23"/>
      <c r="J2697" s="28" t="str">
        <f aca="false">IF(AND(A2697="",B2697="",C2697="",E2697="",H2697=""),"",IF(B2697="","Pick a job",IF(ISNA(MATCH(B2697,Jobs!$A$2:$A$301,0)),"Job # not on Jobs tab",IF(C2697="","Pick a category",IF(AND(E2697&lt;&gt;"",F2697=""),"Add a rate",IF(AND(E2697="",H2697=""),"Add hours or an amount",IF(AND(E2697&lt;&gt;"",H2697&lt;&gt;""),"Use hours x rate OR an amount","")))))))</f>
        <v/>
      </c>
    </row>
    <row r="2698" customFormat="false" ht="15" hidden="false" customHeight="false" outlineLevel="0" collapsed="false">
      <c r="A2698" s="24"/>
      <c r="B2698" s="23"/>
      <c r="C2698" s="23"/>
      <c r="D2698" s="23"/>
      <c r="E2698" s="23"/>
      <c r="F2698" s="25"/>
      <c r="G2698" s="26" t="str">
        <f aca="false">IF(AND(E2698="",H2698=""),"",N(E2698)*N(F2698)+N(H2698))</f>
        <v/>
      </c>
      <c r="H2698" s="25"/>
      <c r="I2698" s="23"/>
      <c r="J2698" s="28" t="str">
        <f aca="false">IF(AND(A2698="",B2698="",C2698="",E2698="",H2698=""),"",IF(B2698="","Pick a job",IF(ISNA(MATCH(B2698,Jobs!$A$2:$A$301,0)),"Job # not on Jobs tab",IF(C2698="","Pick a category",IF(AND(E2698&lt;&gt;"",F2698=""),"Add a rate",IF(AND(E2698="",H2698=""),"Add hours or an amount",IF(AND(E2698&lt;&gt;"",H2698&lt;&gt;""),"Use hours x rate OR an amount","")))))))</f>
        <v/>
      </c>
    </row>
    <row r="2699" customFormat="false" ht="15" hidden="false" customHeight="false" outlineLevel="0" collapsed="false">
      <c r="A2699" s="24"/>
      <c r="B2699" s="23"/>
      <c r="C2699" s="23"/>
      <c r="D2699" s="23"/>
      <c r="E2699" s="23"/>
      <c r="F2699" s="25"/>
      <c r="G2699" s="26" t="str">
        <f aca="false">IF(AND(E2699="",H2699=""),"",N(E2699)*N(F2699)+N(H2699))</f>
        <v/>
      </c>
      <c r="H2699" s="25"/>
      <c r="I2699" s="23"/>
      <c r="J2699" s="28" t="str">
        <f aca="false">IF(AND(A2699="",B2699="",C2699="",E2699="",H2699=""),"",IF(B2699="","Pick a job",IF(ISNA(MATCH(B2699,Jobs!$A$2:$A$301,0)),"Job # not on Jobs tab",IF(C2699="","Pick a category",IF(AND(E2699&lt;&gt;"",F2699=""),"Add a rate",IF(AND(E2699="",H2699=""),"Add hours or an amount",IF(AND(E2699&lt;&gt;"",H2699&lt;&gt;""),"Use hours x rate OR an amount","")))))))</f>
        <v/>
      </c>
    </row>
    <row r="2700" customFormat="false" ht="15" hidden="false" customHeight="false" outlineLevel="0" collapsed="false">
      <c r="A2700" s="24"/>
      <c r="B2700" s="23"/>
      <c r="C2700" s="23"/>
      <c r="D2700" s="23"/>
      <c r="E2700" s="23"/>
      <c r="F2700" s="25"/>
      <c r="G2700" s="26" t="str">
        <f aca="false">IF(AND(E2700="",H2700=""),"",N(E2700)*N(F2700)+N(H2700))</f>
        <v/>
      </c>
      <c r="H2700" s="25"/>
      <c r="I2700" s="23"/>
      <c r="J2700" s="28" t="str">
        <f aca="false">IF(AND(A2700="",B2700="",C2700="",E2700="",H2700=""),"",IF(B2700="","Pick a job",IF(ISNA(MATCH(B2700,Jobs!$A$2:$A$301,0)),"Job # not on Jobs tab",IF(C2700="","Pick a category",IF(AND(E2700&lt;&gt;"",F2700=""),"Add a rate",IF(AND(E2700="",H2700=""),"Add hours or an amount",IF(AND(E2700&lt;&gt;"",H2700&lt;&gt;""),"Use hours x rate OR an amount","")))))))</f>
        <v/>
      </c>
    </row>
    <row r="2701" customFormat="false" ht="15" hidden="false" customHeight="false" outlineLevel="0" collapsed="false">
      <c r="A2701" s="24"/>
      <c r="B2701" s="23"/>
      <c r="C2701" s="23"/>
      <c r="D2701" s="23"/>
      <c r="E2701" s="23"/>
      <c r="F2701" s="25"/>
      <c r="G2701" s="26" t="str">
        <f aca="false">IF(AND(E2701="",H2701=""),"",N(E2701)*N(F2701)+N(H2701))</f>
        <v/>
      </c>
      <c r="H2701" s="25"/>
      <c r="I2701" s="23"/>
      <c r="J2701" s="28" t="str">
        <f aca="false">IF(AND(A2701="",B2701="",C2701="",E2701="",H2701=""),"",IF(B2701="","Pick a job",IF(ISNA(MATCH(B2701,Jobs!$A$2:$A$301,0)),"Job # not on Jobs tab",IF(C2701="","Pick a category",IF(AND(E2701&lt;&gt;"",F2701=""),"Add a rate",IF(AND(E2701="",H2701=""),"Add hours or an amount",IF(AND(E2701&lt;&gt;"",H2701&lt;&gt;""),"Use hours x rate OR an amount","")))))))</f>
        <v/>
      </c>
    </row>
    <row r="2702" customFormat="false" ht="15" hidden="false" customHeight="false" outlineLevel="0" collapsed="false">
      <c r="A2702" s="24"/>
      <c r="B2702" s="23"/>
      <c r="C2702" s="23"/>
      <c r="D2702" s="23"/>
      <c r="E2702" s="23"/>
      <c r="F2702" s="25"/>
      <c r="G2702" s="26" t="str">
        <f aca="false">IF(AND(E2702="",H2702=""),"",N(E2702)*N(F2702)+N(H2702))</f>
        <v/>
      </c>
      <c r="H2702" s="25"/>
      <c r="I2702" s="23"/>
      <c r="J2702" s="28" t="str">
        <f aca="false">IF(AND(A2702="",B2702="",C2702="",E2702="",H2702=""),"",IF(B2702="","Pick a job",IF(ISNA(MATCH(B2702,Jobs!$A$2:$A$301,0)),"Job # not on Jobs tab",IF(C2702="","Pick a category",IF(AND(E2702&lt;&gt;"",F2702=""),"Add a rate",IF(AND(E2702="",H2702=""),"Add hours or an amount",IF(AND(E2702&lt;&gt;"",H2702&lt;&gt;""),"Use hours x rate OR an amount","")))))))</f>
        <v/>
      </c>
    </row>
    <row r="2703" customFormat="false" ht="15" hidden="false" customHeight="false" outlineLevel="0" collapsed="false">
      <c r="A2703" s="24"/>
      <c r="B2703" s="23"/>
      <c r="C2703" s="23"/>
      <c r="D2703" s="23"/>
      <c r="E2703" s="23"/>
      <c r="F2703" s="25"/>
      <c r="G2703" s="26" t="str">
        <f aca="false">IF(AND(E2703="",H2703=""),"",N(E2703)*N(F2703)+N(H2703))</f>
        <v/>
      </c>
      <c r="H2703" s="25"/>
      <c r="I2703" s="23"/>
      <c r="J2703" s="28" t="str">
        <f aca="false">IF(AND(A2703="",B2703="",C2703="",E2703="",H2703=""),"",IF(B2703="","Pick a job",IF(ISNA(MATCH(B2703,Jobs!$A$2:$A$301,0)),"Job # not on Jobs tab",IF(C2703="","Pick a category",IF(AND(E2703&lt;&gt;"",F2703=""),"Add a rate",IF(AND(E2703="",H2703=""),"Add hours or an amount",IF(AND(E2703&lt;&gt;"",H2703&lt;&gt;""),"Use hours x rate OR an amount","")))))))</f>
        <v/>
      </c>
    </row>
    <row r="2704" customFormat="false" ht="15" hidden="false" customHeight="false" outlineLevel="0" collapsed="false">
      <c r="A2704" s="24"/>
      <c r="B2704" s="23"/>
      <c r="C2704" s="23"/>
      <c r="D2704" s="23"/>
      <c r="E2704" s="23"/>
      <c r="F2704" s="25"/>
      <c r="G2704" s="26" t="str">
        <f aca="false">IF(AND(E2704="",H2704=""),"",N(E2704)*N(F2704)+N(H2704))</f>
        <v/>
      </c>
      <c r="H2704" s="25"/>
      <c r="I2704" s="23"/>
      <c r="J2704" s="28" t="str">
        <f aca="false">IF(AND(A2704="",B2704="",C2704="",E2704="",H2704=""),"",IF(B2704="","Pick a job",IF(ISNA(MATCH(B2704,Jobs!$A$2:$A$301,0)),"Job # not on Jobs tab",IF(C2704="","Pick a category",IF(AND(E2704&lt;&gt;"",F2704=""),"Add a rate",IF(AND(E2704="",H2704=""),"Add hours or an amount",IF(AND(E2704&lt;&gt;"",H2704&lt;&gt;""),"Use hours x rate OR an amount","")))))))</f>
        <v/>
      </c>
    </row>
    <row r="2705" customFormat="false" ht="15" hidden="false" customHeight="false" outlineLevel="0" collapsed="false">
      <c r="A2705" s="24"/>
      <c r="B2705" s="23"/>
      <c r="C2705" s="23"/>
      <c r="D2705" s="23"/>
      <c r="E2705" s="23"/>
      <c r="F2705" s="25"/>
      <c r="G2705" s="26" t="str">
        <f aca="false">IF(AND(E2705="",H2705=""),"",N(E2705)*N(F2705)+N(H2705))</f>
        <v/>
      </c>
      <c r="H2705" s="25"/>
      <c r="I2705" s="23"/>
      <c r="J2705" s="28" t="str">
        <f aca="false">IF(AND(A2705="",B2705="",C2705="",E2705="",H2705=""),"",IF(B2705="","Pick a job",IF(ISNA(MATCH(B2705,Jobs!$A$2:$A$301,0)),"Job # not on Jobs tab",IF(C2705="","Pick a category",IF(AND(E2705&lt;&gt;"",F2705=""),"Add a rate",IF(AND(E2705="",H2705=""),"Add hours or an amount",IF(AND(E2705&lt;&gt;"",H2705&lt;&gt;""),"Use hours x rate OR an amount","")))))))</f>
        <v/>
      </c>
    </row>
    <row r="2706" customFormat="false" ht="15" hidden="false" customHeight="false" outlineLevel="0" collapsed="false">
      <c r="A2706" s="24"/>
      <c r="B2706" s="23"/>
      <c r="C2706" s="23"/>
      <c r="D2706" s="23"/>
      <c r="E2706" s="23"/>
      <c r="F2706" s="25"/>
      <c r="G2706" s="26" t="str">
        <f aca="false">IF(AND(E2706="",H2706=""),"",N(E2706)*N(F2706)+N(H2706))</f>
        <v/>
      </c>
      <c r="H2706" s="25"/>
      <c r="I2706" s="23"/>
      <c r="J2706" s="28" t="str">
        <f aca="false">IF(AND(A2706="",B2706="",C2706="",E2706="",H2706=""),"",IF(B2706="","Pick a job",IF(ISNA(MATCH(B2706,Jobs!$A$2:$A$301,0)),"Job # not on Jobs tab",IF(C2706="","Pick a category",IF(AND(E2706&lt;&gt;"",F2706=""),"Add a rate",IF(AND(E2706="",H2706=""),"Add hours or an amount",IF(AND(E2706&lt;&gt;"",H2706&lt;&gt;""),"Use hours x rate OR an amount","")))))))</f>
        <v/>
      </c>
    </row>
    <row r="2707" customFormat="false" ht="15" hidden="false" customHeight="false" outlineLevel="0" collapsed="false">
      <c r="A2707" s="24"/>
      <c r="B2707" s="23"/>
      <c r="C2707" s="23"/>
      <c r="D2707" s="23"/>
      <c r="E2707" s="23"/>
      <c r="F2707" s="25"/>
      <c r="G2707" s="26" t="str">
        <f aca="false">IF(AND(E2707="",H2707=""),"",N(E2707)*N(F2707)+N(H2707))</f>
        <v/>
      </c>
      <c r="H2707" s="25"/>
      <c r="I2707" s="23"/>
      <c r="J2707" s="28" t="str">
        <f aca="false">IF(AND(A2707="",B2707="",C2707="",E2707="",H2707=""),"",IF(B2707="","Pick a job",IF(ISNA(MATCH(B2707,Jobs!$A$2:$A$301,0)),"Job # not on Jobs tab",IF(C2707="","Pick a category",IF(AND(E2707&lt;&gt;"",F2707=""),"Add a rate",IF(AND(E2707="",H2707=""),"Add hours or an amount",IF(AND(E2707&lt;&gt;"",H2707&lt;&gt;""),"Use hours x rate OR an amount","")))))))</f>
        <v/>
      </c>
    </row>
    <row r="2708" customFormat="false" ht="15" hidden="false" customHeight="false" outlineLevel="0" collapsed="false">
      <c r="A2708" s="24"/>
      <c r="B2708" s="23"/>
      <c r="C2708" s="23"/>
      <c r="D2708" s="23"/>
      <c r="E2708" s="23"/>
      <c r="F2708" s="25"/>
      <c r="G2708" s="26" t="str">
        <f aca="false">IF(AND(E2708="",H2708=""),"",N(E2708)*N(F2708)+N(H2708))</f>
        <v/>
      </c>
      <c r="H2708" s="25"/>
      <c r="I2708" s="23"/>
      <c r="J2708" s="28" t="str">
        <f aca="false">IF(AND(A2708="",B2708="",C2708="",E2708="",H2708=""),"",IF(B2708="","Pick a job",IF(ISNA(MATCH(B2708,Jobs!$A$2:$A$301,0)),"Job # not on Jobs tab",IF(C2708="","Pick a category",IF(AND(E2708&lt;&gt;"",F2708=""),"Add a rate",IF(AND(E2708="",H2708=""),"Add hours or an amount",IF(AND(E2708&lt;&gt;"",H2708&lt;&gt;""),"Use hours x rate OR an amount","")))))))</f>
        <v/>
      </c>
    </row>
    <row r="2709" customFormat="false" ht="15" hidden="false" customHeight="false" outlineLevel="0" collapsed="false">
      <c r="A2709" s="24"/>
      <c r="B2709" s="23"/>
      <c r="C2709" s="23"/>
      <c r="D2709" s="23"/>
      <c r="E2709" s="23"/>
      <c r="F2709" s="25"/>
      <c r="G2709" s="26" t="str">
        <f aca="false">IF(AND(E2709="",H2709=""),"",N(E2709)*N(F2709)+N(H2709))</f>
        <v/>
      </c>
      <c r="H2709" s="25"/>
      <c r="I2709" s="23"/>
      <c r="J2709" s="28" t="str">
        <f aca="false">IF(AND(A2709="",B2709="",C2709="",E2709="",H2709=""),"",IF(B2709="","Pick a job",IF(ISNA(MATCH(B2709,Jobs!$A$2:$A$301,0)),"Job # not on Jobs tab",IF(C2709="","Pick a category",IF(AND(E2709&lt;&gt;"",F2709=""),"Add a rate",IF(AND(E2709="",H2709=""),"Add hours or an amount",IF(AND(E2709&lt;&gt;"",H2709&lt;&gt;""),"Use hours x rate OR an amount","")))))))</f>
        <v/>
      </c>
    </row>
    <row r="2710" customFormat="false" ht="15" hidden="false" customHeight="false" outlineLevel="0" collapsed="false">
      <c r="A2710" s="24"/>
      <c r="B2710" s="23"/>
      <c r="C2710" s="23"/>
      <c r="D2710" s="23"/>
      <c r="E2710" s="23"/>
      <c r="F2710" s="25"/>
      <c r="G2710" s="26" t="str">
        <f aca="false">IF(AND(E2710="",H2710=""),"",N(E2710)*N(F2710)+N(H2710))</f>
        <v/>
      </c>
      <c r="H2710" s="25"/>
      <c r="I2710" s="23"/>
      <c r="J2710" s="28" t="str">
        <f aca="false">IF(AND(A2710="",B2710="",C2710="",E2710="",H2710=""),"",IF(B2710="","Pick a job",IF(ISNA(MATCH(B2710,Jobs!$A$2:$A$301,0)),"Job # not on Jobs tab",IF(C2710="","Pick a category",IF(AND(E2710&lt;&gt;"",F2710=""),"Add a rate",IF(AND(E2710="",H2710=""),"Add hours or an amount",IF(AND(E2710&lt;&gt;"",H2710&lt;&gt;""),"Use hours x rate OR an amount","")))))))</f>
        <v/>
      </c>
    </row>
    <row r="2711" customFormat="false" ht="15" hidden="false" customHeight="false" outlineLevel="0" collapsed="false">
      <c r="A2711" s="24"/>
      <c r="B2711" s="23"/>
      <c r="C2711" s="23"/>
      <c r="D2711" s="23"/>
      <c r="E2711" s="23"/>
      <c r="F2711" s="25"/>
      <c r="G2711" s="26" t="str">
        <f aca="false">IF(AND(E2711="",H2711=""),"",N(E2711)*N(F2711)+N(H2711))</f>
        <v/>
      </c>
      <c r="H2711" s="25"/>
      <c r="I2711" s="23"/>
      <c r="J2711" s="28" t="str">
        <f aca="false">IF(AND(A2711="",B2711="",C2711="",E2711="",H2711=""),"",IF(B2711="","Pick a job",IF(ISNA(MATCH(B2711,Jobs!$A$2:$A$301,0)),"Job # not on Jobs tab",IF(C2711="","Pick a category",IF(AND(E2711&lt;&gt;"",F2711=""),"Add a rate",IF(AND(E2711="",H2711=""),"Add hours or an amount",IF(AND(E2711&lt;&gt;"",H2711&lt;&gt;""),"Use hours x rate OR an amount","")))))))</f>
        <v/>
      </c>
    </row>
    <row r="2712" customFormat="false" ht="15" hidden="false" customHeight="false" outlineLevel="0" collapsed="false">
      <c r="A2712" s="24"/>
      <c r="B2712" s="23"/>
      <c r="C2712" s="23"/>
      <c r="D2712" s="23"/>
      <c r="E2712" s="23"/>
      <c r="F2712" s="25"/>
      <c r="G2712" s="26" t="str">
        <f aca="false">IF(AND(E2712="",H2712=""),"",N(E2712)*N(F2712)+N(H2712))</f>
        <v/>
      </c>
      <c r="H2712" s="25"/>
      <c r="I2712" s="23"/>
      <c r="J2712" s="28" t="str">
        <f aca="false">IF(AND(A2712="",B2712="",C2712="",E2712="",H2712=""),"",IF(B2712="","Pick a job",IF(ISNA(MATCH(B2712,Jobs!$A$2:$A$301,0)),"Job # not on Jobs tab",IF(C2712="","Pick a category",IF(AND(E2712&lt;&gt;"",F2712=""),"Add a rate",IF(AND(E2712="",H2712=""),"Add hours or an amount",IF(AND(E2712&lt;&gt;"",H2712&lt;&gt;""),"Use hours x rate OR an amount","")))))))</f>
        <v/>
      </c>
    </row>
    <row r="2713" customFormat="false" ht="15" hidden="false" customHeight="false" outlineLevel="0" collapsed="false">
      <c r="A2713" s="24"/>
      <c r="B2713" s="23"/>
      <c r="C2713" s="23"/>
      <c r="D2713" s="23"/>
      <c r="E2713" s="23"/>
      <c r="F2713" s="25"/>
      <c r="G2713" s="26" t="str">
        <f aca="false">IF(AND(E2713="",H2713=""),"",N(E2713)*N(F2713)+N(H2713))</f>
        <v/>
      </c>
      <c r="H2713" s="25"/>
      <c r="I2713" s="23"/>
      <c r="J2713" s="28" t="str">
        <f aca="false">IF(AND(A2713="",B2713="",C2713="",E2713="",H2713=""),"",IF(B2713="","Pick a job",IF(ISNA(MATCH(B2713,Jobs!$A$2:$A$301,0)),"Job # not on Jobs tab",IF(C2713="","Pick a category",IF(AND(E2713&lt;&gt;"",F2713=""),"Add a rate",IF(AND(E2713="",H2713=""),"Add hours or an amount",IF(AND(E2713&lt;&gt;"",H2713&lt;&gt;""),"Use hours x rate OR an amount","")))))))</f>
        <v/>
      </c>
    </row>
    <row r="2714" customFormat="false" ht="15" hidden="false" customHeight="false" outlineLevel="0" collapsed="false">
      <c r="A2714" s="24"/>
      <c r="B2714" s="23"/>
      <c r="C2714" s="23"/>
      <c r="D2714" s="23"/>
      <c r="E2714" s="23"/>
      <c r="F2714" s="25"/>
      <c r="G2714" s="26" t="str">
        <f aca="false">IF(AND(E2714="",H2714=""),"",N(E2714)*N(F2714)+N(H2714))</f>
        <v/>
      </c>
      <c r="H2714" s="25"/>
      <c r="I2714" s="23"/>
      <c r="J2714" s="28" t="str">
        <f aca="false">IF(AND(A2714="",B2714="",C2714="",E2714="",H2714=""),"",IF(B2714="","Pick a job",IF(ISNA(MATCH(B2714,Jobs!$A$2:$A$301,0)),"Job # not on Jobs tab",IF(C2714="","Pick a category",IF(AND(E2714&lt;&gt;"",F2714=""),"Add a rate",IF(AND(E2714="",H2714=""),"Add hours or an amount",IF(AND(E2714&lt;&gt;"",H2714&lt;&gt;""),"Use hours x rate OR an amount","")))))))</f>
        <v/>
      </c>
    </row>
    <row r="2715" customFormat="false" ht="15" hidden="false" customHeight="false" outlineLevel="0" collapsed="false">
      <c r="A2715" s="24"/>
      <c r="B2715" s="23"/>
      <c r="C2715" s="23"/>
      <c r="D2715" s="23"/>
      <c r="E2715" s="23"/>
      <c r="F2715" s="25"/>
      <c r="G2715" s="26" t="str">
        <f aca="false">IF(AND(E2715="",H2715=""),"",N(E2715)*N(F2715)+N(H2715))</f>
        <v/>
      </c>
      <c r="H2715" s="25"/>
      <c r="I2715" s="23"/>
      <c r="J2715" s="28" t="str">
        <f aca="false">IF(AND(A2715="",B2715="",C2715="",E2715="",H2715=""),"",IF(B2715="","Pick a job",IF(ISNA(MATCH(B2715,Jobs!$A$2:$A$301,0)),"Job # not on Jobs tab",IF(C2715="","Pick a category",IF(AND(E2715&lt;&gt;"",F2715=""),"Add a rate",IF(AND(E2715="",H2715=""),"Add hours or an amount",IF(AND(E2715&lt;&gt;"",H2715&lt;&gt;""),"Use hours x rate OR an amount","")))))))</f>
        <v/>
      </c>
    </row>
    <row r="2716" customFormat="false" ht="15" hidden="false" customHeight="false" outlineLevel="0" collapsed="false">
      <c r="A2716" s="24"/>
      <c r="B2716" s="23"/>
      <c r="C2716" s="23"/>
      <c r="D2716" s="23"/>
      <c r="E2716" s="23"/>
      <c r="F2716" s="25"/>
      <c r="G2716" s="26" t="str">
        <f aca="false">IF(AND(E2716="",H2716=""),"",N(E2716)*N(F2716)+N(H2716))</f>
        <v/>
      </c>
      <c r="H2716" s="25"/>
      <c r="I2716" s="23"/>
      <c r="J2716" s="28" t="str">
        <f aca="false">IF(AND(A2716="",B2716="",C2716="",E2716="",H2716=""),"",IF(B2716="","Pick a job",IF(ISNA(MATCH(B2716,Jobs!$A$2:$A$301,0)),"Job # not on Jobs tab",IF(C2716="","Pick a category",IF(AND(E2716&lt;&gt;"",F2716=""),"Add a rate",IF(AND(E2716="",H2716=""),"Add hours or an amount",IF(AND(E2716&lt;&gt;"",H2716&lt;&gt;""),"Use hours x rate OR an amount","")))))))</f>
        <v/>
      </c>
    </row>
    <row r="2717" customFormat="false" ht="15" hidden="false" customHeight="false" outlineLevel="0" collapsed="false">
      <c r="A2717" s="24"/>
      <c r="B2717" s="23"/>
      <c r="C2717" s="23"/>
      <c r="D2717" s="23"/>
      <c r="E2717" s="23"/>
      <c r="F2717" s="25"/>
      <c r="G2717" s="26" t="str">
        <f aca="false">IF(AND(E2717="",H2717=""),"",N(E2717)*N(F2717)+N(H2717))</f>
        <v/>
      </c>
      <c r="H2717" s="25"/>
      <c r="I2717" s="23"/>
      <c r="J2717" s="28" t="str">
        <f aca="false">IF(AND(A2717="",B2717="",C2717="",E2717="",H2717=""),"",IF(B2717="","Pick a job",IF(ISNA(MATCH(B2717,Jobs!$A$2:$A$301,0)),"Job # not on Jobs tab",IF(C2717="","Pick a category",IF(AND(E2717&lt;&gt;"",F2717=""),"Add a rate",IF(AND(E2717="",H2717=""),"Add hours or an amount",IF(AND(E2717&lt;&gt;"",H2717&lt;&gt;""),"Use hours x rate OR an amount","")))))))</f>
        <v/>
      </c>
    </row>
    <row r="2718" customFormat="false" ht="15" hidden="false" customHeight="false" outlineLevel="0" collapsed="false">
      <c r="A2718" s="24"/>
      <c r="B2718" s="23"/>
      <c r="C2718" s="23"/>
      <c r="D2718" s="23"/>
      <c r="E2718" s="23"/>
      <c r="F2718" s="25"/>
      <c r="G2718" s="26" t="str">
        <f aca="false">IF(AND(E2718="",H2718=""),"",N(E2718)*N(F2718)+N(H2718))</f>
        <v/>
      </c>
      <c r="H2718" s="25"/>
      <c r="I2718" s="23"/>
      <c r="J2718" s="28" t="str">
        <f aca="false">IF(AND(A2718="",B2718="",C2718="",E2718="",H2718=""),"",IF(B2718="","Pick a job",IF(ISNA(MATCH(B2718,Jobs!$A$2:$A$301,0)),"Job # not on Jobs tab",IF(C2718="","Pick a category",IF(AND(E2718&lt;&gt;"",F2718=""),"Add a rate",IF(AND(E2718="",H2718=""),"Add hours or an amount",IF(AND(E2718&lt;&gt;"",H2718&lt;&gt;""),"Use hours x rate OR an amount","")))))))</f>
        <v/>
      </c>
    </row>
    <row r="2719" customFormat="false" ht="15" hidden="false" customHeight="false" outlineLevel="0" collapsed="false">
      <c r="A2719" s="24"/>
      <c r="B2719" s="23"/>
      <c r="C2719" s="23"/>
      <c r="D2719" s="23"/>
      <c r="E2719" s="23"/>
      <c r="F2719" s="25"/>
      <c r="G2719" s="26" t="str">
        <f aca="false">IF(AND(E2719="",H2719=""),"",N(E2719)*N(F2719)+N(H2719))</f>
        <v/>
      </c>
      <c r="H2719" s="25"/>
      <c r="I2719" s="23"/>
      <c r="J2719" s="28" t="str">
        <f aca="false">IF(AND(A2719="",B2719="",C2719="",E2719="",H2719=""),"",IF(B2719="","Pick a job",IF(ISNA(MATCH(B2719,Jobs!$A$2:$A$301,0)),"Job # not on Jobs tab",IF(C2719="","Pick a category",IF(AND(E2719&lt;&gt;"",F2719=""),"Add a rate",IF(AND(E2719="",H2719=""),"Add hours or an amount",IF(AND(E2719&lt;&gt;"",H2719&lt;&gt;""),"Use hours x rate OR an amount","")))))))</f>
        <v/>
      </c>
    </row>
    <row r="2720" customFormat="false" ht="15" hidden="false" customHeight="false" outlineLevel="0" collapsed="false">
      <c r="A2720" s="24"/>
      <c r="B2720" s="23"/>
      <c r="C2720" s="23"/>
      <c r="D2720" s="23"/>
      <c r="E2720" s="23"/>
      <c r="F2720" s="25"/>
      <c r="G2720" s="26" t="str">
        <f aca="false">IF(AND(E2720="",H2720=""),"",N(E2720)*N(F2720)+N(H2720))</f>
        <v/>
      </c>
      <c r="H2720" s="25"/>
      <c r="I2720" s="23"/>
      <c r="J2720" s="28" t="str">
        <f aca="false">IF(AND(A2720="",B2720="",C2720="",E2720="",H2720=""),"",IF(B2720="","Pick a job",IF(ISNA(MATCH(B2720,Jobs!$A$2:$A$301,0)),"Job # not on Jobs tab",IF(C2720="","Pick a category",IF(AND(E2720&lt;&gt;"",F2720=""),"Add a rate",IF(AND(E2720="",H2720=""),"Add hours or an amount",IF(AND(E2720&lt;&gt;"",H2720&lt;&gt;""),"Use hours x rate OR an amount","")))))))</f>
        <v/>
      </c>
    </row>
    <row r="2721" customFormat="false" ht="15" hidden="false" customHeight="false" outlineLevel="0" collapsed="false">
      <c r="A2721" s="24"/>
      <c r="B2721" s="23"/>
      <c r="C2721" s="23"/>
      <c r="D2721" s="23"/>
      <c r="E2721" s="23"/>
      <c r="F2721" s="25"/>
      <c r="G2721" s="26" t="str">
        <f aca="false">IF(AND(E2721="",H2721=""),"",N(E2721)*N(F2721)+N(H2721))</f>
        <v/>
      </c>
      <c r="H2721" s="25"/>
      <c r="I2721" s="23"/>
      <c r="J2721" s="28" t="str">
        <f aca="false">IF(AND(A2721="",B2721="",C2721="",E2721="",H2721=""),"",IF(B2721="","Pick a job",IF(ISNA(MATCH(B2721,Jobs!$A$2:$A$301,0)),"Job # not on Jobs tab",IF(C2721="","Pick a category",IF(AND(E2721&lt;&gt;"",F2721=""),"Add a rate",IF(AND(E2721="",H2721=""),"Add hours or an amount",IF(AND(E2721&lt;&gt;"",H2721&lt;&gt;""),"Use hours x rate OR an amount","")))))))</f>
        <v/>
      </c>
    </row>
    <row r="2722" customFormat="false" ht="15" hidden="false" customHeight="false" outlineLevel="0" collapsed="false">
      <c r="A2722" s="24"/>
      <c r="B2722" s="23"/>
      <c r="C2722" s="23"/>
      <c r="D2722" s="23"/>
      <c r="E2722" s="23"/>
      <c r="F2722" s="25"/>
      <c r="G2722" s="26" t="str">
        <f aca="false">IF(AND(E2722="",H2722=""),"",N(E2722)*N(F2722)+N(H2722))</f>
        <v/>
      </c>
      <c r="H2722" s="25"/>
      <c r="I2722" s="23"/>
      <c r="J2722" s="28" t="str">
        <f aca="false">IF(AND(A2722="",B2722="",C2722="",E2722="",H2722=""),"",IF(B2722="","Pick a job",IF(ISNA(MATCH(B2722,Jobs!$A$2:$A$301,0)),"Job # not on Jobs tab",IF(C2722="","Pick a category",IF(AND(E2722&lt;&gt;"",F2722=""),"Add a rate",IF(AND(E2722="",H2722=""),"Add hours or an amount",IF(AND(E2722&lt;&gt;"",H2722&lt;&gt;""),"Use hours x rate OR an amount","")))))))</f>
        <v/>
      </c>
    </row>
    <row r="2723" customFormat="false" ht="15" hidden="false" customHeight="false" outlineLevel="0" collapsed="false">
      <c r="A2723" s="24"/>
      <c r="B2723" s="23"/>
      <c r="C2723" s="23"/>
      <c r="D2723" s="23"/>
      <c r="E2723" s="23"/>
      <c r="F2723" s="25"/>
      <c r="G2723" s="26" t="str">
        <f aca="false">IF(AND(E2723="",H2723=""),"",N(E2723)*N(F2723)+N(H2723))</f>
        <v/>
      </c>
      <c r="H2723" s="25"/>
      <c r="I2723" s="23"/>
      <c r="J2723" s="28" t="str">
        <f aca="false">IF(AND(A2723="",B2723="",C2723="",E2723="",H2723=""),"",IF(B2723="","Pick a job",IF(ISNA(MATCH(B2723,Jobs!$A$2:$A$301,0)),"Job # not on Jobs tab",IF(C2723="","Pick a category",IF(AND(E2723&lt;&gt;"",F2723=""),"Add a rate",IF(AND(E2723="",H2723=""),"Add hours or an amount",IF(AND(E2723&lt;&gt;"",H2723&lt;&gt;""),"Use hours x rate OR an amount","")))))))</f>
        <v/>
      </c>
    </row>
    <row r="2724" customFormat="false" ht="15" hidden="false" customHeight="false" outlineLevel="0" collapsed="false">
      <c r="A2724" s="24"/>
      <c r="B2724" s="23"/>
      <c r="C2724" s="23"/>
      <c r="D2724" s="23"/>
      <c r="E2724" s="23"/>
      <c r="F2724" s="25"/>
      <c r="G2724" s="26" t="str">
        <f aca="false">IF(AND(E2724="",H2724=""),"",N(E2724)*N(F2724)+N(H2724))</f>
        <v/>
      </c>
      <c r="H2724" s="25"/>
      <c r="I2724" s="23"/>
      <c r="J2724" s="28" t="str">
        <f aca="false">IF(AND(A2724="",B2724="",C2724="",E2724="",H2724=""),"",IF(B2724="","Pick a job",IF(ISNA(MATCH(B2724,Jobs!$A$2:$A$301,0)),"Job # not on Jobs tab",IF(C2724="","Pick a category",IF(AND(E2724&lt;&gt;"",F2724=""),"Add a rate",IF(AND(E2724="",H2724=""),"Add hours or an amount",IF(AND(E2724&lt;&gt;"",H2724&lt;&gt;""),"Use hours x rate OR an amount","")))))))</f>
        <v/>
      </c>
    </row>
    <row r="2725" customFormat="false" ht="15" hidden="false" customHeight="false" outlineLevel="0" collapsed="false">
      <c r="A2725" s="24"/>
      <c r="B2725" s="23"/>
      <c r="C2725" s="23"/>
      <c r="D2725" s="23"/>
      <c r="E2725" s="23"/>
      <c r="F2725" s="25"/>
      <c r="G2725" s="26" t="str">
        <f aca="false">IF(AND(E2725="",H2725=""),"",N(E2725)*N(F2725)+N(H2725))</f>
        <v/>
      </c>
      <c r="H2725" s="25"/>
      <c r="I2725" s="23"/>
      <c r="J2725" s="28" t="str">
        <f aca="false">IF(AND(A2725="",B2725="",C2725="",E2725="",H2725=""),"",IF(B2725="","Pick a job",IF(ISNA(MATCH(B2725,Jobs!$A$2:$A$301,0)),"Job # not on Jobs tab",IF(C2725="","Pick a category",IF(AND(E2725&lt;&gt;"",F2725=""),"Add a rate",IF(AND(E2725="",H2725=""),"Add hours or an amount",IF(AND(E2725&lt;&gt;"",H2725&lt;&gt;""),"Use hours x rate OR an amount","")))))))</f>
        <v/>
      </c>
    </row>
    <row r="2726" customFormat="false" ht="15" hidden="false" customHeight="false" outlineLevel="0" collapsed="false">
      <c r="A2726" s="24"/>
      <c r="B2726" s="23"/>
      <c r="C2726" s="23"/>
      <c r="D2726" s="23"/>
      <c r="E2726" s="23"/>
      <c r="F2726" s="25"/>
      <c r="G2726" s="26" t="str">
        <f aca="false">IF(AND(E2726="",H2726=""),"",N(E2726)*N(F2726)+N(H2726))</f>
        <v/>
      </c>
      <c r="H2726" s="25"/>
      <c r="I2726" s="23"/>
      <c r="J2726" s="28" t="str">
        <f aca="false">IF(AND(A2726="",B2726="",C2726="",E2726="",H2726=""),"",IF(B2726="","Pick a job",IF(ISNA(MATCH(B2726,Jobs!$A$2:$A$301,0)),"Job # not on Jobs tab",IF(C2726="","Pick a category",IF(AND(E2726&lt;&gt;"",F2726=""),"Add a rate",IF(AND(E2726="",H2726=""),"Add hours or an amount",IF(AND(E2726&lt;&gt;"",H2726&lt;&gt;""),"Use hours x rate OR an amount","")))))))</f>
        <v/>
      </c>
    </row>
    <row r="2727" customFormat="false" ht="15" hidden="false" customHeight="false" outlineLevel="0" collapsed="false">
      <c r="A2727" s="24"/>
      <c r="B2727" s="23"/>
      <c r="C2727" s="23"/>
      <c r="D2727" s="23"/>
      <c r="E2727" s="23"/>
      <c r="F2727" s="25"/>
      <c r="G2727" s="26" t="str">
        <f aca="false">IF(AND(E2727="",H2727=""),"",N(E2727)*N(F2727)+N(H2727))</f>
        <v/>
      </c>
      <c r="H2727" s="25"/>
      <c r="I2727" s="23"/>
      <c r="J2727" s="28" t="str">
        <f aca="false">IF(AND(A2727="",B2727="",C2727="",E2727="",H2727=""),"",IF(B2727="","Pick a job",IF(ISNA(MATCH(B2727,Jobs!$A$2:$A$301,0)),"Job # not on Jobs tab",IF(C2727="","Pick a category",IF(AND(E2727&lt;&gt;"",F2727=""),"Add a rate",IF(AND(E2727="",H2727=""),"Add hours or an amount",IF(AND(E2727&lt;&gt;"",H2727&lt;&gt;""),"Use hours x rate OR an amount","")))))))</f>
        <v/>
      </c>
    </row>
    <row r="2728" customFormat="false" ht="15" hidden="false" customHeight="false" outlineLevel="0" collapsed="false">
      <c r="A2728" s="24"/>
      <c r="B2728" s="23"/>
      <c r="C2728" s="23"/>
      <c r="D2728" s="23"/>
      <c r="E2728" s="23"/>
      <c r="F2728" s="25"/>
      <c r="G2728" s="26" t="str">
        <f aca="false">IF(AND(E2728="",H2728=""),"",N(E2728)*N(F2728)+N(H2728))</f>
        <v/>
      </c>
      <c r="H2728" s="25"/>
      <c r="I2728" s="23"/>
      <c r="J2728" s="28" t="str">
        <f aca="false">IF(AND(A2728="",B2728="",C2728="",E2728="",H2728=""),"",IF(B2728="","Pick a job",IF(ISNA(MATCH(B2728,Jobs!$A$2:$A$301,0)),"Job # not on Jobs tab",IF(C2728="","Pick a category",IF(AND(E2728&lt;&gt;"",F2728=""),"Add a rate",IF(AND(E2728="",H2728=""),"Add hours or an amount",IF(AND(E2728&lt;&gt;"",H2728&lt;&gt;""),"Use hours x rate OR an amount","")))))))</f>
        <v/>
      </c>
    </row>
    <row r="2729" customFormat="false" ht="15" hidden="false" customHeight="false" outlineLevel="0" collapsed="false">
      <c r="A2729" s="24"/>
      <c r="B2729" s="23"/>
      <c r="C2729" s="23"/>
      <c r="D2729" s="23"/>
      <c r="E2729" s="23"/>
      <c r="F2729" s="25"/>
      <c r="G2729" s="26" t="str">
        <f aca="false">IF(AND(E2729="",H2729=""),"",N(E2729)*N(F2729)+N(H2729))</f>
        <v/>
      </c>
      <c r="H2729" s="25"/>
      <c r="I2729" s="23"/>
      <c r="J2729" s="28" t="str">
        <f aca="false">IF(AND(A2729="",B2729="",C2729="",E2729="",H2729=""),"",IF(B2729="","Pick a job",IF(ISNA(MATCH(B2729,Jobs!$A$2:$A$301,0)),"Job # not on Jobs tab",IF(C2729="","Pick a category",IF(AND(E2729&lt;&gt;"",F2729=""),"Add a rate",IF(AND(E2729="",H2729=""),"Add hours or an amount",IF(AND(E2729&lt;&gt;"",H2729&lt;&gt;""),"Use hours x rate OR an amount","")))))))</f>
        <v/>
      </c>
    </row>
    <row r="2730" customFormat="false" ht="15" hidden="false" customHeight="false" outlineLevel="0" collapsed="false">
      <c r="A2730" s="24"/>
      <c r="B2730" s="23"/>
      <c r="C2730" s="23"/>
      <c r="D2730" s="23"/>
      <c r="E2730" s="23"/>
      <c r="F2730" s="25"/>
      <c r="G2730" s="26" t="str">
        <f aca="false">IF(AND(E2730="",H2730=""),"",N(E2730)*N(F2730)+N(H2730))</f>
        <v/>
      </c>
      <c r="H2730" s="25"/>
      <c r="I2730" s="23"/>
      <c r="J2730" s="28" t="str">
        <f aca="false">IF(AND(A2730="",B2730="",C2730="",E2730="",H2730=""),"",IF(B2730="","Pick a job",IF(ISNA(MATCH(B2730,Jobs!$A$2:$A$301,0)),"Job # not on Jobs tab",IF(C2730="","Pick a category",IF(AND(E2730&lt;&gt;"",F2730=""),"Add a rate",IF(AND(E2730="",H2730=""),"Add hours or an amount",IF(AND(E2730&lt;&gt;"",H2730&lt;&gt;""),"Use hours x rate OR an amount","")))))))</f>
        <v/>
      </c>
    </row>
    <row r="2731" customFormat="false" ht="15" hidden="false" customHeight="false" outlineLevel="0" collapsed="false">
      <c r="A2731" s="24"/>
      <c r="B2731" s="23"/>
      <c r="C2731" s="23"/>
      <c r="D2731" s="23"/>
      <c r="E2731" s="23"/>
      <c r="F2731" s="25"/>
      <c r="G2731" s="26" t="str">
        <f aca="false">IF(AND(E2731="",H2731=""),"",N(E2731)*N(F2731)+N(H2731))</f>
        <v/>
      </c>
      <c r="H2731" s="25"/>
      <c r="I2731" s="23"/>
      <c r="J2731" s="28" t="str">
        <f aca="false">IF(AND(A2731="",B2731="",C2731="",E2731="",H2731=""),"",IF(B2731="","Pick a job",IF(ISNA(MATCH(B2731,Jobs!$A$2:$A$301,0)),"Job # not on Jobs tab",IF(C2731="","Pick a category",IF(AND(E2731&lt;&gt;"",F2731=""),"Add a rate",IF(AND(E2731="",H2731=""),"Add hours or an amount",IF(AND(E2731&lt;&gt;"",H2731&lt;&gt;""),"Use hours x rate OR an amount","")))))))</f>
        <v/>
      </c>
    </row>
    <row r="2732" customFormat="false" ht="15" hidden="false" customHeight="false" outlineLevel="0" collapsed="false">
      <c r="A2732" s="24"/>
      <c r="B2732" s="23"/>
      <c r="C2732" s="23"/>
      <c r="D2732" s="23"/>
      <c r="E2732" s="23"/>
      <c r="F2732" s="25"/>
      <c r="G2732" s="26" t="str">
        <f aca="false">IF(AND(E2732="",H2732=""),"",N(E2732)*N(F2732)+N(H2732))</f>
        <v/>
      </c>
      <c r="H2732" s="25"/>
      <c r="I2732" s="23"/>
      <c r="J2732" s="28" t="str">
        <f aca="false">IF(AND(A2732="",B2732="",C2732="",E2732="",H2732=""),"",IF(B2732="","Pick a job",IF(ISNA(MATCH(B2732,Jobs!$A$2:$A$301,0)),"Job # not on Jobs tab",IF(C2732="","Pick a category",IF(AND(E2732&lt;&gt;"",F2732=""),"Add a rate",IF(AND(E2732="",H2732=""),"Add hours or an amount",IF(AND(E2732&lt;&gt;"",H2732&lt;&gt;""),"Use hours x rate OR an amount","")))))))</f>
        <v/>
      </c>
    </row>
    <row r="2733" customFormat="false" ht="15" hidden="false" customHeight="false" outlineLevel="0" collapsed="false">
      <c r="A2733" s="24"/>
      <c r="B2733" s="23"/>
      <c r="C2733" s="23"/>
      <c r="D2733" s="23"/>
      <c r="E2733" s="23"/>
      <c r="F2733" s="25"/>
      <c r="G2733" s="26" t="str">
        <f aca="false">IF(AND(E2733="",H2733=""),"",N(E2733)*N(F2733)+N(H2733))</f>
        <v/>
      </c>
      <c r="H2733" s="25"/>
      <c r="I2733" s="23"/>
      <c r="J2733" s="28" t="str">
        <f aca="false">IF(AND(A2733="",B2733="",C2733="",E2733="",H2733=""),"",IF(B2733="","Pick a job",IF(ISNA(MATCH(B2733,Jobs!$A$2:$A$301,0)),"Job # not on Jobs tab",IF(C2733="","Pick a category",IF(AND(E2733&lt;&gt;"",F2733=""),"Add a rate",IF(AND(E2733="",H2733=""),"Add hours or an amount",IF(AND(E2733&lt;&gt;"",H2733&lt;&gt;""),"Use hours x rate OR an amount","")))))))</f>
        <v/>
      </c>
    </row>
    <row r="2734" customFormat="false" ht="15" hidden="false" customHeight="false" outlineLevel="0" collapsed="false">
      <c r="A2734" s="24"/>
      <c r="B2734" s="23"/>
      <c r="C2734" s="23"/>
      <c r="D2734" s="23"/>
      <c r="E2734" s="23"/>
      <c r="F2734" s="25"/>
      <c r="G2734" s="26" t="str">
        <f aca="false">IF(AND(E2734="",H2734=""),"",N(E2734)*N(F2734)+N(H2734))</f>
        <v/>
      </c>
      <c r="H2734" s="25"/>
      <c r="I2734" s="23"/>
      <c r="J2734" s="28" t="str">
        <f aca="false">IF(AND(A2734="",B2734="",C2734="",E2734="",H2734=""),"",IF(B2734="","Pick a job",IF(ISNA(MATCH(B2734,Jobs!$A$2:$A$301,0)),"Job # not on Jobs tab",IF(C2734="","Pick a category",IF(AND(E2734&lt;&gt;"",F2734=""),"Add a rate",IF(AND(E2734="",H2734=""),"Add hours or an amount",IF(AND(E2734&lt;&gt;"",H2734&lt;&gt;""),"Use hours x rate OR an amount","")))))))</f>
        <v/>
      </c>
    </row>
    <row r="2735" customFormat="false" ht="15" hidden="false" customHeight="false" outlineLevel="0" collapsed="false">
      <c r="A2735" s="24"/>
      <c r="B2735" s="23"/>
      <c r="C2735" s="23"/>
      <c r="D2735" s="23"/>
      <c r="E2735" s="23"/>
      <c r="F2735" s="25"/>
      <c r="G2735" s="26" t="str">
        <f aca="false">IF(AND(E2735="",H2735=""),"",N(E2735)*N(F2735)+N(H2735))</f>
        <v/>
      </c>
      <c r="H2735" s="25"/>
      <c r="I2735" s="23"/>
      <c r="J2735" s="28" t="str">
        <f aca="false">IF(AND(A2735="",B2735="",C2735="",E2735="",H2735=""),"",IF(B2735="","Pick a job",IF(ISNA(MATCH(B2735,Jobs!$A$2:$A$301,0)),"Job # not on Jobs tab",IF(C2735="","Pick a category",IF(AND(E2735&lt;&gt;"",F2735=""),"Add a rate",IF(AND(E2735="",H2735=""),"Add hours or an amount",IF(AND(E2735&lt;&gt;"",H2735&lt;&gt;""),"Use hours x rate OR an amount","")))))))</f>
        <v/>
      </c>
    </row>
    <row r="2736" customFormat="false" ht="15" hidden="false" customHeight="false" outlineLevel="0" collapsed="false">
      <c r="A2736" s="24"/>
      <c r="B2736" s="23"/>
      <c r="C2736" s="23"/>
      <c r="D2736" s="23"/>
      <c r="E2736" s="23"/>
      <c r="F2736" s="25"/>
      <c r="G2736" s="26" t="str">
        <f aca="false">IF(AND(E2736="",H2736=""),"",N(E2736)*N(F2736)+N(H2736))</f>
        <v/>
      </c>
      <c r="H2736" s="25"/>
      <c r="I2736" s="23"/>
      <c r="J2736" s="28" t="str">
        <f aca="false">IF(AND(A2736="",B2736="",C2736="",E2736="",H2736=""),"",IF(B2736="","Pick a job",IF(ISNA(MATCH(B2736,Jobs!$A$2:$A$301,0)),"Job # not on Jobs tab",IF(C2736="","Pick a category",IF(AND(E2736&lt;&gt;"",F2736=""),"Add a rate",IF(AND(E2736="",H2736=""),"Add hours or an amount",IF(AND(E2736&lt;&gt;"",H2736&lt;&gt;""),"Use hours x rate OR an amount","")))))))</f>
        <v/>
      </c>
    </row>
    <row r="2737" customFormat="false" ht="15" hidden="false" customHeight="false" outlineLevel="0" collapsed="false">
      <c r="A2737" s="24"/>
      <c r="B2737" s="23"/>
      <c r="C2737" s="23"/>
      <c r="D2737" s="23"/>
      <c r="E2737" s="23"/>
      <c r="F2737" s="25"/>
      <c r="G2737" s="26" t="str">
        <f aca="false">IF(AND(E2737="",H2737=""),"",N(E2737)*N(F2737)+N(H2737))</f>
        <v/>
      </c>
      <c r="H2737" s="25"/>
      <c r="I2737" s="23"/>
      <c r="J2737" s="28" t="str">
        <f aca="false">IF(AND(A2737="",B2737="",C2737="",E2737="",H2737=""),"",IF(B2737="","Pick a job",IF(ISNA(MATCH(B2737,Jobs!$A$2:$A$301,0)),"Job # not on Jobs tab",IF(C2737="","Pick a category",IF(AND(E2737&lt;&gt;"",F2737=""),"Add a rate",IF(AND(E2737="",H2737=""),"Add hours or an amount",IF(AND(E2737&lt;&gt;"",H2737&lt;&gt;""),"Use hours x rate OR an amount","")))))))</f>
        <v/>
      </c>
    </row>
    <row r="2738" customFormat="false" ht="15" hidden="false" customHeight="false" outlineLevel="0" collapsed="false">
      <c r="A2738" s="24"/>
      <c r="B2738" s="23"/>
      <c r="C2738" s="23"/>
      <c r="D2738" s="23"/>
      <c r="E2738" s="23"/>
      <c r="F2738" s="25"/>
      <c r="G2738" s="26" t="str">
        <f aca="false">IF(AND(E2738="",H2738=""),"",N(E2738)*N(F2738)+N(H2738))</f>
        <v/>
      </c>
      <c r="H2738" s="25"/>
      <c r="I2738" s="23"/>
      <c r="J2738" s="28" t="str">
        <f aca="false">IF(AND(A2738="",B2738="",C2738="",E2738="",H2738=""),"",IF(B2738="","Pick a job",IF(ISNA(MATCH(B2738,Jobs!$A$2:$A$301,0)),"Job # not on Jobs tab",IF(C2738="","Pick a category",IF(AND(E2738&lt;&gt;"",F2738=""),"Add a rate",IF(AND(E2738="",H2738=""),"Add hours or an amount",IF(AND(E2738&lt;&gt;"",H2738&lt;&gt;""),"Use hours x rate OR an amount","")))))))</f>
        <v/>
      </c>
    </row>
    <row r="2739" customFormat="false" ht="15" hidden="false" customHeight="false" outlineLevel="0" collapsed="false">
      <c r="A2739" s="24"/>
      <c r="B2739" s="23"/>
      <c r="C2739" s="23"/>
      <c r="D2739" s="23"/>
      <c r="E2739" s="23"/>
      <c r="F2739" s="25"/>
      <c r="G2739" s="26" t="str">
        <f aca="false">IF(AND(E2739="",H2739=""),"",N(E2739)*N(F2739)+N(H2739))</f>
        <v/>
      </c>
      <c r="H2739" s="25"/>
      <c r="I2739" s="23"/>
      <c r="J2739" s="28" t="str">
        <f aca="false">IF(AND(A2739="",B2739="",C2739="",E2739="",H2739=""),"",IF(B2739="","Pick a job",IF(ISNA(MATCH(B2739,Jobs!$A$2:$A$301,0)),"Job # not on Jobs tab",IF(C2739="","Pick a category",IF(AND(E2739&lt;&gt;"",F2739=""),"Add a rate",IF(AND(E2739="",H2739=""),"Add hours or an amount",IF(AND(E2739&lt;&gt;"",H2739&lt;&gt;""),"Use hours x rate OR an amount","")))))))</f>
        <v/>
      </c>
    </row>
    <row r="2740" customFormat="false" ht="15" hidden="false" customHeight="false" outlineLevel="0" collapsed="false">
      <c r="A2740" s="24"/>
      <c r="B2740" s="23"/>
      <c r="C2740" s="23"/>
      <c r="D2740" s="23"/>
      <c r="E2740" s="23"/>
      <c r="F2740" s="25"/>
      <c r="G2740" s="26" t="str">
        <f aca="false">IF(AND(E2740="",H2740=""),"",N(E2740)*N(F2740)+N(H2740))</f>
        <v/>
      </c>
      <c r="H2740" s="25"/>
      <c r="I2740" s="23"/>
      <c r="J2740" s="28" t="str">
        <f aca="false">IF(AND(A2740="",B2740="",C2740="",E2740="",H2740=""),"",IF(B2740="","Pick a job",IF(ISNA(MATCH(B2740,Jobs!$A$2:$A$301,0)),"Job # not on Jobs tab",IF(C2740="","Pick a category",IF(AND(E2740&lt;&gt;"",F2740=""),"Add a rate",IF(AND(E2740="",H2740=""),"Add hours or an amount",IF(AND(E2740&lt;&gt;"",H2740&lt;&gt;""),"Use hours x rate OR an amount","")))))))</f>
        <v/>
      </c>
    </row>
    <row r="2741" customFormat="false" ht="15" hidden="false" customHeight="false" outlineLevel="0" collapsed="false">
      <c r="A2741" s="24"/>
      <c r="B2741" s="23"/>
      <c r="C2741" s="23"/>
      <c r="D2741" s="23"/>
      <c r="E2741" s="23"/>
      <c r="F2741" s="25"/>
      <c r="G2741" s="26" t="str">
        <f aca="false">IF(AND(E2741="",H2741=""),"",N(E2741)*N(F2741)+N(H2741))</f>
        <v/>
      </c>
      <c r="H2741" s="25"/>
      <c r="I2741" s="23"/>
      <c r="J2741" s="28" t="str">
        <f aca="false">IF(AND(A2741="",B2741="",C2741="",E2741="",H2741=""),"",IF(B2741="","Pick a job",IF(ISNA(MATCH(B2741,Jobs!$A$2:$A$301,0)),"Job # not on Jobs tab",IF(C2741="","Pick a category",IF(AND(E2741&lt;&gt;"",F2741=""),"Add a rate",IF(AND(E2741="",H2741=""),"Add hours or an amount",IF(AND(E2741&lt;&gt;"",H2741&lt;&gt;""),"Use hours x rate OR an amount","")))))))</f>
        <v/>
      </c>
    </row>
    <row r="2742" customFormat="false" ht="15" hidden="false" customHeight="false" outlineLevel="0" collapsed="false">
      <c r="A2742" s="24"/>
      <c r="B2742" s="23"/>
      <c r="C2742" s="23"/>
      <c r="D2742" s="23"/>
      <c r="E2742" s="23"/>
      <c r="F2742" s="25"/>
      <c r="G2742" s="26" t="str">
        <f aca="false">IF(AND(E2742="",H2742=""),"",N(E2742)*N(F2742)+N(H2742))</f>
        <v/>
      </c>
      <c r="H2742" s="25"/>
      <c r="I2742" s="23"/>
      <c r="J2742" s="28" t="str">
        <f aca="false">IF(AND(A2742="",B2742="",C2742="",E2742="",H2742=""),"",IF(B2742="","Pick a job",IF(ISNA(MATCH(B2742,Jobs!$A$2:$A$301,0)),"Job # not on Jobs tab",IF(C2742="","Pick a category",IF(AND(E2742&lt;&gt;"",F2742=""),"Add a rate",IF(AND(E2742="",H2742=""),"Add hours or an amount",IF(AND(E2742&lt;&gt;"",H2742&lt;&gt;""),"Use hours x rate OR an amount","")))))))</f>
        <v/>
      </c>
    </row>
    <row r="2743" customFormat="false" ht="15" hidden="false" customHeight="false" outlineLevel="0" collapsed="false">
      <c r="A2743" s="24"/>
      <c r="B2743" s="23"/>
      <c r="C2743" s="23"/>
      <c r="D2743" s="23"/>
      <c r="E2743" s="23"/>
      <c r="F2743" s="25"/>
      <c r="G2743" s="26" t="str">
        <f aca="false">IF(AND(E2743="",H2743=""),"",N(E2743)*N(F2743)+N(H2743))</f>
        <v/>
      </c>
      <c r="H2743" s="25"/>
      <c r="I2743" s="23"/>
      <c r="J2743" s="28" t="str">
        <f aca="false">IF(AND(A2743="",B2743="",C2743="",E2743="",H2743=""),"",IF(B2743="","Pick a job",IF(ISNA(MATCH(B2743,Jobs!$A$2:$A$301,0)),"Job # not on Jobs tab",IF(C2743="","Pick a category",IF(AND(E2743&lt;&gt;"",F2743=""),"Add a rate",IF(AND(E2743="",H2743=""),"Add hours or an amount",IF(AND(E2743&lt;&gt;"",H2743&lt;&gt;""),"Use hours x rate OR an amount","")))))))</f>
        <v/>
      </c>
    </row>
    <row r="2744" customFormat="false" ht="15" hidden="false" customHeight="false" outlineLevel="0" collapsed="false">
      <c r="A2744" s="24"/>
      <c r="B2744" s="23"/>
      <c r="C2744" s="23"/>
      <c r="D2744" s="23"/>
      <c r="E2744" s="23"/>
      <c r="F2744" s="25"/>
      <c r="G2744" s="26" t="str">
        <f aca="false">IF(AND(E2744="",H2744=""),"",N(E2744)*N(F2744)+N(H2744))</f>
        <v/>
      </c>
      <c r="H2744" s="25"/>
      <c r="I2744" s="23"/>
      <c r="J2744" s="28" t="str">
        <f aca="false">IF(AND(A2744="",B2744="",C2744="",E2744="",H2744=""),"",IF(B2744="","Pick a job",IF(ISNA(MATCH(B2744,Jobs!$A$2:$A$301,0)),"Job # not on Jobs tab",IF(C2744="","Pick a category",IF(AND(E2744&lt;&gt;"",F2744=""),"Add a rate",IF(AND(E2744="",H2744=""),"Add hours or an amount",IF(AND(E2744&lt;&gt;"",H2744&lt;&gt;""),"Use hours x rate OR an amount","")))))))</f>
        <v/>
      </c>
    </row>
    <row r="2745" customFormat="false" ht="15" hidden="false" customHeight="false" outlineLevel="0" collapsed="false">
      <c r="A2745" s="24"/>
      <c r="B2745" s="23"/>
      <c r="C2745" s="23"/>
      <c r="D2745" s="23"/>
      <c r="E2745" s="23"/>
      <c r="F2745" s="25"/>
      <c r="G2745" s="26" t="str">
        <f aca="false">IF(AND(E2745="",H2745=""),"",N(E2745)*N(F2745)+N(H2745))</f>
        <v/>
      </c>
      <c r="H2745" s="25"/>
      <c r="I2745" s="23"/>
      <c r="J2745" s="28" t="str">
        <f aca="false">IF(AND(A2745="",B2745="",C2745="",E2745="",H2745=""),"",IF(B2745="","Pick a job",IF(ISNA(MATCH(B2745,Jobs!$A$2:$A$301,0)),"Job # not on Jobs tab",IF(C2745="","Pick a category",IF(AND(E2745&lt;&gt;"",F2745=""),"Add a rate",IF(AND(E2745="",H2745=""),"Add hours or an amount",IF(AND(E2745&lt;&gt;"",H2745&lt;&gt;""),"Use hours x rate OR an amount","")))))))</f>
        <v/>
      </c>
    </row>
    <row r="2746" customFormat="false" ht="15" hidden="false" customHeight="false" outlineLevel="0" collapsed="false">
      <c r="A2746" s="24"/>
      <c r="B2746" s="23"/>
      <c r="C2746" s="23"/>
      <c r="D2746" s="23"/>
      <c r="E2746" s="23"/>
      <c r="F2746" s="25"/>
      <c r="G2746" s="26" t="str">
        <f aca="false">IF(AND(E2746="",H2746=""),"",N(E2746)*N(F2746)+N(H2746))</f>
        <v/>
      </c>
      <c r="H2746" s="25"/>
      <c r="I2746" s="23"/>
      <c r="J2746" s="28" t="str">
        <f aca="false">IF(AND(A2746="",B2746="",C2746="",E2746="",H2746=""),"",IF(B2746="","Pick a job",IF(ISNA(MATCH(B2746,Jobs!$A$2:$A$301,0)),"Job # not on Jobs tab",IF(C2746="","Pick a category",IF(AND(E2746&lt;&gt;"",F2746=""),"Add a rate",IF(AND(E2746="",H2746=""),"Add hours or an amount",IF(AND(E2746&lt;&gt;"",H2746&lt;&gt;""),"Use hours x rate OR an amount","")))))))</f>
        <v/>
      </c>
    </row>
    <row r="2747" customFormat="false" ht="15" hidden="false" customHeight="false" outlineLevel="0" collapsed="false">
      <c r="A2747" s="24"/>
      <c r="B2747" s="23"/>
      <c r="C2747" s="23"/>
      <c r="D2747" s="23"/>
      <c r="E2747" s="23"/>
      <c r="F2747" s="25"/>
      <c r="G2747" s="26" t="str">
        <f aca="false">IF(AND(E2747="",H2747=""),"",N(E2747)*N(F2747)+N(H2747))</f>
        <v/>
      </c>
      <c r="H2747" s="25"/>
      <c r="I2747" s="23"/>
      <c r="J2747" s="28" t="str">
        <f aca="false">IF(AND(A2747="",B2747="",C2747="",E2747="",H2747=""),"",IF(B2747="","Pick a job",IF(ISNA(MATCH(B2747,Jobs!$A$2:$A$301,0)),"Job # not on Jobs tab",IF(C2747="","Pick a category",IF(AND(E2747&lt;&gt;"",F2747=""),"Add a rate",IF(AND(E2747="",H2747=""),"Add hours or an amount",IF(AND(E2747&lt;&gt;"",H2747&lt;&gt;""),"Use hours x rate OR an amount","")))))))</f>
        <v/>
      </c>
    </row>
    <row r="2748" customFormat="false" ht="15" hidden="false" customHeight="false" outlineLevel="0" collapsed="false">
      <c r="A2748" s="24"/>
      <c r="B2748" s="23"/>
      <c r="C2748" s="23"/>
      <c r="D2748" s="23"/>
      <c r="E2748" s="23"/>
      <c r="F2748" s="25"/>
      <c r="G2748" s="26" t="str">
        <f aca="false">IF(AND(E2748="",H2748=""),"",N(E2748)*N(F2748)+N(H2748))</f>
        <v/>
      </c>
      <c r="H2748" s="25"/>
      <c r="I2748" s="23"/>
      <c r="J2748" s="28" t="str">
        <f aca="false">IF(AND(A2748="",B2748="",C2748="",E2748="",H2748=""),"",IF(B2748="","Pick a job",IF(ISNA(MATCH(B2748,Jobs!$A$2:$A$301,0)),"Job # not on Jobs tab",IF(C2748="","Pick a category",IF(AND(E2748&lt;&gt;"",F2748=""),"Add a rate",IF(AND(E2748="",H2748=""),"Add hours or an amount",IF(AND(E2748&lt;&gt;"",H2748&lt;&gt;""),"Use hours x rate OR an amount","")))))))</f>
        <v/>
      </c>
    </row>
    <row r="2749" customFormat="false" ht="15" hidden="false" customHeight="false" outlineLevel="0" collapsed="false">
      <c r="A2749" s="24"/>
      <c r="B2749" s="23"/>
      <c r="C2749" s="23"/>
      <c r="D2749" s="23"/>
      <c r="E2749" s="23"/>
      <c r="F2749" s="25"/>
      <c r="G2749" s="26" t="str">
        <f aca="false">IF(AND(E2749="",H2749=""),"",N(E2749)*N(F2749)+N(H2749))</f>
        <v/>
      </c>
      <c r="H2749" s="25"/>
      <c r="I2749" s="23"/>
      <c r="J2749" s="28" t="str">
        <f aca="false">IF(AND(A2749="",B2749="",C2749="",E2749="",H2749=""),"",IF(B2749="","Pick a job",IF(ISNA(MATCH(B2749,Jobs!$A$2:$A$301,0)),"Job # not on Jobs tab",IF(C2749="","Pick a category",IF(AND(E2749&lt;&gt;"",F2749=""),"Add a rate",IF(AND(E2749="",H2749=""),"Add hours or an amount",IF(AND(E2749&lt;&gt;"",H2749&lt;&gt;""),"Use hours x rate OR an amount","")))))))</f>
        <v/>
      </c>
    </row>
    <row r="2750" customFormat="false" ht="15" hidden="false" customHeight="false" outlineLevel="0" collapsed="false">
      <c r="A2750" s="24"/>
      <c r="B2750" s="23"/>
      <c r="C2750" s="23"/>
      <c r="D2750" s="23"/>
      <c r="E2750" s="23"/>
      <c r="F2750" s="25"/>
      <c r="G2750" s="26" t="str">
        <f aca="false">IF(AND(E2750="",H2750=""),"",N(E2750)*N(F2750)+N(H2750))</f>
        <v/>
      </c>
      <c r="H2750" s="25"/>
      <c r="I2750" s="23"/>
      <c r="J2750" s="28" t="str">
        <f aca="false">IF(AND(A2750="",B2750="",C2750="",E2750="",H2750=""),"",IF(B2750="","Pick a job",IF(ISNA(MATCH(B2750,Jobs!$A$2:$A$301,0)),"Job # not on Jobs tab",IF(C2750="","Pick a category",IF(AND(E2750&lt;&gt;"",F2750=""),"Add a rate",IF(AND(E2750="",H2750=""),"Add hours or an amount",IF(AND(E2750&lt;&gt;"",H2750&lt;&gt;""),"Use hours x rate OR an amount","")))))))</f>
        <v/>
      </c>
    </row>
    <row r="2751" customFormat="false" ht="15" hidden="false" customHeight="false" outlineLevel="0" collapsed="false">
      <c r="A2751" s="24"/>
      <c r="B2751" s="23"/>
      <c r="C2751" s="23"/>
      <c r="D2751" s="23"/>
      <c r="E2751" s="23"/>
      <c r="F2751" s="25"/>
      <c r="G2751" s="26" t="str">
        <f aca="false">IF(AND(E2751="",H2751=""),"",N(E2751)*N(F2751)+N(H2751))</f>
        <v/>
      </c>
      <c r="H2751" s="25"/>
      <c r="I2751" s="23"/>
      <c r="J2751" s="28" t="str">
        <f aca="false">IF(AND(A2751="",B2751="",C2751="",E2751="",H2751=""),"",IF(B2751="","Pick a job",IF(ISNA(MATCH(B2751,Jobs!$A$2:$A$301,0)),"Job # not on Jobs tab",IF(C2751="","Pick a category",IF(AND(E2751&lt;&gt;"",F2751=""),"Add a rate",IF(AND(E2751="",H2751=""),"Add hours or an amount",IF(AND(E2751&lt;&gt;"",H2751&lt;&gt;""),"Use hours x rate OR an amount","")))))))</f>
        <v/>
      </c>
    </row>
    <row r="2752" customFormat="false" ht="15" hidden="false" customHeight="false" outlineLevel="0" collapsed="false">
      <c r="A2752" s="24"/>
      <c r="B2752" s="23"/>
      <c r="C2752" s="23"/>
      <c r="D2752" s="23"/>
      <c r="E2752" s="23"/>
      <c r="F2752" s="25"/>
      <c r="G2752" s="26" t="str">
        <f aca="false">IF(AND(E2752="",H2752=""),"",N(E2752)*N(F2752)+N(H2752))</f>
        <v/>
      </c>
      <c r="H2752" s="25"/>
      <c r="I2752" s="23"/>
      <c r="J2752" s="28" t="str">
        <f aca="false">IF(AND(A2752="",B2752="",C2752="",E2752="",H2752=""),"",IF(B2752="","Pick a job",IF(ISNA(MATCH(B2752,Jobs!$A$2:$A$301,0)),"Job # not on Jobs tab",IF(C2752="","Pick a category",IF(AND(E2752&lt;&gt;"",F2752=""),"Add a rate",IF(AND(E2752="",H2752=""),"Add hours or an amount",IF(AND(E2752&lt;&gt;"",H2752&lt;&gt;""),"Use hours x rate OR an amount","")))))))</f>
        <v/>
      </c>
    </row>
    <row r="2753" customFormat="false" ht="15" hidden="false" customHeight="false" outlineLevel="0" collapsed="false">
      <c r="A2753" s="24"/>
      <c r="B2753" s="23"/>
      <c r="C2753" s="23"/>
      <c r="D2753" s="23"/>
      <c r="E2753" s="23"/>
      <c r="F2753" s="25"/>
      <c r="G2753" s="26" t="str">
        <f aca="false">IF(AND(E2753="",H2753=""),"",N(E2753)*N(F2753)+N(H2753))</f>
        <v/>
      </c>
      <c r="H2753" s="25"/>
      <c r="I2753" s="23"/>
      <c r="J2753" s="28" t="str">
        <f aca="false">IF(AND(A2753="",B2753="",C2753="",E2753="",H2753=""),"",IF(B2753="","Pick a job",IF(ISNA(MATCH(B2753,Jobs!$A$2:$A$301,0)),"Job # not on Jobs tab",IF(C2753="","Pick a category",IF(AND(E2753&lt;&gt;"",F2753=""),"Add a rate",IF(AND(E2753="",H2753=""),"Add hours or an amount",IF(AND(E2753&lt;&gt;"",H2753&lt;&gt;""),"Use hours x rate OR an amount","")))))))</f>
        <v/>
      </c>
    </row>
    <row r="2754" customFormat="false" ht="15" hidden="false" customHeight="false" outlineLevel="0" collapsed="false">
      <c r="A2754" s="24"/>
      <c r="B2754" s="23"/>
      <c r="C2754" s="23"/>
      <c r="D2754" s="23"/>
      <c r="E2754" s="23"/>
      <c r="F2754" s="25"/>
      <c r="G2754" s="26" t="str">
        <f aca="false">IF(AND(E2754="",H2754=""),"",N(E2754)*N(F2754)+N(H2754))</f>
        <v/>
      </c>
      <c r="H2754" s="25"/>
      <c r="I2754" s="23"/>
      <c r="J2754" s="28" t="str">
        <f aca="false">IF(AND(A2754="",B2754="",C2754="",E2754="",H2754=""),"",IF(B2754="","Pick a job",IF(ISNA(MATCH(B2754,Jobs!$A$2:$A$301,0)),"Job # not on Jobs tab",IF(C2754="","Pick a category",IF(AND(E2754&lt;&gt;"",F2754=""),"Add a rate",IF(AND(E2754="",H2754=""),"Add hours or an amount",IF(AND(E2754&lt;&gt;"",H2754&lt;&gt;""),"Use hours x rate OR an amount","")))))))</f>
        <v/>
      </c>
    </row>
    <row r="2755" customFormat="false" ht="15" hidden="false" customHeight="false" outlineLevel="0" collapsed="false">
      <c r="A2755" s="24"/>
      <c r="B2755" s="23"/>
      <c r="C2755" s="23"/>
      <c r="D2755" s="23"/>
      <c r="E2755" s="23"/>
      <c r="F2755" s="25"/>
      <c r="G2755" s="26" t="str">
        <f aca="false">IF(AND(E2755="",H2755=""),"",N(E2755)*N(F2755)+N(H2755))</f>
        <v/>
      </c>
      <c r="H2755" s="25"/>
      <c r="I2755" s="23"/>
      <c r="J2755" s="28" t="str">
        <f aca="false">IF(AND(A2755="",B2755="",C2755="",E2755="",H2755=""),"",IF(B2755="","Pick a job",IF(ISNA(MATCH(B2755,Jobs!$A$2:$A$301,0)),"Job # not on Jobs tab",IF(C2755="","Pick a category",IF(AND(E2755&lt;&gt;"",F2755=""),"Add a rate",IF(AND(E2755="",H2755=""),"Add hours or an amount",IF(AND(E2755&lt;&gt;"",H2755&lt;&gt;""),"Use hours x rate OR an amount","")))))))</f>
        <v/>
      </c>
    </row>
    <row r="2756" customFormat="false" ht="15" hidden="false" customHeight="false" outlineLevel="0" collapsed="false">
      <c r="A2756" s="24"/>
      <c r="B2756" s="23"/>
      <c r="C2756" s="23"/>
      <c r="D2756" s="23"/>
      <c r="E2756" s="23"/>
      <c r="F2756" s="25"/>
      <c r="G2756" s="26" t="str">
        <f aca="false">IF(AND(E2756="",H2756=""),"",N(E2756)*N(F2756)+N(H2756))</f>
        <v/>
      </c>
      <c r="H2756" s="25"/>
      <c r="I2756" s="23"/>
      <c r="J2756" s="28" t="str">
        <f aca="false">IF(AND(A2756="",B2756="",C2756="",E2756="",H2756=""),"",IF(B2756="","Pick a job",IF(ISNA(MATCH(B2756,Jobs!$A$2:$A$301,0)),"Job # not on Jobs tab",IF(C2756="","Pick a category",IF(AND(E2756&lt;&gt;"",F2756=""),"Add a rate",IF(AND(E2756="",H2756=""),"Add hours or an amount",IF(AND(E2756&lt;&gt;"",H2756&lt;&gt;""),"Use hours x rate OR an amount","")))))))</f>
        <v/>
      </c>
    </row>
    <row r="2757" customFormat="false" ht="15" hidden="false" customHeight="false" outlineLevel="0" collapsed="false">
      <c r="A2757" s="24"/>
      <c r="B2757" s="23"/>
      <c r="C2757" s="23"/>
      <c r="D2757" s="23"/>
      <c r="E2757" s="23"/>
      <c r="F2757" s="25"/>
      <c r="G2757" s="26" t="str">
        <f aca="false">IF(AND(E2757="",H2757=""),"",N(E2757)*N(F2757)+N(H2757))</f>
        <v/>
      </c>
      <c r="H2757" s="25"/>
      <c r="I2757" s="23"/>
      <c r="J2757" s="28" t="str">
        <f aca="false">IF(AND(A2757="",B2757="",C2757="",E2757="",H2757=""),"",IF(B2757="","Pick a job",IF(ISNA(MATCH(B2757,Jobs!$A$2:$A$301,0)),"Job # not on Jobs tab",IF(C2757="","Pick a category",IF(AND(E2757&lt;&gt;"",F2757=""),"Add a rate",IF(AND(E2757="",H2757=""),"Add hours or an amount",IF(AND(E2757&lt;&gt;"",H2757&lt;&gt;""),"Use hours x rate OR an amount","")))))))</f>
        <v/>
      </c>
    </row>
    <row r="2758" customFormat="false" ht="15" hidden="false" customHeight="false" outlineLevel="0" collapsed="false">
      <c r="A2758" s="24"/>
      <c r="B2758" s="23"/>
      <c r="C2758" s="23"/>
      <c r="D2758" s="23"/>
      <c r="E2758" s="23"/>
      <c r="F2758" s="25"/>
      <c r="G2758" s="26" t="str">
        <f aca="false">IF(AND(E2758="",H2758=""),"",N(E2758)*N(F2758)+N(H2758))</f>
        <v/>
      </c>
      <c r="H2758" s="25"/>
      <c r="I2758" s="23"/>
      <c r="J2758" s="28" t="str">
        <f aca="false">IF(AND(A2758="",B2758="",C2758="",E2758="",H2758=""),"",IF(B2758="","Pick a job",IF(ISNA(MATCH(B2758,Jobs!$A$2:$A$301,0)),"Job # not on Jobs tab",IF(C2758="","Pick a category",IF(AND(E2758&lt;&gt;"",F2758=""),"Add a rate",IF(AND(E2758="",H2758=""),"Add hours or an amount",IF(AND(E2758&lt;&gt;"",H2758&lt;&gt;""),"Use hours x rate OR an amount","")))))))</f>
        <v/>
      </c>
    </row>
    <row r="2759" customFormat="false" ht="15" hidden="false" customHeight="false" outlineLevel="0" collapsed="false">
      <c r="A2759" s="24"/>
      <c r="B2759" s="23"/>
      <c r="C2759" s="23"/>
      <c r="D2759" s="23"/>
      <c r="E2759" s="23"/>
      <c r="F2759" s="25"/>
      <c r="G2759" s="26" t="str">
        <f aca="false">IF(AND(E2759="",H2759=""),"",N(E2759)*N(F2759)+N(H2759))</f>
        <v/>
      </c>
      <c r="H2759" s="25"/>
      <c r="I2759" s="23"/>
      <c r="J2759" s="28" t="str">
        <f aca="false">IF(AND(A2759="",B2759="",C2759="",E2759="",H2759=""),"",IF(B2759="","Pick a job",IF(ISNA(MATCH(B2759,Jobs!$A$2:$A$301,0)),"Job # not on Jobs tab",IF(C2759="","Pick a category",IF(AND(E2759&lt;&gt;"",F2759=""),"Add a rate",IF(AND(E2759="",H2759=""),"Add hours or an amount",IF(AND(E2759&lt;&gt;"",H2759&lt;&gt;""),"Use hours x rate OR an amount","")))))))</f>
        <v/>
      </c>
    </row>
    <row r="2760" customFormat="false" ht="15" hidden="false" customHeight="false" outlineLevel="0" collapsed="false">
      <c r="A2760" s="24"/>
      <c r="B2760" s="23"/>
      <c r="C2760" s="23"/>
      <c r="D2760" s="23"/>
      <c r="E2760" s="23"/>
      <c r="F2760" s="25"/>
      <c r="G2760" s="26" t="str">
        <f aca="false">IF(AND(E2760="",H2760=""),"",N(E2760)*N(F2760)+N(H2760))</f>
        <v/>
      </c>
      <c r="H2760" s="25"/>
      <c r="I2760" s="23"/>
      <c r="J2760" s="28" t="str">
        <f aca="false">IF(AND(A2760="",B2760="",C2760="",E2760="",H2760=""),"",IF(B2760="","Pick a job",IF(ISNA(MATCH(B2760,Jobs!$A$2:$A$301,0)),"Job # not on Jobs tab",IF(C2760="","Pick a category",IF(AND(E2760&lt;&gt;"",F2760=""),"Add a rate",IF(AND(E2760="",H2760=""),"Add hours or an amount",IF(AND(E2760&lt;&gt;"",H2760&lt;&gt;""),"Use hours x rate OR an amount","")))))))</f>
        <v/>
      </c>
    </row>
    <row r="2761" customFormat="false" ht="15" hidden="false" customHeight="false" outlineLevel="0" collapsed="false">
      <c r="A2761" s="24"/>
      <c r="B2761" s="23"/>
      <c r="C2761" s="23"/>
      <c r="D2761" s="23"/>
      <c r="E2761" s="23"/>
      <c r="F2761" s="25"/>
      <c r="G2761" s="26" t="str">
        <f aca="false">IF(AND(E2761="",H2761=""),"",N(E2761)*N(F2761)+N(H2761))</f>
        <v/>
      </c>
      <c r="H2761" s="25"/>
      <c r="I2761" s="23"/>
      <c r="J2761" s="28" t="str">
        <f aca="false">IF(AND(A2761="",B2761="",C2761="",E2761="",H2761=""),"",IF(B2761="","Pick a job",IF(ISNA(MATCH(B2761,Jobs!$A$2:$A$301,0)),"Job # not on Jobs tab",IF(C2761="","Pick a category",IF(AND(E2761&lt;&gt;"",F2761=""),"Add a rate",IF(AND(E2761="",H2761=""),"Add hours or an amount",IF(AND(E2761&lt;&gt;"",H2761&lt;&gt;""),"Use hours x rate OR an amount","")))))))</f>
        <v/>
      </c>
    </row>
    <row r="2762" customFormat="false" ht="15" hidden="false" customHeight="false" outlineLevel="0" collapsed="false">
      <c r="A2762" s="24"/>
      <c r="B2762" s="23"/>
      <c r="C2762" s="23"/>
      <c r="D2762" s="23"/>
      <c r="E2762" s="23"/>
      <c r="F2762" s="25"/>
      <c r="G2762" s="26" t="str">
        <f aca="false">IF(AND(E2762="",H2762=""),"",N(E2762)*N(F2762)+N(H2762))</f>
        <v/>
      </c>
      <c r="H2762" s="25"/>
      <c r="I2762" s="23"/>
      <c r="J2762" s="28" t="str">
        <f aca="false">IF(AND(A2762="",B2762="",C2762="",E2762="",H2762=""),"",IF(B2762="","Pick a job",IF(ISNA(MATCH(B2762,Jobs!$A$2:$A$301,0)),"Job # not on Jobs tab",IF(C2762="","Pick a category",IF(AND(E2762&lt;&gt;"",F2762=""),"Add a rate",IF(AND(E2762="",H2762=""),"Add hours or an amount",IF(AND(E2762&lt;&gt;"",H2762&lt;&gt;""),"Use hours x rate OR an amount","")))))))</f>
        <v/>
      </c>
    </row>
    <row r="2763" customFormat="false" ht="15" hidden="false" customHeight="false" outlineLevel="0" collapsed="false">
      <c r="A2763" s="24"/>
      <c r="B2763" s="23"/>
      <c r="C2763" s="23"/>
      <c r="D2763" s="23"/>
      <c r="E2763" s="23"/>
      <c r="F2763" s="25"/>
      <c r="G2763" s="26" t="str">
        <f aca="false">IF(AND(E2763="",H2763=""),"",N(E2763)*N(F2763)+N(H2763))</f>
        <v/>
      </c>
      <c r="H2763" s="25"/>
      <c r="I2763" s="23"/>
      <c r="J2763" s="28" t="str">
        <f aca="false">IF(AND(A2763="",B2763="",C2763="",E2763="",H2763=""),"",IF(B2763="","Pick a job",IF(ISNA(MATCH(B2763,Jobs!$A$2:$A$301,0)),"Job # not on Jobs tab",IF(C2763="","Pick a category",IF(AND(E2763&lt;&gt;"",F2763=""),"Add a rate",IF(AND(E2763="",H2763=""),"Add hours or an amount",IF(AND(E2763&lt;&gt;"",H2763&lt;&gt;""),"Use hours x rate OR an amount","")))))))</f>
        <v/>
      </c>
    </row>
    <row r="2764" customFormat="false" ht="15" hidden="false" customHeight="false" outlineLevel="0" collapsed="false">
      <c r="A2764" s="24"/>
      <c r="B2764" s="23"/>
      <c r="C2764" s="23"/>
      <c r="D2764" s="23"/>
      <c r="E2764" s="23"/>
      <c r="F2764" s="25"/>
      <c r="G2764" s="26" t="str">
        <f aca="false">IF(AND(E2764="",H2764=""),"",N(E2764)*N(F2764)+N(H2764))</f>
        <v/>
      </c>
      <c r="H2764" s="25"/>
      <c r="I2764" s="23"/>
      <c r="J2764" s="28" t="str">
        <f aca="false">IF(AND(A2764="",B2764="",C2764="",E2764="",H2764=""),"",IF(B2764="","Pick a job",IF(ISNA(MATCH(B2764,Jobs!$A$2:$A$301,0)),"Job # not on Jobs tab",IF(C2764="","Pick a category",IF(AND(E2764&lt;&gt;"",F2764=""),"Add a rate",IF(AND(E2764="",H2764=""),"Add hours or an amount",IF(AND(E2764&lt;&gt;"",H2764&lt;&gt;""),"Use hours x rate OR an amount","")))))))</f>
        <v/>
      </c>
    </row>
    <row r="2765" customFormat="false" ht="15" hidden="false" customHeight="false" outlineLevel="0" collapsed="false">
      <c r="A2765" s="24"/>
      <c r="B2765" s="23"/>
      <c r="C2765" s="23"/>
      <c r="D2765" s="23"/>
      <c r="E2765" s="23"/>
      <c r="F2765" s="25"/>
      <c r="G2765" s="26" t="str">
        <f aca="false">IF(AND(E2765="",H2765=""),"",N(E2765)*N(F2765)+N(H2765))</f>
        <v/>
      </c>
      <c r="H2765" s="25"/>
      <c r="I2765" s="23"/>
      <c r="J2765" s="28" t="str">
        <f aca="false">IF(AND(A2765="",B2765="",C2765="",E2765="",H2765=""),"",IF(B2765="","Pick a job",IF(ISNA(MATCH(B2765,Jobs!$A$2:$A$301,0)),"Job # not on Jobs tab",IF(C2765="","Pick a category",IF(AND(E2765&lt;&gt;"",F2765=""),"Add a rate",IF(AND(E2765="",H2765=""),"Add hours or an amount",IF(AND(E2765&lt;&gt;"",H2765&lt;&gt;""),"Use hours x rate OR an amount","")))))))</f>
        <v/>
      </c>
    </row>
    <row r="2766" customFormat="false" ht="15" hidden="false" customHeight="false" outlineLevel="0" collapsed="false">
      <c r="A2766" s="24"/>
      <c r="B2766" s="23"/>
      <c r="C2766" s="23"/>
      <c r="D2766" s="23"/>
      <c r="E2766" s="23"/>
      <c r="F2766" s="25"/>
      <c r="G2766" s="26" t="str">
        <f aca="false">IF(AND(E2766="",H2766=""),"",N(E2766)*N(F2766)+N(H2766))</f>
        <v/>
      </c>
      <c r="H2766" s="25"/>
      <c r="I2766" s="23"/>
      <c r="J2766" s="28" t="str">
        <f aca="false">IF(AND(A2766="",B2766="",C2766="",E2766="",H2766=""),"",IF(B2766="","Pick a job",IF(ISNA(MATCH(B2766,Jobs!$A$2:$A$301,0)),"Job # not on Jobs tab",IF(C2766="","Pick a category",IF(AND(E2766&lt;&gt;"",F2766=""),"Add a rate",IF(AND(E2766="",H2766=""),"Add hours or an amount",IF(AND(E2766&lt;&gt;"",H2766&lt;&gt;""),"Use hours x rate OR an amount","")))))))</f>
        <v/>
      </c>
    </row>
    <row r="2767" customFormat="false" ht="15" hidden="false" customHeight="false" outlineLevel="0" collapsed="false">
      <c r="A2767" s="24"/>
      <c r="B2767" s="23"/>
      <c r="C2767" s="23"/>
      <c r="D2767" s="23"/>
      <c r="E2767" s="23"/>
      <c r="F2767" s="25"/>
      <c r="G2767" s="26" t="str">
        <f aca="false">IF(AND(E2767="",H2767=""),"",N(E2767)*N(F2767)+N(H2767))</f>
        <v/>
      </c>
      <c r="H2767" s="25"/>
      <c r="I2767" s="23"/>
      <c r="J2767" s="28" t="str">
        <f aca="false">IF(AND(A2767="",B2767="",C2767="",E2767="",H2767=""),"",IF(B2767="","Pick a job",IF(ISNA(MATCH(B2767,Jobs!$A$2:$A$301,0)),"Job # not on Jobs tab",IF(C2767="","Pick a category",IF(AND(E2767&lt;&gt;"",F2767=""),"Add a rate",IF(AND(E2767="",H2767=""),"Add hours or an amount",IF(AND(E2767&lt;&gt;"",H2767&lt;&gt;""),"Use hours x rate OR an amount","")))))))</f>
        <v/>
      </c>
    </row>
    <row r="2768" customFormat="false" ht="15" hidden="false" customHeight="false" outlineLevel="0" collapsed="false">
      <c r="A2768" s="24"/>
      <c r="B2768" s="23"/>
      <c r="C2768" s="23"/>
      <c r="D2768" s="23"/>
      <c r="E2768" s="23"/>
      <c r="F2768" s="25"/>
      <c r="G2768" s="26" t="str">
        <f aca="false">IF(AND(E2768="",H2768=""),"",N(E2768)*N(F2768)+N(H2768))</f>
        <v/>
      </c>
      <c r="H2768" s="25"/>
      <c r="I2768" s="23"/>
      <c r="J2768" s="28" t="str">
        <f aca="false">IF(AND(A2768="",B2768="",C2768="",E2768="",H2768=""),"",IF(B2768="","Pick a job",IF(ISNA(MATCH(B2768,Jobs!$A$2:$A$301,0)),"Job # not on Jobs tab",IF(C2768="","Pick a category",IF(AND(E2768&lt;&gt;"",F2768=""),"Add a rate",IF(AND(E2768="",H2768=""),"Add hours or an amount",IF(AND(E2768&lt;&gt;"",H2768&lt;&gt;""),"Use hours x rate OR an amount","")))))))</f>
        <v/>
      </c>
    </row>
    <row r="2769" customFormat="false" ht="15" hidden="false" customHeight="false" outlineLevel="0" collapsed="false">
      <c r="A2769" s="24"/>
      <c r="B2769" s="23"/>
      <c r="C2769" s="23"/>
      <c r="D2769" s="23"/>
      <c r="E2769" s="23"/>
      <c r="F2769" s="25"/>
      <c r="G2769" s="26" t="str">
        <f aca="false">IF(AND(E2769="",H2769=""),"",N(E2769)*N(F2769)+N(H2769))</f>
        <v/>
      </c>
      <c r="H2769" s="25"/>
      <c r="I2769" s="23"/>
      <c r="J2769" s="28" t="str">
        <f aca="false">IF(AND(A2769="",B2769="",C2769="",E2769="",H2769=""),"",IF(B2769="","Pick a job",IF(ISNA(MATCH(B2769,Jobs!$A$2:$A$301,0)),"Job # not on Jobs tab",IF(C2769="","Pick a category",IF(AND(E2769&lt;&gt;"",F2769=""),"Add a rate",IF(AND(E2769="",H2769=""),"Add hours or an amount",IF(AND(E2769&lt;&gt;"",H2769&lt;&gt;""),"Use hours x rate OR an amount","")))))))</f>
        <v/>
      </c>
    </row>
    <row r="2770" customFormat="false" ht="15" hidden="false" customHeight="false" outlineLevel="0" collapsed="false">
      <c r="A2770" s="24"/>
      <c r="B2770" s="23"/>
      <c r="C2770" s="23"/>
      <c r="D2770" s="23"/>
      <c r="E2770" s="23"/>
      <c r="F2770" s="25"/>
      <c r="G2770" s="26" t="str">
        <f aca="false">IF(AND(E2770="",H2770=""),"",N(E2770)*N(F2770)+N(H2770))</f>
        <v/>
      </c>
      <c r="H2770" s="25"/>
      <c r="I2770" s="23"/>
      <c r="J2770" s="28" t="str">
        <f aca="false">IF(AND(A2770="",B2770="",C2770="",E2770="",H2770=""),"",IF(B2770="","Pick a job",IF(ISNA(MATCH(B2770,Jobs!$A$2:$A$301,0)),"Job # not on Jobs tab",IF(C2770="","Pick a category",IF(AND(E2770&lt;&gt;"",F2770=""),"Add a rate",IF(AND(E2770="",H2770=""),"Add hours or an amount",IF(AND(E2770&lt;&gt;"",H2770&lt;&gt;""),"Use hours x rate OR an amount","")))))))</f>
        <v/>
      </c>
    </row>
    <row r="2771" customFormat="false" ht="15" hidden="false" customHeight="false" outlineLevel="0" collapsed="false">
      <c r="A2771" s="24"/>
      <c r="B2771" s="23"/>
      <c r="C2771" s="23"/>
      <c r="D2771" s="23"/>
      <c r="E2771" s="23"/>
      <c r="F2771" s="25"/>
      <c r="G2771" s="26" t="str">
        <f aca="false">IF(AND(E2771="",H2771=""),"",N(E2771)*N(F2771)+N(H2771))</f>
        <v/>
      </c>
      <c r="H2771" s="25"/>
      <c r="I2771" s="23"/>
      <c r="J2771" s="28" t="str">
        <f aca="false">IF(AND(A2771="",B2771="",C2771="",E2771="",H2771=""),"",IF(B2771="","Pick a job",IF(ISNA(MATCH(B2771,Jobs!$A$2:$A$301,0)),"Job # not on Jobs tab",IF(C2771="","Pick a category",IF(AND(E2771&lt;&gt;"",F2771=""),"Add a rate",IF(AND(E2771="",H2771=""),"Add hours or an amount",IF(AND(E2771&lt;&gt;"",H2771&lt;&gt;""),"Use hours x rate OR an amount","")))))))</f>
        <v/>
      </c>
    </row>
    <row r="2772" customFormat="false" ht="15" hidden="false" customHeight="false" outlineLevel="0" collapsed="false">
      <c r="A2772" s="24"/>
      <c r="B2772" s="23"/>
      <c r="C2772" s="23"/>
      <c r="D2772" s="23"/>
      <c r="E2772" s="23"/>
      <c r="F2772" s="25"/>
      <c r="G2772" s="26" t="str">
        <f aca="false">IF(AND(E2772="",H2772=""),"",N(E2772)*N(F2772)+N(H2772))</f>
        <v/>
      </c>
      <c r="H2772" s="25"/>
      <c r="I2772" s="23"/>
      <c r="J2772" s="28" t="str">
        <f aca="false">IF(AND(A2772="",B2772="",C2772="",E2772="",H2772=""),"",IF(B2772="","Pick a job",IF(ISNA(MATCH(B2772,Jobs!$A$2:$A$301,0)),"Job # not on Jobs tab",IF(C2772="","Pick a category",IF(AND(E2772&lt;&gt;"",F2772=""),"Add a rate",IF(AND(E2772="",H2772=""),"Add hours or an amount",IF(AND(E2772&lt;&gt;"",H2772&lt;&gt;""),"Use hours x rate OR an amount","")))))))</f>
        <v/>
      </c>
    </row>
    <row r="2773" customFormat="false" ht="15" hidden="false" customHeight="false" outlineLevel="0" collapsed="false">
      <c r="A2773" s="24"/>
      <c r="B2773" s="23"/>
      <c r="C2773" s="23"/>
      <c r="D2773" s="23"/>
      <c r="E2773" s="23"/>
      <c r="F2773" s="25"/>
      <c r="G2773" s="26" t="str">
        <f aca="false">IF(AND(E2773="",H2773=""),"",N(E2773)*N(F2773)+N(H2773))</f>
        <v/>
      </c>
      <c r="H2773" s="25"/>
      <c r="I2773" s="23"/>
      <c r="J2773" s="28" t="str">
        <f aca="false">IF(AND(A2773="",B2773="",C2773="",E2773="",H2773=""),"",IF(B2773="","Pick a job",IF(ISNA(MATCH(B2773,Jobs!$A$2:$A$301,0)),"Job # not on Jobs tab",IF(C2773="","Pick a category",IF(AND(E2773&lt;&gt;"",F2773=""),"Add a rate",IF(AND(E2773="",H2773=""),"Add hours or an amount",IF(AND(E2773&lt;&gt;"",H2773&lt;&gt;""),"Use hours x rate OR an amount","")))))))</f>
        <v/>
      </c>
    </row>
    <row r="2774" customFormat="false" ht="15" hidden="false" customHeight="false" outlineLevel="0" collapsed="false">
      <c r="A2774" s="24"/>
      <c r="B2774" s="23"/>
      <c r="C2774" s="23"/>
      <c r="D2774" s="23"/>
      <c r="E2774" s="23"/>
      <c r="F2774" s="25"/>
      <c r="G2774" s="26" t="str">
        <f aca="false">IF(AND(E2774="",H2774=""),"",N(E2774)*N(F2774)+N(H2774))</f>
        <v/>
      </c>
      <c r="H2774" s="25"/>
      <c r="I2774" s="23"/>
      <c r="J2774" s="28" t="str">
        <f aca="false">IF(AND(A2774="",B2774="",C2774="",E2774="",H2774=""),"",IF(B2774="","Pick a job",IF(ISNA(MATCH(B2774,Jobs!$A$2:$A$301,0)),"Job # not on Jobs tab",IF(C2774="","Pick a category",IF(AND(E2774&lt;&gt;"",F2774=""),"Add a rate",IF(AND(E2774="",H2774=""),"Add hours or an amount",IF(AND(E2774&lt;&gt;"",H2774&lt;&gt;""),"Use hours x rate OR an amount","")))))))</f>
        <v/>
      </c>
    </row>
    <row r="2775" customFormat="false" ht="15" hidden="false" customHeight="false" outlineLevel="0" collapsed="false">
      <c r="A2775" s="24"/>
      <c r="B2775" s="23"/>
      <c r="C2775" s="23"/>
      <c r="D2775" s="23"/>
      <c r="E2775" s="23"/>
      <c r="F2775" s="25"/>
      <c r="G2775" s="26" t="str">
        <f aca="false">IF(AND(E2775="",H2775=""),"",N(E2775)*N(F2775)+N(H2775))</f>
        <v/>
      </c>
      <c r="H2775" s="25"/>
      <c r="I2775" s="23"/>
      <c r="J2775" s="28" t="str">
        <f aca="false">IF(AND(A2775="",B2775="",C2775="",E2775="",H2775=""),"",IF(B2775="","Pick a job",IF(ISNA(MATCH(B2775,Jobs!$A$2:$A$301,0)),"Job # not on Jobs tab",IF(C2775="","Pick a category",IF(AND(E2775&lt;&gt;"",F2775=""),"Add a rate",IF(AND(E2775="",H2775=""),"Add hours or an amount",IF(AND(E2775&lt;&gt;"",H2775&lt;&gt;""),"Use hours x rate OR an amount","")))))))</f>
        <v/>
      </c>
    </row>
    <row r="2776" customFormat="false" ht="15" hidden="false" customHeight="false" outlineLevel="0" collapsed="false">
      <c r="A2776" s="24"/>
      <c r="B2776" s="23"/>
      <c r="C2776" s="23"/>
      <c r="D2776" s="23"/>
      <c r="E2776" s="23"/>
      <c r="F2776" s="25"/>
      <c r="G2776" s="26" t="str">
        <f aca="false">IF(AND(E2776="",H2776=""),"",N(E2776)*N(F2776)+N(H2776))</f>
        <v/>
      </c>
      <c r="H2776" s="25"/>
      <c r="I2776" s="23"/>
      <c r="J2776" s="28" t="str">
        <f aca="false">IF(AND(A2776="",B2776="",C2776="",E2776="",H2776=""),"",IF(B2776="","Pick a job",IF(ISNA(MATCH(B2776,Jobs!$A$2:$A$301,0)),"Job # not on Jobs tab",IF(C2776="","Pick a category",IF(AND(E2776&lt;&gt;"",F2776=""),"Add a rate",IF(AND(E2776="",H2776=""),"Add hours or an amount",IF(AND(E2776&lt;&gt;"",H2776&lt;&gt;""),"Use hours x rate OR an amount","")))))))</f>
        <v/>
      </c>
    </row>
    <row r="2777" customFormat="false" ht="15" hidden="false" customHeight="false" outlineLevel="0" collapsed="false">
      <c r="A2777" s="24"/>
      <c r="B2777" s="23"/>
      <c r="C2777" s="23"/>
      <c r="D2777" s="23"/>
      <c r="E2777" s="23"/>
      <c r="F2777" s="25"/>
      <c r="G2777" s="26" t="str">
        <f aca="false">IF(AND(E2777="",H2777=""),"",N(E2777)*N(F2777)+N(H2777))</f>
        <v/>
      </c>
      <c r="H2777" s="25"/>
      <c r="I2777" s="23"/>
      <c r="J2777" s="28" t="str">
        <f aca="false">IF(AND(A2777="",B2777="",C2777="",E2777="",H2777=""),"",IF(B2777="","Pick a job",IF(ISNA(MATCH(B2777,Jobs!$A$2:$A$301,0)),"Job # not on Jobs tab",IF(C2777="","Pick a category",IF(AND(E2777&lt;&gt;"",F2777=""),"Add a rate",IF(AND(E2777="",H2777=""),"Add hours or an amount",IF(AND(E2777&lt;&gt;"",H2777&lt;&gt;""),"Use hours x rate OR an amount","")))))))</f>
        <v/>
      </c>
    </row>
    <row r="2778" customFormat="false" ht="15" hidden="false" customHeight="false" outlineLevel="0" collapsed="false">
      <c r="A2778" s="24"/>
      <c r="B2778" s="23"/>
      <c r="C2778" s="23"/>
      <c r="D2778" s="23"/>
      <c r="E2778" s="23"/>
      <c r="F2778" s="25"/>
      <c r="G2778" s="26" t="str">
        <f aca="false">IF(AND(E2778="",H2778=""),"",N(E2778)*N(F2778)+N(H2778))</f>
        <v/>
      </c>
      <c r="H2778" s="25"/>
      <c r="I2778" s="23"/>
      <c r="J2778" s="28" t="str">
        <f aca="false">IF(AND(A2778="",B2778="",C2778="",E2778="",H2778=""),"",IF(B2778="","Pick a job",IF(ISNA(MATCH(B2778,Jobs!$A$2:$A$301,0)),"Job # not on Jobs tab",IF(C2778="","Pick a category",IF(AND(E2778&lt;&gt;"",F2778=""),"Add a rate",IF(AND(E2778="",H2778=""),"Add hours or an amount",IF(AND(E2778&lt;&gt;"",H2778&lt;&gt;""),"Use hours x rate OR an amount","")))))))</f>
        <v/>
      </c>
    </row>
    <row r="2779" customFormat="false" ht="15" hidden="false" customHeight="false" outlineLevel="0" collapsed="false">
      <c r="A2779" s="24"/>
      <c r="B2779" s="23"/>
      <c r="C2779" s="23"/>
      <c r="D2779" s="23"/>
      <c r="E2779" s="23"/>
      <c r="F2779" s="25"/>
      <c r="G2779" s="26" t="str">
        <f aca="false">IF(AND(E2779="",H2779=""),"",N(E2779)*N(F2779)+N(H2779))</f>
        <v/>
      </c>
      <c r="H2779" s="25"/>
      <c r="I2779" s="23"/>
      <c r="J2779" s="28" t="str">
        <f aca="false">IF(AND(A2779="",B2779="",C2779="",E2779="",H2779=""),"",IF(B2779="","Pick a job",IF(ISNA(MATCH(B2779,Jobs!$A$2:$A$301,0)),"Job # not on Jobs tab",IF(C2779="","Pick a category",IF(AND(E2779&lt;&gt;"",F2779=""),"Add a rate",IF(AND(E2779="",H2779=""),"Add hours or an amount",IF(AND(E2779&lt;&gt;"",H2779&lt;&gt;""),"Use hours x rate OR an amount","")))))))</f>
        <v/>
      </c>
    </row>
    <row r="2780" customFormat="false" ht="15" hidden="false" customHeight="false" outlineLevel="0" collapsed="false">
      <c r="A2780" s="24"/>
      <c r="B2780" s="23"/>
      <c r="C2780" s="23"/>
      <c r="D2780" s="23"/>
      <c r="E2780" s="23"/>
      <c r="F2780" s="25"/>
      <c r="G2780" s="26" t="str">
        <f aca="false">IF(AND(E2780="",H2780=""),"",N(E2780)*N(F2780)+N(H2780))</f>
        <v/>
      </c>
      <c r="H2780" s="25"/>
      <c r="I2780" s="23"/>
      <c r="J2780" s="28" t="str">
        <f aca="false">IF(AND(A2780="",B2780="",C2780="",E2780="",H2780=""),"",IF(B2780="","Pick a job",IF(ISNA(MATCH(B2780,Jobs!$A$2:$A$301,0)),"Job # not on Jobs tab",IF(C2780="","Pick a category",IF(AND(E2780&lt;&gt;"",F2780=""),"Add a rate",IF(AND(E2780="",H2780=""),"Add hours or an amount",IF(AND(E2780&lt;&gt;"",H2780&lt;&gt;""),"Use hours x rate OR an amount","")))))))</f>
        <v/>
      </c>
    </row>
    <row r="2781" customFormat="false" ht="15" hidden="false" customHeight="false" outlineLevel="0" collapsed="false">
      <c r="A2781" s="24"/>
      <c r="B2781" s="23"/>
      <c r="C2781" s="23"/>
      <c r="D2781" s="23"/>
      <c r="E2781" s="23"/>
      <c r="F2781" s="25"/>
      <c r="G2781" s="26" t="str">
        <f aca="false">IF(AND(E2781="",H2781=""),"",N(E2781)*N(F2781)+N(H2781))</f>
        <v/>
      </c>
      <c r="H2781" s="25"/>
      <c r="I2781" s="23"/>
      <c r="J2781" s="28" t="str">
        <f aca="false">IF(AND(A2781="",B2781="",C2781="",E2781="",H2781=""),"",IF(B2781="","Pick a job",IF(ISNA(MATCH(B2781,Jobs!$A$2:$A$301,0)),"Job # not on Jobs tab",IF(C2781="","Pick a category",IF(AND(E2781&lt;&gt;"",F2781=""),"Add a rate",IF(AND(E2781="",H2781=""),"Add hours or an amount",IF(AND(E2781&lt;&gt;"",H2781&lt;&gt;""),"Use hours x rate OR an amount","")))))))</f>
        <v/>
      </c>
    </row>
    <row r="2782" customFormat="false" ht="15" hidden="false" customHeight="false" outlineLevel="0" collapsed="false">
      <c r="A2782" s="24"/>
      <c r="B2782" s="23"/>
      <c r="C2782" s="23"/>
      <c r="D2782" s="23"/>
      <c r="E2782" s="23"/>
      <c r="F2782" s="25"/>
      <c r="G2782" s="26" t="str">
        <f aca="false">IF(AND(E2782="",H2782=""),"",N(E2782)*N(F2782)+N(H2782))</f>
        <v/>
      </c>
      <c r="H2782" s="25"/>
      <c r="I2782" s="23"/>
      <c r="J2782" s="28" t="str">
        <f aca="false">IF(AND(A2782="",B2782="",C2782="",E2782="",H2782=""),"",IF(B2782="","Pick a job",IF(ISNA(MATCH(B2782,Jobs!$A$2:$A$301,0)),"Job # not on Jobs tab",IF(C2782="","Pick a category",IF(AND(E2782&lt;&gt;"",F2782=""),"Add a rate",IF(AND(E2782="",H2782=""),"Add hours or an amount",IF(AND(E2782&lt;&gt;"",H2782&lt;&gt;""),"Use hours x rate OR an amount","")))))))</f>
        <v/>
      </c>
    </row>
    <row r="2783" customFormat="false" ht="15" hidden="false" customHeight="false" outlineLevel="0" collapsed="false">
      <c r="A2783" s="24"/>
      <c r="B2783" s="23"/>
      <c r="C2783" s="23"/>
      <c r="D2783" s="23"/>
      <c r="E2783" s="23"/>
      <c r="F2783" s="25"/>
      <c r="G2783" s="26" t="str">
        <f aca="false">IF(AND(E2783="",H2783=""),"",N(E2783)*N(F2783)+N(H2783))</f>
        <v/>
      </c>
      <c r="H2783" s="25"/>
      <c r="I2783" s="23"/>
      <c r="J2783" s="28" t="str">
        <f aca="false">IF(AND(A2783="",B2783="",C2783="",E2783="",H2783=""),"",IF(B2783="","Pick a job",IF(ISNA(MATCH(B2783,Jobs!$A$2:$A$301,0)),"Job # not on Jobs tab",IF(C2783="","Pick a category",IF(AND(E2783&lt;&gt;"",F2783=""),"Add a rate",IF(AND(E2783="",H2783=""),"Add hours or an amount",IF(AND(E2783&lt;&gt;"",H2783&lt;&gt;""),"Use hours x rate OR an amount","")))))))</f>
        <v/>
      </c>
    </row>
    <row r="2784" customFormat="false" ht="15" hidden="false" customHeight="false" outlineLevel="0" collapsed="false">
      <c r="A2784" s="24"/>
      <c r="B2784" s="23"/>
      <c r="C2784" s="23"/>
      <c r="D2784" s="23"/>
      <c r="E2784" s="23"/>
      <c r="F2784" s="25"/>
      <c r="G2784" s="26" t="str">
        <f aca="false">IF(AND(E2784="",H2784=""),"",N(E2784)*N(F2784)+N(H2784))</f>
        <v/>
      </c>
      <c r="H2784" s="25"/>
      <c r="I2784" s="23"/>
      <c r="J2784" s="28" t="str">
        <f aca="false">IF(AND(A2784="",B2784="",C2784="",E2784="",H2784=""),"",IF(B2784="","Pick a job",IF(ISNA(MATCH(B2784,Jobs!$A$2:$A$301,0)),"Job # not on Jobs tab",IF(C2784="","Pick a category",IF(AND(E2784&lt;&gt;"",F2784=""),"Add a rate",IF(AND(E2784="",H2784=""),"Add hours or an amount",IF(AND(E2784&lt;&gt;"",H2784&lt;&gt;""),"Use hours x rate OR an amount","")))))))</f>
        <v/>
      </c>
    </row>
    <row r="2785" customFormat="false" ht="15" hidden="false" customHeight="false" outlineLevel="0" collapsed="false">
      <c r="A2785" s="24"/>
      <c r="B2785" s="23"/>
      <c r="C2785" s="23"/>
      <c r="D2785" s="23"/>
      <c r="E2785" s="23"/>
      <c r="F2785" s="25"/>
      <c r="G2785" s="26" t="str">
        <f aca="false">IF(AND(E2785="",H2785=""),"",N(E2785)*N(F2785)+N(H2785))</f>
        <v/>
      </c>
      <c r="H2785" s="25"/>
      <c r="I2785" s="23"/>
      <c r="J2785" s="28" t="str">
        <f aca="false">IF(AND(A2785="",B2785="",C2785="",E2785="",H2785=""),"",IF(B2785="","Pick a job",IF(ISNA(MATCH(B2785,Jobs!$A$2:$A$301,0)),"Job # not on Jobs tab",IF(C2785="","Pick a category",IF(AND(E2785&lt;&gt;"",F2785=""),"Add a rate",IF(AND(E2785="",H2785=""),"Add hours or an amount",IF(AND(E2785&lt;&gt;"",H2785&lt;&gt;""),"Use hours x rate OR an amount","")))))))</f>
        <v/>
      </c>
    </row>
    <row r="2786" customFormat="false" ht="15" hidden="false" customHeight="false" outlineLevel="0" collapsed="false">
      <c r="A2786" s="24"/>
      <c r="B2786" s="23"/>
      <c r="C2786" s="23"/>
      <c r="D2786" s="23"/>
      <c r="E2786" s="23"/>
      <c r="F2786" s="25"/>
      <c r="G2786" s="26" t="str">
        <f aca="false">IF(AND(E2786="",H2786=""),"",N(E2786)*N(F2786)+N(H2786))</f>
        <v/>
      </c>
      <c r="H2786" s="25"/>
      <c r="I2786" s="23"/>
      <c r="J2786" s="28" t="str">
        <f aca="false">IF(AND(A2786="",B2786="",C2786="",E2786="",H2786=""),"",IF(B2786="","Pick a job",IF(ISNA(MATCH(B2786,Jobs!$A$2:$A$301,0)),"Job # not on Jobs tab",IF(C2786="","Pick a category",IF(AND(E2786&lt;&gt;"",F2786=""),"Add a rate",IF(AND(E2786="",H2786=""),"Add hours or an amount",IF(AND(E2786&lt;&gt;"",H2786&lt;&gt;""),"Use hours x rate OR an amount","")))))))</f>
        <v/>
      </c>
    </row>
    <row r="2787" customFormat="false" ht="15" hidden="false" customHeight="false" outlineLevel="0" collapsed="false">
      <c r="A2787" s="24"/>
      <c r="B2787" s="23"/>
      <c r="C2787" s="23"/>
      <c r="D2787" s="23"/>
      <c r="E2787" s="23"/>
      <c r="F2787" s="25"/>
      <c r="G2787" s="26" t="str">
        <f aca="false">IF(AND(E2787="",H2787=""),"",N(E2787)*N(F2787)+N(H2787))</f>
        <v/>
      </c>
      <c r="H2787" s="25"/>
      <c r="I2787" s="23"/>
      <c r="J2787" s="28" t="str">
        <f aca="false">IF(AND(A2787="",B2787="",C2787="",E2787="",H2787=""),"",IF(B2787="","Pick a job",IF(ISNA(MATCH(B2787,Jobs!$A$2:$A$301,0)),"Job # not on Jobs tab",IF(C2787="","Pick a category",IF(AND(E2787&lt;&gt;"",F2787=""),"Add a rate",IF(AND(E2787="",H2787=""),"Add hours or an amount",IF(AND(E2787&lt;&gt;"",H2787&lt;&gt;""),"Use hours x rate OR an amount","")))))))</f>
        <v/>
      </c>
    </row>
    <row r="2788" customFormat="false" ht="15" hidden="false" customHeight="false" outlineLevel="0" collapsed="false">
      <c r="A2788" s="24"/>
      <c r="B2788" s="23"/>
      <c r="C2788" s="23"/>
      <c r="D2788" s="23"/>
      <c r="E2788" s="23"/>
      <c r="F2788" s="25"/>
      <c r="G2788" s="26" t="str">
        <f aca="false">IF(AND(E2788="",H2788=""),"",N(E2788)*N(F2788)+N(H2788))</f>
        <v/>
      </c>
      <c r="H2788" s="25"/>
      <c r="I2788" s="23"/>
      <c r="J2788" s="28" t="str">
        <f aca="false">IF(AND(A2788="",B2788="",C2788="",E2788="",H2788=""),"",IF(B2788="","Pick a job",IF(ISNA(MATCH(B2788,Jobs!$A$2:$A$301,0)),"Job # not on Jobs tab",IF(C2788="","Pick a category",IF(AND(E2788&lt;&gt;"",F2788=""),"Add a rate",IF(AND(E2788="",H2788=""),"Add hours or an amount",IF(AND(E2788&lt;&gt;"",H2788&lt;&gt;""),"Use hours x rate OR an amount","")))))))</f>
        <v/>
      </c>
    </row>
    <row r="2789" customFormat="false" ht="15" hidden="false" customHeight="false" outlineLevel="0" collapsed="false">
      <c r="A2789" s="24"/>
      <c r="B2789" s="23"/>
      <c r="C2789" s="23"/>
      <c r="D2789" s="23"/>
      <c r="E2789" s="23"/>
      <c r="F2789" s="25"/>
      <c r="G2789" s="26" t="str">
        <f aca="false">IF(AND(E2789="",H2789=""),"",N(E2789)*N(F2789)+N(H2789))</f>
        <v/>
      </c>
      <c r="H2789" s="25"/>
      <c r="I2789" s="23"/>
      <c r="J2789" s="28" t="str">
        <f aca="false">IF(AND(A2789="",B2789="",C2789="",E2789="",H2789=""),"",IF(B2789="","Pick a job",IF(ISNA(MATCH(B2789,Jobs!$A$2:$A$301,0)),"Job # not on Jobs tab",IF(C2789="","Pick a category",IF(AND(E2789&lt;&gt;"",F2789=""),"Add a rate",IF(AND(E2789="",H2789=""),"Add hours or an amount",IF(AND(E2789&lt;&gt;"",H2789&lt;&gt;""),"Use hours x rate OR an amount","")))))))</f>
        <v/>
      </c>
    </row>
    <row r="2790" customFormat="false" ht="15" hidden="false" customHeight="false" outlineLevel="0" collapsed="false">
      <c r="A2790" s="24"/>
      <c r="B2790" s="23"/>
      <c r="C2790" s="23"/>
      <c r="D2790" s="23"/>
      <c r="E2790" s="23"/>
      <c r="F2790" s="25"/>
      <c r="G2790" s="26" t="str">
        <f aca="false">IF(AND(E2790="",H2790=""),"",N(E2790)*N(F2790)+N(H2790))</f>
        <v/>
      </c>
      <c r="H2790" s="25"/>
      <c r="I2790" s="23"/>
      <c r="J2790" s="28" t="str">
        <f aca="false">IF(AND(A2790="",B2790="",C2790="",E2790="",H2790=""),"",IF(B2790="","Pick a job",IF(ISNA(MATCH(B2790,Jobs!$A$2:$A$301,0)),"Job # not on Jobs tab",IF(C2790="","Pick a category",IF(AND(E2790&lt;&gt;"",F2790=""),"Add a rate",IF(AND(E2790="",H2790=""),"Add hours or an amount",IF(AND(E2790&lt;&gt;"",H2790&lt;&gt;""),"Use hours x rate OR an amount","")))))))</f>
        <v/>
      </c>
    </row>
    <row r="2791" customFormat="false" ht="15" hidden="false" customHeight="false" outlineLevel="0" collapsed="false">
      <c r="A2791" s="24"/>
      <c r="B2791" s="23"/>
      <c r="C2791" s="23"/>
      <c r="D2791" s="23"/>
      <c r="E2791" s="23"/>
      <c r="F2791" s="25"/>
      <c r="G2791" s="26" t="str">
        <f aca="false">IF(AND(E2791="",H2791=""),"",N(E2791)*N(F2791)+N(H2791))</f>
        <v/>
      </c>
      <c r="H2791" s="25"/>
      <c r="I2791" s="23"/>
      <c r="J2791" s="28" t="str">
        <f aca="false">IF(AND(A2791="",B2791="",C2791="",E2791="",H2791=""),"",IF(B2791="","Pick a job",IF(ISNA(MATCH(B2791,Jobs!$A$2:$A$301,0)),"Job # not on Jobs tab",IF(C2791="","Pick a category",IF(AND(E2791&lt;&gt;"",F2791=""),"Add a rate",IF(AND(E2791="",H2791=""),"Add hours or an amount",IF(AND(E2791&lt;&gt;"",H2791&lt;&gt;""),"Use hours x rate OR an amount","")))))))</f>
        <v/>
      </c>
    </row>
    <row r="2792" customFormat="false" ht="15" hidden="false" customHeight="false" outlineLevel="0" collapsed="false">
      <c r="A2792" s="24"/>
      <c r="B2792" s="23"/>
      <c r="C2792" s="23"/>
      <c r="D2792" s="23"/>
      <c r="E2792" s="23"/>
      <c r="F2792" s="25"/>
      <c r="G2792" s="26" t="str">
        <f aca="false">IF(AND(E2792="",H2792=""),"",N(E2792)*N(F2792)+N(H2792))</f>
        <v/>
      </c>
      <c r="H2792" s="25"/>
      <c r="I2792" s="23"/>
      <c r="J2792" s="28" t="str">
        <f aca="false">IF(AND(A2792="",B2792="",C2792="",E2792="",H2792=""),"",IF(B2792="","Pick a job",IF(ISNA(MATCH(B2792,Jobs!$A$2:$A$301,0)),"Job # not on Jobs tab",IF(C2792="","Pick a category",IF(AND(E2792&lt;&gt;"",F2792=""),"Add a rate",IF(AND(E2792="",H2792=""),"Add hours or an amount",IF(AND(E2792&lt;&gt;"",H2792&lt;&gt;""),"Use hours x rate OR an amount","")))))))</f>
        <v/>
      </c>
    </row>
    <row r="2793" customFormat="false" ht="15" hidden="false" customHeight="false" outlineLevel="0" collapsed="false">
      <c r="A2793" s="24"/>
      <c r="B2793" s="23"/>
      <c r="C2793" s="23"/>
      <c r="D2793" s="23"/>
      <c r="E2793" s="23"/>
      <c r="F2793" s="25"/>
      <c r="G2793" s="26" t="str">
        <f aca="false">IF(AND(E2793="",H2793=""),"",N(E2793)*N(F2793)+N(H2793))</f>
        <v/>
      </c>
      <c r="H2793" s="25"/>
      <c r="I2793" s="23"/>
      <c r="J2793" s="28" t="str">
        <f aca="false">IF(AND(A2793="",B2793="",C2793="",E2793="",H2793=""),"",IF(B2793="","Pick a job",IF(ISNA(MATCH(B2793,Jobs!$A$2:$A$301,0)),"Job # not on Jobs tab",IF(C2793="","Pick a category",IF(AND(E2793&lt;&gt;"",F2793=""),"Add a rate",IF(AND(E2793="",H2793=""),"Add hours or an amount",IF(AND(E2793&lt;&gt;"",H2793&lt;&gt;""),"Use hours x rate OR an amount","")))))))</f>
        <v/>
      </c>
    </row>
    <row r="2794" customFormat="false" ht="15" hidden="false" customHeight="false" outlineLevel="0" collapsed="false">
      <c r="A2794" s="24"/>
      <c r="B2794" s="23"/>
      <c r="C2794" s="23"/>
      <c r="D2794" s="23"/>
      <c r="E2794" s="23"/>
      <c r="F2794" s="25"/>
      <c r="G2794" s="26" t="str">
        <f aca="false">IF(AND(E2794="",H2794=""),"",N(E2794)*N(F2794)+N(H2794))</f>
        <v/>
      </c>
      <c r="H2794" s="25"/>
      <c r="I2794" s="23"/>
      <c r="J2794" s="28" t="str">
        <f aca="false">IF(AND(A2794="",B2794="",C2794="",E2794="",H2794=""),"",IF(B2794="","Pick a job",IF(ISNA(MATCH(B2794,Jobs!$A$2:$A$301,0)),"Job # not on Jobs tab",IF(C2794="","Pick a category",IF(AND(E2794&lt;&gt;"",F2794=""),"Add a rate",IF(AND(E2794="",H2794=""),"Add hours or an amount",IF(AND(E2794&lt;&gt;"",H2794&lt;&gt;""),"Use hours x rate OR an amount","")))))))</f>
        <v/>
      </c>
    </row>
    <row r="2795" customFormat="false" ht="15" hidden="false" customHeight="false" outlineLevel="0" collapsed="false">
      <c r="A2795" s="24"/>
      <c r="B2795" s="23"/>
      <c r="C2795" s="23"/>
      <c r="D2795" s="23"/>
      <c r="E2795" s="23"/>
      <c r="F2795" s="25"/>
      <c r="G2795" s="26" t="str">
        <f aca="false">IF(AND(E2795="",H2795=""),"",N(E2795)*N(F2795)+N(H2795))</f>
        <v/>
      </c>
      <c r="H2795" s="25"/>
      <c r="I2795" s="23"/>
      <c r="J2795" s="28" t="str">
        <f aca="false">IF(AND(A2795="",B2795="",C2795="",E2795="",H2795=""),"",IF(B2795="","Pick a job",IF(ISNA(MATCH(B2795,Jobs!$A$2:$A$301,0)),"Job # not on Jobs tab",IF(C2795="","Pick a category",IF(AND(E2795&lt;&gt;"",F2795=""),"Add a rate",IF(AND(E2795="",H2795=""),"Add hours or an amount",IF(AND(E2795&lt;&gt;"",H2795&lt;&gt;""),"Use hours x rate OR an amount","")))))))</f>
        <v/>
      </c>
    </row>
    <row r="2796" customFormat="false" ht="15" hidden="false" customHeight="false" outlineLevel="0" collapsed="false">
      <c r="A2796" s="24"/>
      <c r="B2796" s="23"/>
      <c r="C2796" s="23"/>
      <c r="D2796" s="23"/>
      <c r="E2796" s="23"/>
      <c r="F2796" s="25"/>
      <c r="G2796" s="26" t="str">
        <f aca="false">IF(AND(E2796="",H2796=""),"",N(E2796)*N(F2796)+N(H2796))</f>
        <v/>
      </c>
      <c r="H2796" s="25"/>
      <c r="I2796" s="23"/>
      <c r="J2796" s="28" t="str">
        <f aca="false">IF(AND(A2796="",B2796="",C2796="",E2796="",H2796=""),"",IF(B2796="","Pick a job",IF(ISNA(MATCH(B2796,Jobs!$A$2:$A$301,0)),"Job # not on Jobs tab",IF(C2796="","Pick a category",IF(AND(E2796&lt;&gt;"",F2796=""),"Add a rate",IF(AND(E2796="",H2796=""),"Add hours or an amount",IF(AND(E2796&lt;&gt;"",H2796&lt;&gt;""),"Use hours x rate OR an amount","")))))))</f>
        <v/>
      </c>
    </row>
    <row r="2797" customFormat="false" ht="15" hidden="false" customHeight="false" outlineLevel="0" collapsed="false">
      <c r="A2797" s="24"/>
      <c r="B2797" s="23"/>
      <c r="C2797" s="23"/>
      <c r="D2797" s="23"/>
      <c r="E2797" s="23"/>
      <c r="F2797" s="25"/>
      <c r="G2797" s="26" t="str">
        <f aca="false">IF(AND(E2797="",H2797=""),"",N(E2797)*N(F2797)+N(H2797))</f>
        <v/>
      </c>
      <c r="H2797" s="25"/>
      <c r="I2797" s="23"/>
      <c r="J2797" s="28" t="str">
        <f aca="false">IF(AND(A2797="",B2797="",C2797="",E2797="",H2797=""),"",IF(B2797="","Pick a job",IF(ISNA(MATCH(B2797,Jobs!$A$2:$A$301,0)),"Job # not on Jobs tab",IF(C2797="","Pick a category",IF(AND(E2797&lt;&gt;"",F2797=""),"Add a rate",IF(AND(E2797="",H2797=""),"Add hours or an amount",IF(AND(E2797&lt;&gt;"",H2797&lt;&gt;""),"Use hours x rate OR an amount","")))))))</f>
        <v/>
      </c>
    </row>
    <row r="2798" customFormat="false" ht="15" hidden="false" customHeight="false" outlineLevel="0" collapsed="false">
      <c r="A2798" s="24"/>
      <c r="B2798" s="23"/>
      <c r="C2798" s="23"/>
      <c r="D2798" s="23"/>
      <c r="E2798" s="23"/>
      <c r="F2798" s="25"/>
      <c r="G2798" s="26" t="str">
        <f aca="false">IF(AND(E2798="",H2798=""),"",N(E2798)*N(F2798)+N(H2798))</f>
        <v/>
      </c>
      <c r="H2798" s="25"/>
      <c r="I2798" s="23"/>
      <c r="J2798" s="28" t="str">
        <f aca="false">IF(AND(A2798="",B2798="",C2798="",E2798="",H2798=""),"",IF(B2798="","Pick a job",IF(ISNA(MATCH(B2798,Jobs!$A$2:$A$301,0)),"Job # not on Jobs tab",IF(C2798="","Pick a category",IF(AND(E2798&lt;&gt;"",F2798=""),"Add a rate",IF(AND(E2798="",H2798=""),"Add hours or an amount",IF(AND(E2798&lt;&gt;"",H2798&lt;&gt;""),"Use hours x rate OR an amount","")))))))</f>
        <v/>
      </c>
    </row>
    <row r="2799" customFormat="false" ht="15" hidden="false" customHeight="false" outlineLevel="0" collapsed="false">
      <c r="A2799" s="24"/>
      <c r="B2799" s="23"/>
      <c r="C2799" s="23"/>
      <c r="D2799" s="23"/>
      <c r="E2799" s="23"/>
      <c r="F2799" s="25"/>
      <c r="G2799" s="26" t="str">
        <f aca="false">IF(AND(E2799="",H2799=""),"",N(E2799)*N(F2799)+N(H2799))</f>
        <v/>
      </c>
      <c r="H2799" s="25"/>
      <c r="I2799" s="23"/>
      <c r="J2799" s="28" t="str">
        <f aca="false">IF(AND(A2799="",B2799="",C2799="",E2799="",H2799=""),"",IF(B2799="","Pick a job",IF(ISNA(MATCH(B2799,Jobs!$A$2:$A$301,0)),"Job # not on Jobs tab",IF(C2799="","Pick a category",IF(AND(E2799&lt;&gt;"",F2799=""),"Add a rate",IF(AND(E2799="",H2799=""),"Add hours or an amount",IF(AND(E2799&lt;&gt;"",H2799&lt;&gt;""),"Use hours x rate OR an amount","")))))))</f>
        <v/>
      </c>
    </row>
    <row r="2800" customFormat="false" ht="15" hidden="false" customHeight="false" outlineLevel="0" collapsed="false">
      <c r="A2800" s="24"/>
      <c r="B2800" s="23"/>
      <c r="C2800" s="23"/>
      <c r="D2800" s="23"/>
      <c r="E2800" s="23"/>
      <c r="F2800" s="25"/>
      <c r="G2800" s="26" t="str">
        <f aca="false">IF(AND(E2800="",H2800=""),"",N(E2800)*N(F2800)+N(H2800))</f>
        <v/>
      </c>
      <c r="H2800" s="25"/>
      <c r="I2800" s="23"/>
      <c r="J2800" s="28" t="str">
        <f aca="false">IF(AND(A2800="",B2800="",C2800="",E2800="",H2800=""),"",IF(B2800="","Pick a job",IF(ISNA(MATCH(B2800,Jobs!$A$2:$A$301,0)),"Job # not on Jobs tab",IF(C2800="","Pick a category",IF(AND(E2800&lt;&gt;"",F2800=""),"Add a rate",IF(AND(E2800="",H2800=""),"Add hours or an amount",IF(AND(E2800&lt;&gt;"",H2800&lt;&gt;""),"Use hours x rate OR an amount","")))))))</f>
        <v/>
      </c>
    </row>
    <row r="2801" customFormat="false" ht="15" hidden="false" customHeight="false" outlineLevel="0" collapsed="false">
      <c r="A2801" s="24"/>
      <c r="B2801" s="23"/>
      <c r="C2801" s="23"/>
      <c r="D2801" s="23"/>
      <c r="E2801" s="23"/>
      <c r="F2801" s="25"/>
      <c r="G2801" s="26" t="str">
        <f aca="false">IF(AND(E2801="",H2801=""),"",N(E2801)*N(F2801)+N(H2801))</f>
        <v/>
      </c>
      <c r="H2801" s="25"/>
      <c r="I2801" s="23"/>
      <c r="J2801" s="28" t="str">
        <f aca="false">IF(AND(A2801="",B2801="",C2801="",E2801="",H2801=""),"",IF(B2801="","Pick a job",IF(ISNA(MATCH(B2801,Jobs!$A$2:$A$301,0)),"Job # not on Jobs tab",IF(C2801="","Pick a category",IF(AND(E2801&lt;&gt;"",F2801=""),"Add a rate",IF(AND(E2801="",H2801=""),"Add hours or an amount",IF(AND(E2801&lt;&gt;"",H2801&lt;&gt;""),"Use hours x rate OR an amount","")))))))</f>
        <v/>
      </c>
    </row>
    <row r="2802" customFormat="false" ht="15" hidden="false" customHeight="false" outlineLevel="0" collapsed="false">
      <c r="A2802" s="24"/>
      <c r="B2802" s="23"/>
      <c r="C2802" s="23"/>
      <c r="D2802" s="23"/>
      <c r="E2802" s="23"/>
      <c r="F2802" s="25"/>
      <c r="G2802" s="26" t="str">
        <f aca="false">IF(AND(E2802="",H2802=""),"",N(E2802)*N(F2802)+N(H2802))</f>
        <v/>
      </c>
      <c r="H2802" s="25"/>
      <c r="I2802" s="23"/>
      <c r="J2802" s="28" t="str">
        <f aca="false">IF(AND(A2802="",B2802="",C2802="",E2802="",H2802=""),"",IF(B2802="","Pick a job",IF(ISNA(MATCH(B2802,Jobs!$A$2:$A$301,0)),"Job # not on Jobs tab",IF(C2802="","Pick a category",IF(AND(E2802&lt;&gt;"",F2802=""),"Add a rate",IF(AND(E2802="",H2802=""),"Add hours or an amount",IF(AND(E2802&lt;&gt;"",H2802&lt;&gt;""),"Use hours x rate OR an amount","")))))))</f>
        <v/>
      </c>
    </row>
    <row r="2803" customFormat="false" ht="15" hidden="false" customHeight="false" outlineLevel="0" collapsed="false">
      <c r="A2803" s="24"/>
      <c r="B2803" s="23"/>
      <c r="C2803" s="23"/>
      <c r="D2803" s="23"/>
      <c r="E2803" s="23"/>
      <c r="F2803" s="25"/>
      <c r="G2803" s="26" t="str">
        <f aca="false">IF(AND(E2803="",H2803=""),"",N(E2803)*N(F2803)+N(H2803))</f>
        <v/>
      </c>
      <c r="H2803" s="25"/>
      <c r="I2803" s="23"/>
      <c r="J2803" s="28" t="str">
        <f aca="false">IF(AND(A2803="",B2803="",C2803="",E2803="",H2803=""),"",IF(B2803="","Pick a job",IF(ISNA(MATCH(B2803,Jobs!$A$2:$A$301,0)),"Job # not on Jobs tab",IF(C2803="","Pick a category",IF(AND(E2803&lt;&gt;"",F2803=""),"Add a rate",IF(AND(E2803="",H2803=""),"Add hours or an amount",IF(AND(E2803&lt;&gt;"",H2803&lt;&gt;""),"Use hours x rate OR an amount","")))))))</f>
        <v/>
      </c>
    </row>
    <row r="2804" customFormat="false" ht="15" hidden="false" customHeight="false" outlineLevel="0" collapsed="false">
      <c r="A2804" s="24"/>
      <c r="B2804" s="23"/>
      <c r="C2804" s="23"/>
      <c r="D2804" s="23"/>
      <c r="E2804" s="23"/>
      <c r="F2804" s="25"/>
      <c r="G2804" s="26" t="str">
        <f aca="false">IF(AND(E2804="",H2804=""),"",N(E2804)*N(F2804)+N(H2804))</f>
        <v/>
      </c>
      <c r="H2804" s="25"/>
      <c r="I2804" s="23"/>
      <c r="J2804" s="28" t="str">
        <f aca="false">IF(AND(A2804="",B2804="",C2804="",E2804="",H2804=""),"",IF(B2804="","Pick a job",IF(ISNA(MATCH(B2804,Jobs!$A$2:$A$301,0)),"Job # not on Jobs tab",IF(C2804="","Pick a category",IF(AND(E2804&lt;&gt;"",F2804=""),"Add a rate",IF(AND(E2804="",H2804=""),"Add hours or an amount",IF(AND(E2804&lt;&gt;"",H2804&lt;&gt;""),"Use hours x rate OR an amount","")))))))</f>
        <v/>
      </c>
    </row>
    <row r="2805" customFormat="false" ht="15" hidden="false" customHeight="false" outlineLevel="0" collapsed="false">
      <c r="A2805" s="24"/>
      <c r="B2805" s="23"/>
      <c r="C2805" s="23"/>
      <c r="D2805" s="23"/>
      <c r="E2805" s="23"/>
      <c r="F2805" s="25"/>
      <c r="G2805" s="26" t="str">
        <f aca="false">IF(AND(E2805="",H2805=""),"",N(E2805)*N(F2805)+N(H2805))</f>
        <v/>
      </c>
      <c r="H2805" s="25"/>
      <c r="I2805" s="23"/>
      <c r="J2805" s="28" t="str">
        <f aca="false">IF(AND(A2805="",B2805="",C2805="",E2805="",H2805=""),"",IF(B2805="","Pick a job",IF(ISNA(MATCH(B2805,Jobs!$A$2:$A$301,0)),"Job # not on Jobs tab",IF(C2805="","Pick a category",IF(AND(E2805&lt;&gt;"",F2805=""),"Add a rate",IF(AND(E2805="",H2805=""),"Add hours or an amount",IF(AND(E2805&lt;&gt;"",H2805&lt;&gt;""),"Use hours x rate OR an amount","")))))))</f>
        <v/>
      </c>
    </row>
    <row r="2806" customFormat="false" ht="15" hidden="false" customHeight="false" outlineLevel="0" collapsed="false">
      <c r="A2806" s="24"/>
      <c r="B2806" s="23"/>
      <c r="C2806" s="23"/>
      <c r="D2806" s="23"/>
      <c r="E2806" s="23"/>
      <c r="F2806" s="25"/>
      <c r="G2806" s="26" t="str">
        <f aca="false">IF(AND(E2806="",H2806=""),"",N(E2806)*N(F2806)+N(H2806))</f>
        <v/>
      </c>
      <c r="H2806" s="25"/>
      <c r="I2806" s="23"/>
      <c r="J2806" s="28" t="str">
        <f aca="false">IF(AND(A2806="",B2806="",C2806="",E2806="",H2806=""),"",IF(B2806="","Pick a job",IF(ISNA(MATCH(B2806,Jobs!$A$2:$A$301,0)),"Job # not on Jobs tab",IF(C2806="","Pick a category",IF(AND(E2806&lt;&gt;"",F2806=""),"Add a rate",IF(AND(E2806="",H2806=""),"Add hours or an amount",IF(AND(E2806&lt;&gt;"",H2806&lt;&gt;""),"Use hours x rate OR an amount","")))))))</f>
        <v/>
      </c>
    </row>
    <row r="2807" customFormat="false" ht="15" hidden="false" customHeight="false" outlineLevel="0" collapsed="false">
      <c r="A2807" s="24"/>
      <c r="B2807" s="23"/>
      <c r="C2807" s="23"/>
      <c r="D2807" s="23"/>
      <c r="E2807" s="23"/>
      <c r="F2807" s="25"/>
      <c r="G2807" s="26" t="str">
        <f aca="false">IF(AND(E2807="",H2807=""),"",N(E2807)*N(F2807)+N(H2807))</f>
        <v/>
      </c>
      <c r="H2807" s="25"/>
      <c r="I2807" s="23"/>
      <c r="J2807" s="28" t="str">
        <f aca="false">IF(AND(A2807="",B2807="",C2807="",E2807="",H2807=""),"",IF(B2807="","Pick a job",IF(ISNA(MATCH(B2807,Jobs!$A$2:$A$301,0)),"Job # not on Jobs tab",IF(C2807="","Pick a category",IF(AND(E2807&lt;&gt;"",F2807=""),"Add a rate",IF(AND(E2807="",H2807=""),"Add hours or an amount",IF(AND(E2807&lt;&gt;"",H2807&lt;&gt;""),"Use hours x rate OR an amount","")))))))</f>
        <v/>
      </c>
    </row>
    <row r="2808" customFormat="false" ht="15" hidden="false" customHeight="false" outlineLevel="0" collapsed="false">
      <c r="A2808" s="24"/>
      <c r="B2808" s="23"/>
      <c r="C2808" s="23"/>
      <c r="D2808" s="23"/>
      <c r="E2808" s="23"/>
      <c r="F2808" s="25"/>
      <c r="G2808" s="26" t="str">
        <f aca="false">IF(AND(E2808="",H2808=""),"",N(E2808)*N(F2808)+N(H2808))</f>
        <v/>
      </c>
      <c r="H2808" s="25"/>
      <c r="I2808" s="23"/>
      <c r="J2808" s="28" t="str">
        <f aca="false">IF(AND(A2808="",B2808="",C2808="",E2808="",H2808=""),"",IF(B2808="","Pick a job",IF(ISNA(MATCH(B2808,Jobs!$A$2:$A$301,0)),"Job # not on Jobs tab",IF(C2808="","Pick a category",IF(AND(E2808&lt;&gt;"",F2808=""),"Add a rate",IF(AND(E2808="",H2808=""),"Add hours or an amount",IF(AND(E2808&lt;&gt;"",H2808&lt;&gt;""),"Use hours x rate OR an amount","")))))))</f>
        <v/>
      </c>
    </row>
    <row r="2809" customFormat="false" ht="15" hidden="false" customHeight="false" outlineLevel="0" collapsed="false">
      <c r="A2809" s="24"/>
      <c r="B2809" s="23"/>
      <c r="C2809" s="23"/>
      <c r="D2809" s="23"/>
      <c r="E2809" s="23"/>
      <c r="F2809" s="25"/>
      <c r="G2809" s="26" t="str">
        <f aca="false">IF(AND(E2809="",H2809=""),"",N(E2809)*N(F2809)+N(H2809))</f>
        <v/>
      </c>
      <c r="H2809" s="25"/>
      <c r="I2809" s="23"/>
      <c r="J2809" s="28" t="str">
        <f aca="false">IF(AND(A2809="",B2809="",C2809="",E2809="",H2809=""),"",IF(B2809="","Pick a job",IF(ISNA(MATCH(B2809,Jobs!$A$2:$A$301,0)),"Job # not on Jobs tab",IF(C2809="","Pick a category",IF(AND(E2809&lt;&gt;"",F2809=""),"Add a rate",IF(AND(E2809="",H2809=""),"Add hours or an amount",IF(AND(E2809&lt;&gt;"",H2809&lt;&gt;""),"Use hours x rate OR an amount","")))))))</f>
        <v/>
      </c>
    </row>
    <row r="2810" customFormat="false" ht="15" hidden="false" customHeight="false" outlineLevel="0" collapsed="false">
      <c r="A2810" s="24"/>
      <c r="B2810" s="23"/>
      <c r="C2810" s="23"/>
      <c r="D2810" s="23"/>
      <c r="E2810" s="23"/>
      <c r="F2810" s="25"/>
      <c r="G2810" s="26" t="str">
        <f aca="false">IF(AND(E2810="",H2810=""),"",N(E2810)*N(F2810)+N(H2810))</f>
        <v/>
      </c>
      <c r="H2810" s="25"/>
      <c r="I2810" s="23"/>
      <c r="J2810" s="28" t="str">
        <f aca="false">IF(AND(A2810="",B2810="",C2810="",E2810="",H2810=""),"",IF(B2810="","Pick a job",IF(ISNA(MATCH(B2810,Jobs!$A$2:$A$301,0)),"Job # not on Jobs tab",IF(C2810="","Pick a category",IF(AND(E2810&lt;&gt;"",F2810=""),"Add a rate",IF(AND(E2810="",H2810=""),"Add hours or an amount",IF(AND(E2810&lt;&gt;"",H2810&lt;&gt;""),"Use hours x rate OR an amount","")))))))</f>
        <v/>
      </c>
    </row>
    <row r="2811" customFormat="false" ht="15" hidden="false" customHeight="false" outlineLevel="0" collapsed="false">
      <c r="A2811" s="24"/>
      <c r="B2811" s="23"/>
      <c r="C2811" s="23"/>
      <c r="D2811" s="23"/>
      <c r="E2811" s="23"/>
      <c r="F2811" s="25"/>
      <c r="G2811" s="26" t="str">
        <f aca="false">IF(AND(E2811="",H2811=""),"",N(E2811)*N(F2811)+N(H2811))</f>
        <v/>
      </c>
      <c r="H2811" s="25"/>
      <c r="I2811" s="23"/>
      <c r="J2811" s="28" t="str">
        <f aca="false">IF(AND(A2811="",B2811="",C2811="",E2811="",H2811=""),"",IF(B2811="","Pick a job",IF(ISNA(MATCH(B2811,Jobs!$A$2:$A$301,0)),"Job # not on Jobs tab",IF(C2811="","Pick a category",IF(AND(E2811&lt;&gt;"",F2811=""),"Add a rate",IF(AND(E2811="",H2811=""),"Add hours or an amount",IF(AND(E2811&lt;&gt;"",H2811&lt;&gt;""),"Use hours x rate OR an amount","")))))))</f>
        <v/>
      </c>
    </row>
    <row r="2812" customFormat="false" ht="15" hidden="false" customHeight="false" outlineLevel="0" collapsed="false">
      <c r="A2812" s="24"/>
      <c r="B2812" s="23"/>
      <c r="C2812" s="23"/>
      <c r="D2812" s="23"/>
      <c r="E2812" s="23"/>
      <c r="F2812" s="25"/>
      <c r="G2812" s="26" t="str">
        <f aca="false">IF(AND(E2812="",H2812=""),"",N(E2812)*N(F2812)+N(H2812))</f>
        <v/>
      </c>
      <c r="H2812" s="25"/>
      <c r="I2812" s="23"/>
      <c r="J2812" s="28" t="str">
        <f aca="false">IF(AND(A2812="",B2812="",C2812="",E2812="",H2812=""),"",IF(B2812="","Pick a job",IF(ISNA(MATCH(B2812,Jobs!$A$2:$A$301,0)),"Job # not on Jobs tab",IF(C2812="","Pick a category",IF(AND(E2812&lt;&gt;"",F2812=""),"Add a rate",IF(AND(E2812="",H2812=""),"Add hours or an amount",IF(AND(E2812&lt;&gt;"",H2812&lt;&gt;""),"Use hours x rate OR an amount","")))))))</f>
        <v/>
      </c>
    </row>
    <row r="2813" customFormat="false" ht="15" hidden="false" customHeight="false" outlineLevel="0" collapsed="false">
      <c r="A2813" s="24"/>
      <c r="B2813" s="23"/>
      <c r="C2813" s="23"/>
      <c r="D2813" s="23"/>
      <c r="E2813" s="23"/>
      <c r="F2813" s="25"/>
      <c r="G2813" s="26" t="str">
        <f aca="false">IF(AND(E2813="",H2813=""),"",N(E2813)*N(F2813)+N(H2813))</f>
        <v/>
      </c>
      <c r="H2813" s="25"/>
      <c r="I2813" s="23"/>
      <c r="J2813" s="28" t="str">
        <f aca="false">IF(AND(A2813="",B2813="",C2813="",E2813="",H2813=""),"",IF(B2813="","Pick a job",IF(ISNA(MATCH(B2813,Jobs!$A$2:$A$301,0)),"Job # not on Jobs tab",IF(C2813="","Pick a category",IF(AND(E2813&lt;&gt;"",F2813=""),"Add a rate",IF(AND(E2813="",H2813=""),"Add hours or an amount",IF(AND(E2813&lt;&gt;"",H2813&lt;&gt;""),"Use hours x rate OR an amount","")))))))</f>
        <v/>
      </c>
    </row>
    <row r="2814" customFormat="false" ht="15" hidden="false" customHeight="false" outlineLevel="0" collapsed="false">
      <c r="A2814" s="24"/>
      <c r="B2814" s="23"/>
      <c r="C2814" s="23"/>
      <c r="D2814" s="23"/>
      <c r="E2814" s="23"/>
      <c r="F2814" s="25"/>
      <c r="G2814" s="26" t="str">
        <f aca="false">IF(AND(E2814="",H2814=""),"",N(E2814)*N(F2814)+N(H2814))</f>
        <v/>
      </c>
      <c r="H2814" s="25"/>
      <c r="I2814" s="23"/>
      <c r="J2814" s="28" t="str">
        <f aca="false">IF(AND(A2814="",B2814="",C2814="",E2814="",H2814=""),"",IF(B2814="","Pick a job",IF(ISNA(MATCH(B2814,Jobs!$A$2:$A$301,0)),"Job # not on Jobs tab",IF(C2814="","Pick a category",IF(AND(E2814&lt;&gt;"",F2814=""),"Add a rate",IF(AND(E2814="",H2814=""),"Add hours or an amount",IF(AND(E2814&lt;&gt;"",H2814&lt;&gt;""),"Use hours x rate OR an amount","")))))))</f>
        <v/>
      </c>
    </row>
    <row r="2815" customFormat="false" ht="15" hidden="false" customHeight="false" outlineLevel="0" collapsed="false">
      <c r="A2815" s="24"/>
      <c r="B2815" s="23"/>
      <c r="C2815" s="23"/>
      <c r="D2815" s="23"/>
      <c r="E2815" s="23"/>
      <c r="F2815" s="25"/>
      <c r="G2815" s="26" t="str">
        <f aca="false">IF(AND(E2815="",H2815=""),"",N(E2815)*N(F2815)+N(H2815))</f>
        <v/>
      </c>
      <c r="H2815" s="25"/>
      <c r="I2815" s="23"/>
      <c r="J2815" s="28" t="str">
        <f aca="false">IF(AND(A2815="",B2815="",C2815="",E2815="",H2815=""),"",IF(B2815="","Pick a job",IF(ISNA(MATCH(B2815,Jobs!$A$2:$A$301,0)),"Job # not on Jobs tab",IF(C2815="","Pick a category",IF(AND(E2815&lt;&gt;"",F2815=""),"Add a rate",IF(AND(E2815="",H2815=""),"Add hours or an amount",IF(AND(E2815&lt;&gt;"",H2815&lt;&gt;""),"Use hours x rate OR an amount","")))))))</f>
        <v/>
      </c>
    </row>
    <row r="2816" customFormat="false" ht="15" hidden="false" customHeight="false" outlineLevel="0" collapsed="false">
      <c r="A2816" s="24"/>
      <c r="B2816" s="23"/>
      <c r="C2816" s="23"/>
      <c r="D2816" s="23"/>
      <c r="E2816" s="23"/>
      <c r="F2816" s="25"/>
      <c r="G2816" s="26" t="str">
        <f aca="false">IF(AND(E2816="",H2816=""),"",N(E2816)*N(F2816)+N(H2816))</f>
        <v/>
      </c>
      <c r="H2816" s="25"/>
      <c r="I2816" s="23"/>
      <c r="J2816" s="28" t="str">
        <f aca="false">IF(AND(A2816="",B2816="",C2816="",E2816="",H2816=""),"",IF(B2816="","Pick a job",IF(ISNA(MATCH(B2816,Jobs!$A$2:$A$301,0)),"Job # not on Jobs tab",IF(C2816="","Pick a category",IF(AND(E2816&lt;&gt;"",F2816=""),"Add a rate",IF(AND(E2816="",H2816=""),"Add hours or an amount",IF(AND(E2816&lt;&gt;"",H2816&lt;&gt;""),"Use hours x rate OR an amount","")))))))</f>
        <v/>
      </c>
    </row>
    <row r="2817" customFormat="false" ht="15" hidden="false" customHeight="false" outlineLevel="0" collapsed="false">
      <c r="A2817" s="24"/>
      <c r="B2817" s="23"/>
      <c r="C2817" s="23"/>
      <c r="D2817" s="23"/>
      <c r="E2817" s="23"/>
      <c r="F2817" s="25"/>
      <c r="G2817" s="26" t="str">
        <f aca="false">IF(AND(E2817="",H2817=""),"",N(E2817)*N(F2817)+N(H2817))</f>
        <v/>
      </c>
      <c r="H2817" s="25"/>
      <c r="I2817" s="23"/>
      <c r="J2817" s="28" t="str">
        <f aca="false">IF(AND(A2817="",B2817="",C2817="",E2817="",H2817=""),"",IF(B2817="","Pick a job",IF(ISNA(MATCH(B2817,Jobs!$A$2:$A$301,0)),"Job # not on Jobs tab",IF(C2817="","Pick a category",IF(AND(E2817&lt;&gt;"",F2817=""),"Add a rate",IF(AND(E2817="",H2817=""),"Add hours or an amount",IF(AND(E2817&lt;&gt;"",H2817&lt;&gt;""),"Use hours x rate OR an amount","")))))))</f>
        <v/>
      </c>
    </row>
    <row r="2818" customFormat="false" ht="15" hidden="false" customHeight="false" outlineLevel="0" collapsed="false">
      <c r="A2818" s="24"/>
      <c r="B2818" s="23"/>
      <c r="C2818" s="23"/>
      <c r="D2818" s="23"/>
      <c r="E2818" s="23"/>
      <c r="F2818" s="25"/>
      <c r="G2818" s="26" t="str">
        <f aca="false">IF(AND(E2818="",H2818=""),"",N(E2818)*N(F2818)+N(H2818))</f>
        <v/>
      </c>
      <c r="H2818" s="25"/>
      <c r="I2818" s="23"/>
      <c r="J2818" s="28" t="str">
        <f aca="false">IF(AND(A2818="",B2818="",C2818="",E2818="",H2818=""),"",IF(B2818="","Pick a job",IF(ISNA(MATCH(B2818,Jobs!$A$2:$A$301,0)),"Job # not on Jobs tab",IF(C2818="","Pick a category",IF(AND(E2818&lt;&gt;"",F2818=""),"Add a rate",IF(AND(E2818="",H2818=""),"Add hours or an amount",IF(AND(E2818&lt;&gt;"",H2818&lt;&gt;""),"Use hours x rate OR an amount","")))))))</f>
        <v/>
      </c>
    </row>
    <row r="2819" customFormat="false" ht="15" hidden="false" customHeight="false" outlineLevel="0" collapsed="false">
      <c r="A2819" s="24"/>
      <c r="B2819" s="23"/>
      <c r="C2819" s="23"/>
      <c r="D2819" s="23"/>
      <c r="E2819" s="23"/>
      <c r="F2819" s="25"/>
      <c r="G2819" s="26" t="str">
        <f aca="false">IF(AND(E2819="",H2819=""),"",N(E2819)*N(F2819)+N(H2819))</f>
        <v/>
      </c>
      <c r="H2819" s="25"/>
      <c r="I2819" s="23"/>
      <c r="J2819" s="28" t="str">
        <f aca="false">IF(AND(A2819="",B2819="",C2819="",E2819="",H2819=""),"",IF(B2819="","Pick a job",IF(ISNA(MATCH(B2819,Jobs!$A$2:$A$301,0)),"Job # not on Jobs tab",IF(C2819="","Pick a category",IF(AND(E2819&lt;&gt;"",F2819=""),"Add a rate",IF(AND(E2819="",H2819=""),"Add hours or an amount",IF(AND(E2819&lt;&gt;"",H2819&lt;&gt;""),"Use hours x rate OR an amount","")))))))</f>
        <v/>
      </c>
    </row>
    <row r="2820" customFormat="false" ht="15" hidden="false" customHeight="false" outlineLevel="0" collapsed="false">
      <c r="A2820" s="24"/>
      <c r="B2820" s="23"/>
      <c r="C2820" s="23"/>
      <c r="D2820" s="23"/>
      <c r="E2820" s="23"/>
      <c r="F2820" s="25"/>
      <c r="G2820" s="26" t="str">
        <f aca="false">IF(AND(E2820="",H2820=""),"",N(E2820)*N(F2820)+N(H2820))</f>
        <v/>
      </c>
      <c r="H2820" s="25"/>
      <c r="I2820" s="23"/>
      <c r="J2820" s="28" t="str">
        <f aca="false">IF(AND(A2820="",B2820="",C2820="",E2820="",H2820=""),"",IF(B2820="","Pick a job",IF(ISNA(MATCH(B2820,Jobs!$A$2:$A$301,0)),"Job # not on Jobs tab",IF(C2820="","Pick a category",IF(AND(E2820&lt;&gt;"",F2820=""),"Add a rate",IF(AND(E2820="",H2820=""),"Add hours or an amount",IF(AND(E2820&lt;&gt;"",H2820&lt;&gt;""),"Use hours x rate OR an amount","")))))))</f>
        <v/>
      </c>
    </row>
    <row r="2821" customFormat="false" ht="15" hidden="false" customHeight="false" outlineLevel="0" collapsed="false">
      <c r="A2821" s="24"/>
      <c r="B2821" s="23"/>
      <c r="C2821" s="23"/>
      <c r="D2821" s="23"/>
      <c r="E2821" s="23"/>
      <c r="F2821" s="25"/>
      <c r="G2821" s="26" t="str">
        <f aca="false">IF(AND(E2821="",H2821=""),"",N(E2821)*N(F2821)+N(H2821))</f>
        <v/>
      </c>
      <c r="H2821" s="25"/>
      <c r="I2821" s="23"/>
      <c r="J2821" s="28" t="str">
        <f aca="false">IF(AND(A2821="",B2821="",C2821="",E2821="",H2821=""),"",IF(B2821="","Pick a job",IF(ISNA(MATCH(B2821,Jobs!$A$2:$A$301,0)),"Job # not on Jobs tab",IF(C2821="","Pick a category",IF(AND(E2821&lt;&gt;"",F2821=""),"Add a rate",IF(AND(E2821="",H2821=""),"Add hours or an amount",IF(AND(E2821&lt;&gt;"",H2821&lt;&gt;""),"Use hours x rate OR an amount","")))))))</f>
        <v/>
      </c>
    </row>
    <row r="2822" customFormat="false" ht="15" hidden="false" customHeight="false" outlineLevel="0" collapsed="false">
      <c r="A2822" s="24"/>
      <c r="B2822" s="23"/>
      <c r="C2822" s="23"/>
      <c r="D2822" s="23"/>
      <c r="E2822" s="23"/>
      <c r="F2822" s="25"/>
      <c r="G2822" s="26" t="str">
        <f aca="false">IF(AND(E2822="",H2822=""),"",N(E2822)*N(F2822)+N(H2822))</f>
        <v/>
      </c>
      <c r="H2822" s="25"/>
      <c r="I2822" s="23"/>
      <c r="J2822" s="28" t="str">
        <f aca="false">IF(AND(A2822="",B2822="",C2822="",E2822="",H2822=""),"",IF(B2822="","Pick a job",IF(ISNA(MATCH(B2822,Jobs!$A$2:$A$301,0)),"Job # not on Jobs tab",IF(C2822="","Pick a category",IF(AND(E2822&lt;&gt;"",F2822=""),"Add a rate",IF(AND(E2822="",H2822=""),"Add hours or an amount",IF(AND(E2822&lt;&gt;"",H2822&lt;&gt;""),"Use hours x rate OR an amount","")))))))</f>
        <v/>
      </c>
    </row>
    <row r="2823" customFormat="false" ht="15" hidden="false" customHeight="false" outlineLevel="0" collapsed="false">
      <c r="A2823" s="24"/>
      <c r="B2823" s="23"/>
      <c r="C2823" s="23"/>
      <c r="D2823" s="23"/>
      <c r="E2823" s="23"/>
      <c r="F2823" s="25"/>
      <c r="G2823" s="26" t="str">
        <f aca="false">IF(AND(E2823="",H2823=""),"",N(E2823)*N(F2823)+N(H2823))</f>
        <v/>
      </c>
      <c r="H2823" s="25"/>
      <c r="I2823" s="23"/>
      <c r="J2823" s="28" t="str">
        <f aca="false">IF(AND(A2823="",B2823="",C2823="",E2823="",H2823=""),"",IF(B2823="","Pick a job",IF(ISNA(MATCH(B2823,Jobs!$A$2:$A$301,0)),"Job # not on Jobs tab",IF(C2823="","Pick a category",IF(AND(E2823&lt;&gt;"",F2823=""),"Add a rate",IF(AND(E2823="",H2823=""),"Add hours or an amount",IF(AND(E2823&lt;&gt;"",H2823&lt;&gt;""),"Use hours x rate OR an amount","")))))))</f>
        <v/>
      </c>
    </row>
    <row r="2824" customFormat="false" ht="15" hidden="false" customHeight="false" outlineLevel="0" collapsed="false">
      <c r="A2824" s="24"/>
      <c r="B2824" s="23"/>
      <c r="C2824" s="23"/>
      <c r="D2824" s="23"/>
      <c r="E2824" s="23"/>
      <c r="F2824" s="25"/>
      <c r="G2824" s="26" t="str">
        <f aca="false">IF(AND(E2824="",H2824=""),"",N(E2824)*N(F2824)+N(H2824))</f>
        <v/>
      </c>
      <c r="H2824" s="25"/>
      <c r="I2824" s="23"/>
      <c r="J2824" s="28" t="str">
        <f aca="false">IF(AND(A2824="",B2824="",C2824="",E2824="",H2824=""),"",IF(B2824="","Pick a job",IF(ISNA(MATCH(B2824,Jobs!$A$2:$A$301,0)),"Job # not on Jobs tab",IF(C2824="","Pick a category",IF(AND(E2824&lt;&gt;"",F2824=""),"Add a rate",IF(AND(E2824="",H2824=""),"Add hours or an amount",IF(AND(E2824&lt;&gt;"",H2824&lt;&gt;""),"Use hours x rate OR an amount","")))))))</f>
        <v/>
      </c>
    </row>
    <row r="2825" customFormat="false" ht="15" hidden="false" customHeight="false" outlineLevel="0" collapsed="false">
      <c r="A2825" s="24"/>
      <c r="B2825" s="23"/>
      <c r="C2825" s="23"/>
      <c r="D2825" s="23"/>
      <c r="E2825" s="23"/>
      <c r="F2825" s="25"/>
      <c r="G2825" s="26" t="str">
        <f aca="false">IF(AND(E2825="",H2825=""),"",N(E2825)*N(F2825)+N(H2825))</f>
        <v/>
      </c>
      <c r="H2825" s="25"/>
      <c r="I2825" s="23"/>
      <c r="J2825" s="28" t="str">
        <f aca="false">IF(AND(A2825="",B2825="",C2825="",E2825="",H2825=""),"",IF(B2825="","Pick a job",IF(ISNA(MATCH(B2825,Jobs!$A$2:$A$301,0)),"Job # not on Jobs tab",IF(C2825="","Pick a category",IF(AND(E2825&lt;&gt;"",F2825=""),"Add a rate",IF(AND(E2825="",H2825=""),"Add hours or an amount",IF(AND(E2825&lt;&gt;"",H2825&lt;&gt;""),"Use hours x rate OR an amount","")))))))</f>
        <v/>
      </c>
    </row>
    <row r="2826" customFormat="false" ht="15" hidden="false" customHeight="false" outlineLevel="0" collapsed="false">
      <c r="A2826" s="24"/>
      <c r="B2826" s="23"/>
      <c r="C2826" s="23"/>
      <c r="D2826" s="23"/>
      <c r="E2826" s="23"/>
      <c r="F2826" s="25"/>
      <c r="G2826" s="26" t="str">
        <f aca="false">IF(AND(E2826="",H2826=""),"",N(E2826)*N(F2826)+N(H2826))</f>
        <v/>
      </c>
      <c r="H2826" s="25"/>
      <c r="I2826" s="23"/>
      <c r="J2826" s="28" t="str">
        <f aca="false">IF(AND(A2826="",B2826="",C2826="",E2826="",H2826=""),"",IF(B2826="","Pick a job",IF(ISNA(MATCH(B2826,Jobs!$A$2:$A$301,0)),"Job # not on Jobs tab",IF(C2826="","Pick a category",IF(AND(E2826&lt;&gt;"",F2826=""),"Add a rate",IF(AND(E2826="",H2826=""),"Add hours or an amount",IF(AND(E2826&lt;&gt;"",H2826&lt;&gt;""),"Use hours x rate OR an amount","")))))))</f>
        <v/>
      </c>
    </row>
    <row r="2827" customFormat="false" ht="15" hidden="false" customHeight="false" outlineLevel="0" collapsed="false">
      <c r="A2827" s="24"/>
      <c r="B2827" s="23"/>
      <c r="C2827" s="23"/>
      <c r="D2827" s="23"/>
      <c r="E2827" s="23"/>
      <c r="F2827" s="25"/>
      <c r="G2827" s="26" t="str">
        <f aca="false">IF(AND(E2827="",H2827=""),"",N(E2827)*N(F2827)+N(H2827))</f>
        <v/>
      </c>
      <c r="H2827" s="25"/>
      <c r="I2827" s="23"/>
      <c r="J2827" s="28" t="str">
        <f aca="false">IF(AND(A2827="",B2827="",C2827="",E2827="",H2827=""),"",IF(B2827="","Pick a job",IF(ISNA(MATCH(B2827,Jobs!$A$2:$A$301,0)),"Job # not on Jobs tab",IF(C2827="","Pick a category",IF(AND(E2827&lt;&gt;"",F2827=""),"Add a rate",IF(AND(E2827="",H2827=""),"Add hours or an amount",IF(AND(E2827&lt;&gt;"",H2827&lt;&gt;""),"Use hours x rate OR an amount","")))))))</f>
        <v/>
      </c>
    </row>
    <row r="2828" customFormat="false" ht="15" hidden="false" customHeight="false" outlineLevel="0" collapsed="false">
      <c r="A2828" s="24"/>
      <c r="B2828" s="23"/>
      <c r="C2828" s="23"/>
      <c r="D2828" s="23"/>
      <c r="E2828" s="23"/>
      <c r="F2828" s="25"/>
      <c r="G2828" s="26" t="str">
        <f aca="false">IF(AND(E2828="",H2828=""),"",N(E2828)*N(F2828)+N(H2828))</f>
        <v/>
      </c>
      <c r="H2828" s="25"/>
      <c r="I2828" s="23"/>
      <c r="J2828" s="28" t="str">
        <f aca="false">IF(AND(A2828="",B2828="",C2828="",E2828="",H2828=""),"",IF(B2828="","Pick a job",IF(ISNA(MATCH(B2828,Jobs!$A$2:$A$301,0)),"Job # not on Jobs tab",IF(C2828="","Pick a category",IF(AND(E2828&lt;&gt;"",F2828=""),"Add a rate",IF(AND(E2828="",H2828=""),"Add hours or an amount",IF(AND(E2828&lt;&gt;"",H2828&lt;&gt;""),"Use hours x rate OR an amount","")))))))</f>
        <v/>
      </c>
    </row>
    <row r="2829" customFormat="false" ht="15" hidden="false" customHeight="false" outlineLevel="0" collapsed="false">
      <c r="A2829" s="24"/>
      <c r="B2829" s="23"/>
      <c r="C2829" s="23"/>
      <c r="D2829" s="23"/>
      <c r="E2829" s="23"/>
      <c r="F2829" s="25"/>
      <c r="G2829" s="26" t="str">
        <f aca="false">IF(AND(E2829="",H2829=""),"",N(E2829)*N(F2829)+N(H2829))</f>
        <v/>
      </c>
      <c r="H2829" s="25"/>
      <c r="I2829" s="23"/>
      <c r="J2829" s="28" t="str">
        <f aca="false">IF(AND(A2829="",B2829="",C2829="",E2829="",H2829=""),"",IF(B2829="","Pick a job",IF(ISNA(MATCH(B2829,Jobs!$A$2:$A$301,0)),"Job # not on Jobs tab",IF(C2829="","Pick a category",IF(AND(E2829&lt;&gt;"",F2829=""),"Add a rate",IF(AND(E2829="",H2829=""),"Add hours or an amount",IF(AND(E2829&lt;&gt;"",H2829&lt;&gt;""),"Use hours x rate OR an amount","")))))))</f>
        <v/>
      </c>
    </row>
    <row r="2830" customFormat="false" ht="15" hidden="false" customHeight="false" outlineLevel="0" collapsed="false">
      <c r="A2830" s="24"/>
      <c r="B2830" s="23"/>
      <c r="C2830" s="23"/>
      <c r="D2830" s="23"/>
      <c r="E2830" s="23"/>
      <c r="F2830" s="25"/>
      <c r="G2830" s="26" t="str">
        <f aca="false">IF(AND(E2830="",H2830=""),"",N(E2830)*N(F2830)+N(H2830))</f>
        <v/>
      </c>
      <c r="H2830" s="25"/>
      <c r="I2830" s="23"/>
      <c r="J2830" s="28" t="str">
        <f aca="false">IF(AND(A2830="",B2830="",C2830="",E2830="",H2830=""),"",IF(B2830="","Pick a job",IF(ISNA(MATCH(B2830,Jobs!$A$2:$A$301,0)),"Job # not on Jobs tab",IF(C2830="","Pick a category",IF(AND(E2830&lt;&gt;"",F2830=""),"Add a rate",IF(AND(E2830="",H2830=""),"Add hours or an amount",IF(AND(E2830&lt;&gt;"",H2830&lt;&gt;""),"Use hours x rate OR an amount","")))))))</f>
        <v/>
      </c>
    </row>
    <row r="2831" customFormat="false" ht="15" hidden="false" customHeight="false" outlineLevel="0" collapsed="false">
      <c r="A2831" s="24"/>
      <c r="B2831" s="23"/>
      <c r="C2831" s="23"/>
      <c r="D2831" s="23"/>
      <c r="E2831" s="23"/>
      <c r="F2831" s="25"/>
      <c r="G2831" s="26" t="str">
        <f aca="false">IF(AND(E2831="",H2831=""),"",N(E2831)*N(F2831)+N(H2831))</f>
        <v/>
      </c>
      <c r="H2831" s="25"/>
      <c r="I2831" s="23"/>
      <c r="J2831" s="28" t="str">
        <f aca="false">IF(AND(A2831="",B2831="",C2831="",E2831="",H2831=""),"",IF(B2831="","Pick a job",IF(ISNA(MATCH(B2831,Jobs!$A$2:$A$301,0)),"Job # not on Jobs tab",IF(C2831="","Pick a category",IF(AND(E2831&lt;&gt;"",F2831=""),"Add a rate",IF(AND(E2831="",H2831=""),"Add hours or an amount",IF(AND(E2831&lt;&gt;"",H2831&lt;&gt;""),"Use hours x rate OR an amount","")))))))</f>
        <v/>
      </c>
    </row>
    <row r="2832" customFormat="false" ht="15" hidden="false" customHeight="false" outlineLevel="0" collapsed="false">
      <c r="A2832" s="24"/>
      <c r="B2832" s="23"/>
      <c r="C2832" s="23"/>
      <c r="D2832" s="23"/>
      <c r="E2832" s="23"/>
      <c r="F2832" s="25"/>
      <c r="G2832" s="26" t="str">
        <f aca="false">IF(AND(E2832="",H2832=""),"",N(E2832)*N(F2832)+N(H2832))</f>
        <v/>
      </c>
      <c r="H2832" s="25"/>
      <c r="I2832" s="23"/>
      <c r="J2832" s="28" t="str">
        <f aca="false">IF(AND(A2832="",B2832="",C2832="",E2832="",H2832=""),"",IF(B2832="","Pick a job",IF(ISNA(MATCH(B2832,Jobs!$A$2:$A$301,0)),"Job # not on Jobs tab",IF(C2832="","Pick a category",IF(AND(E2832&lt;&gt;"",F2832=""),"Add a rate",IF(AND(E2832="",H2832=""),"Add hours or an amount",IF(AND(E2832&lt;&gt;"",H2832&lt;&gt;""),"Use hours x rate OR an amount","")))))))</f>
        <v/>
      </c>
    </row>
    <row r="2833" customFormat="false" ht="15" hidden="false" customHeight="false" outlineLevel="0" collapsed="false">
      <c r="A2833" s="24"/>
      <c r="B2833" s="23"/>
      <c r="C2833" s="23"/>
      <c r="D2833" s="23"/>
      <c r="E2833" s="23"/>
      <c r="F2833" s="25"/>
      <c r="G2833" s="26" t="str">
        <f aca="false">IF(AND(E2833="",H2833=""),"",N(E2833)*N(F2833)+N(H2833))</f>
        <v/>
      </c>
      <c r="H2833" s="25"/>
      <c r="I2833" s="23"/>
      <c r="J2833" s="28" t="str">
        <f aca="false">IF(AND(A2833="",B2833="",C2833="",E2833="",H2833=""),"",IF(B2833="","Pick a job",IF(ISNA(MATCH(B2833,Jobs!$A$2:$A$301,0)),"Job # not on Jobs tab",IF(C2833="","Pick a category",IF(AND(E2833&lt;&gt;"",F2833=""),"Add a rate",IF(AND(E2833="",H2833=""),"Add hours or an amount",IF(AND(E2833&lt;&gt;"",H2833&lt;&gt;""),"Use hours x rate OR an amount","")))))))</f>
        <v/>
      </c>
    </row>
    <row r="2834" customFormat="false" ht="15" hidden="false" customHeight="false" outlineLevel="0" collapsed="false">
      <c r="A2834" s="24"/>
      <c r="B2834" s="23"/>
      <c r="C2834" s="23"/>
      <c r="D2834" s="23"/>
      <c r="E2834" s="23"/>
      <c r="F2834" s="25"/>
      <c r="G2834" s="26" t="str">
        <f aca="false">IF(AND(E2834="",H2834=""),"",N(E2834)*N(F2834)+N(H2834))</f>
        <v/>
      </c>
      <c r="H2834" s="25"/>
      <c r="I2834" s="23"/>
      <c r="J2834" s="28" t="str">
        <f aca="false">IF(AND(A2834="",B2834="",C2834="",E2834="",H2834=""),"",IF(B2834="","Pick a job",IF(ISNA(MATCH(B2834,Jobs!$A$2:$A$301,0)),"Job # not on Jobs tab",IF(C2834="","Pick a category",IF(AND(E2834&lt;&gt;"",F2834=""),"Add a rate",IF(AND(E2834="",H2834=""),"Add hours or an amount",IF(AND(E2834&lt;&gt;"",H2834&lt;&gt;""),"Use hours x rate OR an amount","")))))))</f>
        <v/>
      </c>
    </row>
    <row r="2835" customFormat="false" ht="15" hidden="false" customHeight="false" outlineLevel="0" collapsed="false">
      <c r="A2835" s="24"/>
      <c r="B2835" s="23"/>
      <c r="C2835" s="23"/>
      <c r="D2835" s="23"/>
      <c r="E2835" s="23"/>
      <c r="F2835" s="25"/>
      <c r="G2835" s="26" t="str">
        <f aca="false">IF(AND(E2835="",H2835=""),"",N(E2835)*N(F2835)+N(H2835))</f>
        <v/>
      </c>
      <c r="H2835" s="25"/>
      <c r="I2835" s="23"/>
      <c r="J2835" s="28" t="str">
        <f aca="false">IF(AND(A2835="",B2835="",C2835="",E2835="",H2835=""),"",IF(B2835="","Pick a job",IF(ISNA(MATCH(B2835,Jobs!$A$2:$A$301,0)),"Job # not on Jobs tab",IF(C2835="","Pick a category",IF(AND(E2835&lt;&gt;"",F2835=""),"Add a rate",IF(AND(E2835="",H2835=""),"Add hours or an amount",IF(AND(E2835&lt;&gt;"",H2835&lt;&gt;""),"Use hours x rate OR an amount","")))))))</f>
        <v/>
      </c>
    </row>
    <row r="2836" customFormat="false" ht="15" hidden="false" customHeight="false" outlineLevel="0" collapsed="false">
      <c r="A2836" s="24"/>
      <c r="B2836" s="23"/>
      <c r="C2836" s="23"/>
      <c r="D2836" s="23"/>
      <c r="E2836" s="23"/>
      <c r="F2836" s="25"/>
      <c r="G2836" s="26" t="str">
        <f aca="false">IF(AND(E2836="",H2836=""),"",N(E2836)*N(F2836)+N(H2836))</f>
        <v/>
      </c>
      <c r="H2836" s="25"/>
      <c r="I2836" s="23"/>
      <c r="J2836" s="28" t="str">
        <f aca="false">IF(AND(A2836="",B2836="",C2836="",E2836="",H2836=""),"",IF(B2836="","Pick a job",IF(ISNA(MATCH(B2836,Jobs!$A$2:$A$301,0)),"Job # not on Jobs tab",IF(C2836="","Pick a category",IF(AND(E2836&lt;&gt;"",F2836=""),"Add a rate",IF(AND(E2836="",H2836=""),"Add hours or an amount",IF(AND(E2836&lt;&gt;"",H2836&lt;&gt;""),"Use hours x rate OR an amount","")))))))</f>
        <v/>
      </c>
    </row>
    <row r="2837" customFormat="false" ht="15" hidden="false" customHeight="false" outlineLevel="0" collapsed="false">
      <c r="A2837" s="24"/>
      <c r="B2837" s="23"/>
      <c r="C2837" s="23"/>
      <c r="D2837" s="23"/>
      <c r="E2837" s="23"/>
      <c r="F2837" s="25"/>
      <c r="G2837" s="26" t="str">
        <f aca="false">IF(AND(E2837="",H2837=""),"",N(E2837)*N(F2837)+N(H2837))</f>
        <v/>
      </c>
      <c r="H2837" s="25"/>
      <c r="I2837" s="23"/>
      <c r="J2837" s="28" t="str">
        <f aca="false">IF(AND(A2837="",B2837="",C2837="",E2837="",H2837=""),"",IF(B2837="","Pick a job",IF(ISNA(MATCH(B2837,Jobs!$A$2:$A$301,0)),"Job # not on Jobs tab",IF(C2837="","Pick a category",IF(AND(E2837&lt;&gt;"",F2837=""),"Add a rate",IF(AND(E2837="",H2837=""),"Add hours or an amount",IF(AND(E2837&lt;&gt;"",H2837&lt;&gt;""),"Use hours x rate OR an amount","")))))))</f>
        <v/>
      </c>
    </row>
    <row r="2838" customFormat="false" ht="15" hidden="false" customHeight="false" outlineLevel="0" collapsed="false">
      <c r="A2838" s="24"/>
      <c r="B2838" s="23"/>
      <c r="C2838" s="23"/>
      <c r="D2838" s="23"/>
      <c r="E2838" s="23"/>
      <c r="F2838" s="25"/>
      <c r="G2838" s="26" t="str">
        <f aca="false">IF(AND(E2838="",H2838=""),"",N(E2838)*N(F2838)+N(H2838))</f>
        <v/>
      </c>
      <c r="H2838" s="25"/>
      <c r="I2838" s="23"/>
      <c r="J2838" s="28" t="str">
        <f aca="false">IF(AND(A2838="",B2838="",C2838="",E2838="",H2838=""),"",IF(B2838="","Pick a job",IF(ISNA(MATCH(B2838,Jobs!$A$2:$A$301,0)),"Job # not on Jobs tab",IF(C2838="","Pick a category",IF(AND(E2838&lt;&gt;"",F2838=""),"Add a rate",IF(AND(E2838="",H2838=""),"Add hours or an amount",IF(AND(E2838&lt;&gt;"",H2838&lt;&gt;""),"Use hours x rate OR an amount","")))))))</f>
        <v/>
      </c>
    </row>
    <row r="2839" customFormat="false" ht="15" hidden="false" customHeight="false" outlineLevel="0" collapsed="false">
      <c r="A2839" s="24"/>
      <c r="B2839" s="23"/>
      <c r="C2839" s="23"/>
      <c r="D2839" s="23"/>
      <c r="E2839" s="23"/>
      <c r="F2839" s="25"/>
      <c r="G2839" s="26" t="str">
        <f aca="false">IF(AND(E2839="",H2839=""),"",N(E2839)*N(F2839)+N(H2839))</f>
        <v/>
      </c>
      <c r="H2839" s="25"/>
      <c r="I2839" s="23"/>
      <c r="J2839" s="28" t="str">
        <f aca="false">IF(AND(A2839="",B2839="",C2839="",E2839="",H2839=""),"",IF(B2839="","Pick a job",IF(ISNA(MATCH(B2839,Jobs!$A$2:$A$301,0)),"Job # not on Jobs tab",IF(C2839="","Pick a category",IF(AND(E2839&lt;&gt;"",F2839=""),"Add a rate",IF(AND(E2839="",H2839=""),"Add hours or an amount",IF(AND(E2839&lt;&gt;"",H2839&lt;&gt;""),"Use hours x rate OR an amount","")))))))</f>
        <v/>
      </c>
    </row>
    <row r="2840" customFormat="false" ht="15" hidden="false" customHeight="false" outlineLevel="0" collapsed="false">
      <c r="A2840" s="24"/>
      <c r="B2840" s="23"/>
      <c r="C2840" s="23"/>
      <c r="D2840" s="23"/>
      <c r="E2840" s="23"/>
      <c r="F2840" s="25"/>
      <c r="G2840" s="26" t="str">
        <f aca="false">IF(AND(E2840="",H2840=""),"",N(E2840)*N(F2840)+N(H2840))</f>
        <v/>
      </c>
      <c r="H2840" s="25"/>
      <c r="I2840" s="23"/>
      <c r="J2840" s="28" t="str">
        <f aca="false">IF(AND(A2840="",B2840="",C2840="",E2840="",H2840=""),"",IF(B2840="","Pick a job",IF(ISNA(MATCH(B2840,Jobs!$A$2:$A$301,0)),"Job # not on Jobs tab",IF(C2840="","Pick a category",IF(AND(E2840&lt;&gt;"",F2840=""),"Add a rate",IF(AND(E2840="",H2840=""),"Add hours or an amount",IF(AND(E2840&lt;&gt;"",H2840&lt;&gt;""),"Use hours x rate OR an amount","")))))))</f>
        <v/>
      </c>
    </row>
    <row r="2841" customFormat="false" ht="15" hidden="false" customHeight="false" outlineLevel="0" collapsed="false">
      <c r="A2841" s="24"/>
      <c r="B2841" s="23"/>
      <c r="C2841" s="23"/>
      <c r="D2841" s="23"/>
      <c r="E2841" s="23"/>
      <c r="F2841" s="25"/>
      <c r="G2841" s="26" t="str">
        <f aca="false">IF(AND(E2841="",H2841=""),"",N(E2841)*N(F2841)+N(H2841))</f>
        <v/>
      </c>
      <c r="H2841" s="25"/>
      <c r="I2841" s="23"/>
      <c r="J2841" s="28" t="str">
        <f aca="false">IF(AND(A2841="",B2841="",C2841="",E2841="",H2841=""),"",IF(B2841="","Pick a job",IF(ISNA(MATCH(B2841,Jobs!$A$2:$A$301,0)),"Job # not on Jobs tab",IF(C2841="","Pick a category",IF(AND(E2841&lt;&gt;"",F2841=""),"Add a rate",IF(AND(E2841="",H2841=""),"Add hours or an amount",IF(AND(E2841&lt;&gt;"",H2841&lt;&gt;""),"Use hours x rate OR an amount","")))))))</f>
        <v/>
      </c>
    </row>
    <row r="2842" customFormat="false" ht="15" hidden="false" customHeight="false" outlineLevel="0" collapsed="false">
      <c r="A2842" s="24"/>
      <c r="B2842" s="23"/>
      <c r="C2842" s="23"/>
      <c r="D2842" s="23"/>
      <c r="E2842" s="23"/>
      <c r="F2842" s="25"/>
      <c r="G2842" s="26" t="str">
        <f aca="false">IF(AND(E2842="",H2842=""),"",N(E2842)*N(F2842)+N(H2842))</f>
        <v/>
      </c>
      <c r="H2842" s="25"/>
      <c r="I2842" s="23"/>
      <c r="J2842" s="28" t="str">
        <f aca="false">IF(AND(A2842="",B2842="",C2842="",E2842="",H2842=""),"",IF(B2842="","Pick a job",IF(ISNA(MATCH(B2842,Jobs!$A$2:$A$301,0)),"Job # not on Jobs tab",IF(C2842="","Pick a category",IF(AND(E2842&lt;&gt;"",F2842=""),"Add a rate",IF(AND(E2842="",H2842=""),"Add hours or an amount",IF(AND(E2842&lt;&gt;"",H2842&lt;&gt;""),"Use hours x rate OR an amount","")))))))</f>
        <v/>
      </c>
    </row>
    <row r="2843" customFormat="false" ht="15" hidden="false" customHeight="false" outlineLevel="0" collapsed="false">
      <c r="A2843" s="24"/>
      <c r="B2843" s="23"/>
      <c r="C2843" s="23"/>
      <c r="D2843" s="23"/>
      <c r="E2843" s="23"/>
      <c r="F2843" s="25"/>
      <c r="G2843" s="26" t="str">
        <f aca="false">IF(AND(E2843="",H2843=""),"",N(E2843)*N(F2843)+N(H2843))</f>
        <v/>
      </c>
      <c r="H2843" s="25"/>
      <c r="I2843" s="23"/>
      <c r="J2843" s="28" t="str">
        <f aca="false">IF(AND(A2843="",B2843="",C2843="",E2843="",H2843=""),"",IF(B2843="","Pick a job",IF(ISNA(MATCH(B2843,Jobs!$A$2:$A$301,0)),"Job # not on Jobs tab",IF(C2843="","Pick a category",IF(AND(E2843&lt;&gt;"",F2843=""),"Add a rate",IF(AND(E2843="",H2843=""),"Add hours or an amount",IF(AND(E2843&lt;&gt;"",H2843&lt;&gt;""),"Use hours x rate OR an amount","")))))))</f>
        <v/>
      </c>
    </row>
    <row r="2844" customFormat="false" ht="15" hidden="false" customHeight="false" outlineLevel="0" collapsed="false">
      <c r="A2844" s="24"/>
      <c r="B2844" s="23"/>
      <c r="C2844" s="23"/>
      <c r="D2844" s="23"/>
      <c r="E2844" s="23"/>
      <c r="F2844" s="25"/>
      <c r="G2844" s="26" t="str">
        <f aca="false">IF(AND(E2844="",H2844=""),"",N(E2844)*N(F2844)+N(H2844))</f>
        <v/>
      </c>
      <c r="H2844" s="25"/>
      <c r="I2844" s="23"/>
      <c r="J2844" s="28" t="str">
        <f aca="false">IF(AND(A2844="",B2844="",C2844="",E2844="",H2844=""),"",IF(B2844="","Pick a job",IF(ISNA(MATCH(B2844,Jobs!$A$2:$A$301,0)),"Job # not on Jobs tab",IF(C2844="","Pick a category",IF(AND(E2844&lt;&gt;"",F2844=""),"Add a rate",IF(AND(E2844="",H2844=""),"Add hours or an amount",IF(AND(E2844&lt;&gt;"",H2844&lt;&gt;""),"Use hours x rate OR an amount","")))))))</f>
        <v/>
      </c>
    </row>
    <row r="2845" customFormat="false" ht="15" hidden="false" customHeight="false" outlineLevel="0" collapsed="false">
      <c r="A2845" s="24"/>
      <c r="B2845" s="23"/>
      <c r="C2845" s="23"/>
      <c r="D2845" s="23"/>
      <c r="E2845" s="23"/>
      <c r="F2845" s="25"/>
      <c r="G2845" s="26" t="str">
        <f aca="false">IF(AND(E2845="",H2845=""),"",N(E2845)*N(F2845)+N(H2845))</f>
        <v/>
      </c>
      <c r="H2845" s="25"/>
      <c r="I2845" s="23"/>
      <c r="J2845" s="28" t="str">
        <f aca="false">IF(AND(A2845="",B2845="",C2845="",E2845="",H2845=""),"",IF(B2845="","Pick a job",IF(ISNA(MATCH(B2845,Jobs!$A$2:$A$301,0)),"Job # not on Jobs tab",IF(C2845="","Pick a category",IF(AND(E2845&lt;&gt;"",F2845=""),"Add a rate",IF(AND(E2845="",H2845=""),"Add hours or an amount",IF(AND(E2845&lt;&gt;"",H2845&lt;&gt;""),"Use hours x rate OR an amount","")))))))</f>
        <v/>
      </c>
    </row>
    <row r="2846" customFormat="false" ht="15" hidden="false" customHeight="false" outlineLevel="0" collapsed="false">
      <c r="A2846" s="24"/>
      <c r="B2846" s="23"/>
      <c r="C2846" s="23"/>
      <c r="D2846" s="23"/>
      <c r="E2846" s="23"/>
      <c r="F2846" s="25"/>
      <c r="G2846" s="26" t="str">
        <f aca="false">IF(AND(E2846="",H2846=""),"",N(E2846)*N(F2846)+N(H2846))</f>
        <v/>
      </c>
      <c r="H2846" s="25"/>
      <c r="I2846" s="23"/>
      <c r="J2846" s="28" t="str">
        <f aca="false">IF(AND(A2846="",B2846="",C2846="",E2846="",H2846=""),"",IF(B2846="","Pick a job",IF(ISNA(MATCH(B2846,Jobs!$A$2:$A$301,0)),"Job # not on Jobs tab",IF(C2846="","Pick a category",IF(AND(E2846&lt;&gt;"",F2846=""),"Add a rate",IF(AND(E2846="",H2846=""),"Add hours or an amount",IF(AND(E2846&lt;&gt;"",H2846&lt;&gt;""),"Use hours x rate OR an amount","")))))))</f>
        <v/>
      </c>
    </row>
    <row r="2847" customFormat="false" ht="15" hidden="false" customHeight="false" outlineLevel="0" collapsed="false">
      <c r="A2847" s="24"/>
      <c r="B2847" s="23"/>
      <c r="C2847" s="23"/>
      <c r="D2847" s="23"/>
      <c r="E2847" s="23"/>
      <c r="F2847" s="25"/>
      <c r="G2847" s="26" t="str">
        <f aca="false">IF(AND(E2847="",H2847=""),"",N(E2847)*N(F2847)+N(H2847))</f>
        <v/>
      </c>
      <c r="H2847" s="25"/>
      <c r="I2847" s="23"/>
      <c r="J2847" s="28" t="str">
        <f aca="false">IF(AND(A2847="",B2847="",C2847="",E2847="",H2847=""),"",IF(B2847="","Pick a job",IF(ISNA(MATCH(B2847,Jobs!$A$2:$A$301,0)),"Job # not on Jobs tab",IF(C2847="","Pick a category",IF(AND(E2847&lt;&gt;"",F2847=""),"Add a rate",IF(AND(E2847="",H2847=""),"Add hours or an amount",IF(AND(E2847&lt;&gt;"",H2847&lt;&gt;""),"Use hours x rate OR an amount","")))))))</f>
        <v/>
      </c>
    </row>
    <row r="2848" customFormat="false" ht="15" hidden="false" customHeight="false" outlineLevel="0" collapsed="false">
      <c r="A2848" s="24"/>
      <c r="B2848" s="23"/>
      <c r="C2848" s="23"/>
      <c r="D2848" s="23"/>
      <c r="E2848" s="23"/>
      <c r="F2848" s="25"/>
      <c r="G2848" s="26" t="str">
        <f aca="false">IF(AND(E2848="",H2848=""),"",N(E2848)*N(F2848)+N(H2848))</f>
        <v/>
      </c>
      <c r="H2848" s="25"/>
      <c r="I2848" s="23"/>
      <c r="J2848" s="28" t="str">
        <f aca="false">IF(AND(A2848="",B2848="",C2848="",E2848="",H2848=""),"",IF(B2848="","Pick a job",IF(ISNA(MATCH(B2848,Jobs!$A$2:$A$301,0)),"Job # not on Jobs tab",IF(C2848="","Pick a category",IF(AND(E2848&lt;&gt;"",F2848=""),"Add a rate",IF(AND(E2848="",H2848=""),"Add hours or an amount",IF(AND(E2848&lt;&gt;"",H2848&lt;&gt;""),"Use hours x rate OR an amount","")))))))</f>
        <v/>
      </c>
    </row>
    <row r="2849" customFormat="false" ht="15" hidden="false" customHeight="false" outlineLevel="0" collapsed="false">
      <c r="A2849" s="24"/>
      <c r="B2849" s="23"/>
      <c r="C2849" s="23"/>
      <c r="D2849" s="23"/>
      <c r="E2849" s="23"/>
      <c r="F2849" s="25"/>
      <c r="G2849" s="26" t="str">
        <f aca="false">IF(AND(E2849="",H2849=""),"",N(E2849)*N(F2849)+N(H2849))</f>
        <v/>
      </c>
      <c r="H2849" s="25"/>
      <c r="I2849" s="23"/>
      <c r="J2849" s="28" t="str">
        <f aca="false">IF(AND(A2849="",B2849="",C2849="",E2849="",H2849=""),"",IF(B2849="","Pick a job",IF(ISNA(MATCH(B2849,Jobs!$A$2:$A$301,0)),"Job # not on Jobs tab",IF(C2849="","Pick a category",IF(AND(E2849&lt;&gt;"",F2849=""),"Add a rate",IF(AND(E2849="",H2849=""),"Add hours or an amount",IF(AND(E2849&lt;&gt;"",H2849&lt;&gt;""),"Use hours x rate OR an amount","")))))))</f>
        <v/>
      </c>
    </row>
    <row r="2850" customFormat="false" ht="15" hidden="false" customHeight="false" outlineLevel="0" collapsed="false">
      <c r="A2850" s="24"/>
      <c r="B2850" s="23"/>
      <c r="C2850" s="23"/>
      <c r="D2850" s="23"/>
      <c r="E2850" s="23"/>
      <c r="F2850" s="25"/>
      <c r="G2850" s="26" t="str">
        <f aca="false">IF(AND(E2850="",H2850=""),"",N(E2850)*N(F2850)+N(H2850))</f>
        <v/>
      </c>
      <c r="H2850" s="25"/>
      <c r="I2850" s="23"/>
      <c r="J2850" s="28" t="str">
        <f aca="false">IF(AND(A2850="",B2850="",C2850="",E2850="",H2850=""),"",IF(B2850="","Pick a job",IF(ISNA(MATCH(B2850,Jobs!$A$2:$A$301,0)),"Job # not on Jobs tab",IF(C2850="","Pick a category",IF(AND(E2850&lt;&gt;"",F2850=""),"Add a rate",IF(AND(E2850="",H2850=""),"Add hours or an amount",IF(AND(E2850&lt;&gt;"",H2850&lt;&gt;""),"Use hours x rate OR an amount","")))))))</f>
        <v/>
      </c>
    </row>
    <row r="2851" customFormat="false" ht="15" hidden="false" customHeight="false" outlineLevel="0" collapsed="false">
      <c r="A2851" s="24"/>
      <c r="B2851" s="23"/>
      <c r="C2851" s="23"/>
      <c r="D2851" s="23"/>
      <c r="E2851" s="23"/>
      <c r="F2851" s="25"/>
      <c r="G2851" s="26" t="str">
        <f aca="false">IF(AND(E2851="",H2851=""),"",N(E2851)*N(F2851)+N(H2851))</f>
        <v/>
      </c>
      <c r="H2851" s="25"/>
      <c r="I2851" s="23"/>
      <c r="J2851" s="28" t="str">
        <f aca="false">IF(AND(A2851="",B2851="",C2851="",E2851="",H2851=""),"",IF(B2851="","Pick a job",IF(ISNA(MATCH(B2851,Jobs!$A$2:$A$301,0)),"Job # not on Jobs tab",IF(C2851="","Pick a category",IF(AND(E2851&lt;&gt;"",F2851=""),"Add a rate",IF(AND(E2851="",H2851=""),"Add hours or an amount",IF(AND(E2851&lt;&gt;"",H2851&lt;&gt;""),"Use hours x rate OR an amount","")))))))</f>
        <v/>
      </c>
    </row>
    <row r="2852" customFormat="false" ht="15" hidden="false" customHeight="false" outlineLevel="0" collapsed="false">
      <c r="A2852" s="24"/>
      <c r="B2852" s="23"/>
      <c r="C2852" s="23"/>
      <c r="D2852" s="23"/>
      <c r="E2852" s="23"/>
      <c r="F2852" s="25"/>
      <c r="G2852" s="26" t="str">
        <f aca="false">IF(AND(E2852="",H2852=""),"",N(E2852)*N(F2852)+N(H2852))</f>
        <v/>
      </c>
      <c r="H2852" s="25"/>
      <c r="I2852" s="23"/>
      <c r="J2852" s="28" t="str">
        <f aca="false">IF(AND(A2852="",B2852="",C2852="",E2852="",H2852=""),"",IF(B2852="","Pick a job",IF(ISNA(MATCH(B2852,Jobs!$A$2:$A$301,0)),"Job # not on Jobs tab",IF(C2852="","Pick a category",IF(AND(E2852&lt;&gt;"",F2852=""),"Add a rate",IF(AND(E2852="",H2852=""),"Add hours or an amount",IF(AND(E2852&lt;&gt;"",H2852&lt;&gt;""),"Use hours x rate OR an amount","")))))))</f>
        <v/>
      </c>
    </row>
    <row r="2853" customFormat="false" ht="15" hidden="false" customHeight="false" outlineLevel="0" collapsed="false">
      <c r="A2853" s="24"/>
      <c r="B2853" s="23"/>
      <c r="C2853" s="23"/>
      <c r="D2853" s="23"/>
      <c r="E2853" s="23"/>
      <c r="F2853" s="25"/>
      <c r="G2853" s="26" t="str">
        <f aca="false">IF(AND(E2853="",H2853=""),"",N(E2853)*N(F2853)+N(H2853))</f>
        <v/>
      </c>
      <c r="H2853" s="25"/>
      <c r="I2853" s="23"/>
      <c r="J2853" s="28" t="str">
        <f aca="false">IF(AND(A2853="",B2853="",C2853="",E2853="",H2853=""),"",IF(B2853="","Pick a job",IF(ISNA(MATCH(B2853,Jobs!$A$2:$A$301,0)),"Job # not on Jobs tab",IF(C2853="","Pick a category",IF(AND(E2853&lt;&gt;"",F2853=""),"Add a rate",IF(AND(E2853="",H2853=""),"Add hours or an amount",IF(AND(E2853&lt;&gt;"",H2853&lt;&gt;""),"Use hours x rate OR an amount","")))))))</f>
        <v/>
      </c>
    </row>
    <row r="2854" customFormat="false" ht="15" hidden="false" customHeight="false" outlineLevel="0" collapsed="false">
      <c r="A2854" s="24"/>
      <c r="B2854" s="23"/>
      <c r="C2854" s="23"/>
      <c r="D2854" s="23"/>
      <c r="E2854" s="23"/>
      <c r="F2854" s="25"/>
      <c r="G2854" s="26" t="str">
        <f aca="false">IF(AND(E2854="",H2854=""),"",N(E2854)*N(F2854)+N(H2854))</f>
        <v/>
      </c>
      <c r="H2854" s="25"/>
      <c r="I2854" s="23"/>
      <c r="J2854" s="28" t="str">
        <f aca="false">IF(AND(A2854="",B2854="",C2854="",E2854="",H2854=""),"",IF(B2854="","Pick a job",IF(ISNA(MATCH(B2854,Jobs!$A$2:$A$301,0)),"Job # not on Jobs tab",IF(C2854="","Pick a category",IF(AND(E2854&lt;&gt;"",F2854=""),"Add a rate",IF(AND(E2854="",H2854=""),"Add hours or an amount",IF(AND(E2854&lt;&gt;"",H2854&lt;&gt;""),"Use hours x rate OR an amount","")))))))</f>
        <v/>
      </c>
    </row>
    <row r="2855" customFormat="false" ht="15" hidden="false" customHeight="false" outlineLevel="0" collapsed="false">
      <c r="A2855" s="24"/>
      <c r="B2855" s="23"/>
      <c r="C2855" s="23"/>
      <c r="D2855" s="23"/>
      <c r="E2855" s="23"/>
      <c r="F2855" s="25"/>
      <c r="G2855" s="26" t="str">
        <f aca="false">IF(AND(E2855="",H2855=""),"",N(E2855)*N(F2855)+N(H2855))</f>
        <v/>
      </c>
      <c r="H2855" s="25"/>
      <c r="I2855" s="23"/>
      <c r="J2855" s="28" t="str">
        <f aca="false">IF(AND(A2855="",B2855="",C2855="",E2855="",H2855=""),"",IF(B2855="","Pick a job",IF(ISNA(MATCH(B2855,Jobs!$A$2:$A$301,0)),"Job # not on Jobs tab",IF(C2855="","Pick a category",IF(AND(E2855&lt;&gt;"",F2855=""),"Add a rate",IF(AND(E2855="",H2855=""),"Add hours or an amount",IF(AND(E2855&lt;&gt;"",H2855&lt;&gt;""),"Use hours x rate OR an amount","")))))))</f>
        <v/>
      </c>
    </row>
    <row r="2856" customFormat="false" ht="15" hidden="false" customHeight="false" outlineLevel="0" collapsed="false">
      <c r="A2856" s="24"/>
      <c r="B2856" s="23"/>
      <c r="C2856" s="23"/>
      <c r="D2856" s="23"/>
      <c r="E2856" s="23"/>
      <c r="F2856" s="25"/>
      <c r="G2856" s="26" t="str">
        <f aca="false">IF(AND(E2856="",H2856=""),"",N(E2856)*N(F2856)+N(H2856))</f>
        <v/>
      </c>
      <c r="H2856" s="25"/>
      <c r="I2856" s="23"/>
      <c r="J2856" s="28" t="str">
        <f aca="false">IF(AND(A2856="",B2856="",C2856="",E2856="",H2856=""),"",IF(B2856="","Pick a job",IF(ISNA(MATCH(B2856,Jobs!$A$2:$A$301,0)),"Job # not on Jobs tab",IF(C2856="","Pick a category",IF(AND(E2856&lt;&gt;"",F2856=""),"Add a rate",IF(AND(E2856="",H2856=""),"Add hours or an amount",IF(AND(E2856&lt;&gt;"",H2856&lt;&gt;""),"Use hours x rate OR an amount","")))))))</f>
        <v/>
      </c>
    </row>
    <row r="2857" customFormat="false" ht="15" hidden="false" customHeight="false" outlineLevel="0" collapsed="false">
      <c r="A2857" s="24"/>
      <c r="B2857" s="23"/>
      <c r="C2857" s="23"/>
      <c r="D2857" s="23"/>
      <c r="E2857" s="23"/>
      <c r="F2857" s="25"/>
      <c r="G2857" s="26" t="str">
        <f aca="false">IF(AND(E2857="",H2857=""),"",N(E2857)*N(F2857)+N(H2857))</f>
        <v/>
      </c>
      <c r="H2857" s="25"/>
      <c r="I2857" s="23"/>
      <c r="J2857" s="28" t="str">
        <f aca="false">IF(AND(A2857="",B2857="",C2857="",E2857="",H2857=""),"",IF(B2857="","Pick a job",IF(ISNA(MATCH(B2857,Jobs!$A$2:$A$301,0)),"Job # not on Jobs tab",IF(C2857="","Pick a category",IF(AND(E2857&lt;&gt;"",F2857=""),"Add a rate",IF(AND(E2857="",H2857=""),"Add hours or an amount",IF(AND(E2857&lt;&gt;"",H2857&lt;&gt;""),"Use hours x rate OR an amount","")))))))</f>
        <v/>
      </c>
    </row>
    <row r="2858" customFormat="false" ht="15" hidden="false" customHeight="false" outlineLevel="0" collapsed="false">
      <c r="A2858" s="24"/>
      <c r="B2858" s="23"/>
      <c r="C2858" s="23"/>
      <c r="D2858" s="23"/>
      <c r="E2858" s="23"/>
      <c r="F2858" s="25"/>
      <c r="G2858" s="26" t="str">
        <f aca="false">IF(AND(E2858="",H2858=""),"",N(E2858)*N(F2858)+N(H2858))</f>
        <v/>
      </c>
      <c r="H2858" s="25"/>
      <c r="I2858" s="23"/>
      <c r="J2858" s="28" t="str">
        <f aca="false">IF(AND(A2858="",B2858="",C2858="",E2858="",H2858=""),"",IF(B2858="","Pick a job",IF(ISNA(MATCH(B2858,Jobs!$A$2:$A$301,0)),"Job # not on Jobs tab",IF(C2858="","Pick a category",IF(AND(E2858&lt;&gt;"",F2858=""),"Add a rate",IF(AND(E2858="",H2858=""),"Add hours or an amount",IF(AND(E2858&lt;&gt;"",H2858&lt;&gt;""),"Use hours x rate OR an amount","")))))))</f>
        <v/>
      </c>
    </row>
    <row r="2859" customFormat="false" ht="15" hidden="false" customHeight="false" outlineLevel="0" collapsed="false">
      <c r="A2859" s="24"/>
      <c r="B2859" s="23"/>
      <c r="C2859" s="23"/>
      <c r="D2859" s="23"/>
      <c r="E2859" s="23"/>
      <c r="F2859" s="25"/>
      <c r="G2859" s="26" t="str">
        <f aca="false">IF(AND(E2859="",H2859=""),"",N(E2859)*N(F2859)+N(H2859))</f>
        <v/>
      </c>
      <c r="H2859" s="25"/>
      <c r="I2859" s="23"/>
      <c r="J2859" s="28" t="str">
        <f aca="false">IF(AND(A2859="",B2859="",C2859="",E2859="",H2859=""),"",IF(B2859="","Pick a job",IF(ISNA(MATCH(B2859,Jobs!$A$2:$A$301,0)),"Job # not on Jobs tab",IF(C2859="","Pick a category",IF(AND(E2859&lt;&gt;"",F2859=""),"Add a rate",IF(AND(E2859="",H2859=""),"Add hours or an amount",IF(AND(E2859&lt;&gt;"",H2859&lt;&gt;""),"Use hours x rate OR an amount","")))))))</f>
        <v/>
      </c>
    </row>
    <row r="2860" customFormat="false" ht="15" hidden="false" customHeight="false" outlineLevel="0" collapsed="false">
      <c r="A2860" s="24"/>
      <c r="B2860" s="23"/>
      <c r="C2860" s="23"/>
      <c r="D2860" s="23"/>
      <c r="E2860" s="23"/>
      <c r="F2860" s="25"/>
      <c r="G2860" s="26" t="str">
        <f aca="false">IF(AND(E2860="",H2860=""),"",N(E2860)*N(F2860)+N(H2860))</f>
        <v/>
      </c>
      <c r="H2860" s="25"/>
      <c r="I2860" s="23"/>
      <c r="J2860" s="28" t="str">
        <f aca="false">IF(AND(A2860="",B2860="",C2860="",E2860="",H2860=""),"",IF(B2860="","Pick a job",IF(ISNA(MATCH(B2860,Jobs!$A$2:$A$301,0)),"Job # not on Jobs tab",IF(C2860="","Pick a category",IF(AND(E2860&lt;&gt;"",F2860=""),"Add a rate",IF(AND(E2860="",H2860=""),"Add hours or an amount",IF(AND(E2860&lt;&gt;"",H2860&lt;&gt;""),"Use hours x rate OR an amount","")))))))</f>
        <v/>
      </c>
    </row>
    <row r="2861" customFormat="false" ht="15" hidden="false" customHeight="false" outlineLevel="0" collapsed="false">
      <c r="A2861" s="24"/>
      <c r="B2861" s="23"/>
      <c r="C2861" s="23"/>
      <c r="D2861" s="23"/>
      <c r="E2861" s="23"/>
      <c r="F2861" s="25"/>
      <c r="G2861" s="26" t="str">
        <f aca="false">IF(AND(E2861="",H2861=""),"",N(E2861)*N(F2861)+N(H2861))</f>
        <v/>
      </c>
      <c r="H2861" s="25"/>
      <c r="I2861" s="23"/>
      <c r="J2861" s="28" t="str">
        <f aca="false">IF(AND(A2861="",B2861="",C2861="",E2861="",H2861=""),"",IF(B2861="","Pick a job",IF(ISNA(MATCH(B2861,Jobs!$A$2:$A$301,0)),"Job # not on Jobs tab",IF(C2861="","Pick a category",IF(AND(E2861&lt;&gt;"",F2861=""),"Add a rate",IF(AND(E2861="",H2861=""),"Add hours or an amount",IF(AND(E2861&lt;&gt;"",H2861&lt;&gt;""),"Use hours x rate OR an amount","")))))))</f>
        <v/>
      </c>
    </row>
    <row r="2862" customFormat="false" ht="15" hidden="false" customHeight="false" outlineLevel="0" collapsed="false">
      <c r="A2862" s="24"/>
      <c r="B2862" s="23"/>
      <c r="C2862" s="23"/>
      <c r="D2862" s="23"/>
      <c r="E2862" s="23"/>
      <c r="F2862" s="25"/>
      <c r="G2862" s="26" t="str">
        <f aca="false">IF(AND(E2862="",H2862=""),"",N(E2862)*N(F2862)+N(H2862))</f>
        <v/>
      </c>
      <c r="H2862" s="25"/>
      <c r="I2862" s="23"/>
      <c r="J2862" s="28" t="str">
        <f aca="false">IF(AND(A2862="",B2862="",C2862="",E2862="",H2862=""),"",IF(B2862="","Pick a job",IF(ISNA(MATCH(B2862,Jobs!$A$2:$A$301,0)),"Job # not on Jobs tab",IF(C2862="","Pick a category",IF(AND(E2862&lt;&gt;"",F2862=""),"Add a rate",IF(AND(E2862="",H2862=""),"Add hours or an amount",IF(AND(E2862&lt;&gt;"",H2862&lt;&gt;""),"Use hours x rate OR an amount","")))))))</f>
        <v/>
      </c>
    </row>
    <row r="2863" customFormat="false" ht="15" hidden="false" customHeight="false" outlineLevel="0" collapsed="false">
      <c r="A2863" s="24"/>
      <c r="B2863" s="23"/>
      <c r="C2863" s="23"/>
      <c r="D2863" s="23"/>
      <c r="E2863" s="23"/>
      <c r="F2863" s="25"/>
      <c r="G2863" s="26" t="str">
        <f aca="false">IF(AND(E2863="",H2863=""),"",N(E2863)*N(F2863)+N(H2863))</f>
        <v/>
      </c>
      <c r="H2863" s="25"/>
      <c r="I2863" s="23"/>
      <c r="J2863" s="28" t="str">
        <f aca="false">IF(AND(A2863="",B2863="",C2863="",E2863="",H2863=""),"",IF(B2863="","Pick a job",IF(ISNA(MATCH(B2863,Jobs!$A$2:$A$301,0)),"Job # not on Jobs tab",IF(C2863="","Pick a category",IF(AND(E2863&lt;&gt;"",F2863=""),"Add a rate",IF(AND(E2863="",H2863=""),"Add hours or an amount",IF(AND(E2863&lt;&gt;"",H2863&lt;&gt;""),"Use hours x rate OR an amount","")))))))</f>
        <v/>
      </c>
    </row>
    <row r="2864" customFormat="false" ht="15" hidden="false" customHeight="false" outlineLevel="0" collapsed="false">
      <c r="A2864" s="24"/>
      <c r="B2864" s="23"/>
      <c r="C2864" s="23"/>
      <c r="D2864" s="23"/>
      <c r="E2864" s="23"/>
      <c r="F2864" s="25"/>
      <c r="G2864" s="26" t="str">
        <f aca="false">IF(AND(E2864="",H2864=""),"",N(E2864)*N(F2864)+N(H2864))</f>
        <v/>
      </c>
      <c r="H2864" s="25"/>
      <c r="I2864" s="23"/>
      <c r="J2864" s="28" t="str">
        <f aca="false">IF(AND(A2864="",B2864="",C2864="",E2864="",H2864=""),"",IF(B2864="","Pick a job",IF(ISNA(MATCH(B2864,Jobs!$A$2:$A$301,0)),"Job # not on Jobs tab",IF(C2864="","Pick a category",IF(AND(E2864&lt;&gt;"",F2864=""),"Add a rate",IF(AND(E2864="",H2864=""),"Add hours or an amount",IF(AND(E2864&lt;&gt;"",H2864&lt;&gt;""),"Use hours x rate OR an amount","")))))))</f>
        <v/>
      </c>
    </row>
    <row r="2865" customFormat="false" ht="15" hidden="false" customHeight="false" outlineLevel="0" collapsed="false">
      <c r="A2865" s="24"/>
      <c r="B2865" s="23"/>
      <c r="C2865" s="23"/>
      <c r="D2865" s="23"/>
      <c r="E2865" s="23"/>
      <c r="F2865" s="25"/>
      <c r="G2865" s="26" t="str">
        <f aca="false">IF(AND(E2865="",H2865=""),"",N(E2865)*N(F2865)+N(H2865))</f>
        <v/>
      </c>
      <c r="H2865" s="25"/>
      <c r="I2865" s="23"/>
      <c r="J2865" s="28" t="str">
        <f aca="false">IF(AND(A2865="",B2865="",C2865="",E2865="",H2865=""),"",IF(B2865="","Pick a job",IF(ISNA(MATCH(B2865,Jobs!$A$2:$A$301,0)),"Job # not on Jobs tab",IF(C2865="","Pick a category",IF(AND(E2865&lt;&gt;"",F2865=""),"Add a rate",IF(AND(E2865="",H2865=""),"Add hours or an amount",IF(AND(E2865&lt;&gt;"",H2865&lt;&gt;""),"Use hours x rate OR an amount","")))))))</f>
        <v/>
      </c>
    </row>
    <row r="2866" customFormat="false" ht="15" hidden="false" customHeight="false" outlineLevel="0" collapsed="false">
      <c r="A2866" s="24"/>
      <c r="B2866" s="23"/>
      <c r="C2866" s="23"/>
      <c r="D2866" s="23"/>
      <c r="E2866" s="23"/>
      <c r="F2866" s="25"/>
      <c r="G2866" s="26" t="str">
        <f aca="false">IF(AND(E2866="",H2866=""),"",N(E2866)*N(F2866)+N(H2866))</f>
        <v/>
      </c>
      <c r="H2866" s="25"/>
      <c r="I2866" s="23"/>
      <c r="J2866" s="28" t="str">
        <f aca="false">IF(AND(A2866="",B2866="",C2866="",E2866="",H2866=""),"",IF(B2866="","Pick a job",IF(ISNA(MATCH(B2866,Jobs!$A$2:$A$301,0)),"Job # not on Jobs tab",IF(C2866="","Pick a category",IF(AND(E2866&lt;&gt;"",F2866=""),"Add a rate",IF(AND(E2866="",H2866=""),"Add hours or an amount",IF(AND(E2866&lt;&gt;"",H2866&lt;&gt;""),"Use hours x rate OR an amount","")))))))</f>
        <v/>
      </c>
    </row>
    <row r="2867" customFormat="false" ht="15" hidden="false" customHeight="false" outlineLevel="0" collapsed="false">
      <c r="A2867" s="24"/>
      <c r="B2867" s="23"/>
      <c r="C2867" s="23"/>
      <c r="D2867" s="23"/>
      <c r="E2867" s="23"/>
      <c r="F2867" s="25"/>
      <c r="G2867" s="26" t="str">
        <f aca="false">IF(AND(E2867="",H2867=""),"",N(E2867)*N(F2867)+N(H2867))</f>
        <v/>
      </c>
      <c r="H2867" s="25"/>
      <c r="I2867" s="23"/>
      <c r="J2867" s="28" t="str">
        <f aca="false">IF(AND(A2867="",B2867="",C2867="",E2867="",H2867=""),"",IF(B2867="","Pick a job",IF(ISNA(MATCH(B2867,Jobs!$A$2:$A$301,0)),"Job # not on Jobs tab",IF(C2867="","Pick a category",IF(AND(E2867&lt;&gt;"",F2867=""),"Add a rate",IF(AND(E2867="",H2867=""),"Add hours or an amount",IF(AND(E2867&lt;&gt;"",H2867&lt;&gt;""),"Use hours x rate OR an amount","")))))))</f>
        <v/>
      </c>
    </row>
    <row r="2868" customFormat="false" ht="15" hidden="false" customHeight="false" outlineLevel="0" collapsed="false">
      <c r="A2868" s="24"/>
      <c r="B2868" s="23"/>
      <c r="C2868" s="23"/>
      <c r="D2868" s="23"/>
      <c r="E2868" s="23"/>
      <c r="F2868" s="25"/>
      <c r="G2868" s="26" t="str">
        <f aca="false">IF(AND(E2868="",H2868=""),"",N(E2868)*N(F2868)+N(H2868))</f>
        <v/>
      </c>
      <c r="H2868" s="25"/>
      <c r="I2868" s="23"/>
      <c r="J2868" s="28" t="str">
        <f aca="false">IF(AND(A2868="",B2868="",C2868="",E2868="",H2868=""),"",IF(B2868="","Pick a job",IF(ISNA(MATCH(B2868,Jobs!$A$2:$A$301,0)),"Job # not on Jobs tab",IF(C2868="","Pick a category",IF(AND(E2868&lt;&gt;"",F2868=""),"Add a rate",IF(AND(E2868="",H2868=""),"Add hours or an amount",IF(AND(E2868&lt;&gt;"",H2868&lt;&gt;""),"Use hours x rate OR an amount","")))))))</f>
        <v/>
      </c>
    </row>
    <row r="2869" customFormat="false" ht="15" hidden="false" customHeight="false" outlineLevel="0" collapsed="false">
      <c r="A2869" s="24"/>
      <c r="B2869" s="23"/>
      <c r="C2869" s="23"/>
      <c r="D2869" s="23"/>
      <c r="E2869" s="23"/>
      <c r="F2869" s="25"/>
      <c r="G2869" s="26" t="str">
        <f aca="false">IF(AND(E2869="",H2869=""),"",N(E2869)*N(F2869)+N(H2869))</f>
        <v/>
      </c>
      <c r="H2869" s="25"/>
      <c r="I2869" s="23"/>
      <c r="J2869" s="28" t="str">
        <f aca="false">IF(AND(A2869="",B2869="",C2869="",E2869="",H2869=""),"",IF(B2869="","Pick a job",IF(ISNA(MATCH(B2869,Jobs!$A$2:$A$301,0)),"Job # not on Jobs tab",IF(C2869="","Pick a category",IF(AND(E2869&lt;&gt;"",F2869=""),"Add a rate",IF(AND(E2869="",H2869=""),"Add hours or an amount",IF(AND(E2869&lt;&gt;"",H2869&lt;&gt;""),"Use hours x rate OR an amount","")))))))</f>
        <v/>
      </c>
    </row>
    <row r="2870" customFormat="false" ht="15" hidden="false" customHeight="false" outlineLevel="0" collapsed="false">
      <c r="A2870" s="24"/>
      <c r="B2870" s="23"/>
      <c r="C2870" s="23"/>
      <c r="D2870" s="23"/>
      <c r="E2870" s="23"/>
      <c r="F2870" s="25"/>
      <c r="G2870" s="26" t="str">
        <f aca="false">IF(AND(E2870="",H2870=""),"",N(E2870)*N(F2870)+N(H2870))</f>
        <v/>
      </c>
      <c r="H2870" s="25"/>
      <c r="I2870" s="23"/>
      <c r="J2870" s="28" t="str">
        <f aca="false">IF(AND(A2870="",B2870="",C2870="",E2870="",H2870=""),"",IF(B2870="","Pick a job",IF(ISNA(MATCH(B2870,Jobs!$A$2:$A$301,0)),"Job # not on Jobs tab",IF(C2870="","Pick a category",IF(AND(E2870&lt;&gt;"",F2870=""),"Add a rate",IF(AND(E2870="",H2870=""),"Add hours or an amount",IF(AND(E2870&lt;&gt;"",H2870&lt;&gt;""),"Use hours x rate OR an amount","")))))))</f>
        <v/>
      </c>
    </row>
    <row r="2871" customFormat="false" ht="15" hidden="false" customHeight="false" outlineLevel="0" collapsed="false">
      <c r="A2871" s="24"/>
      <c r="B2871" s="23"/>
      <c r="C2871" s="23"/>
      <c r="D2871" s="23"/>
      <c r="E2871" s="23"/>
      <c r="F2871" s="25"/>
      <c r="G2871" s="26" t="str">
        <f aca="false">IF(AND(E2871="",H2871=""),"",N(E2871)*N(F2871)+N(H2871))</f>
        <v/>
      </c>
      <c r="H2871" s="25"/>
      <c r="I2871" s="23"/>
      <c r="J2871" s="28" t="str">
        <f aca="false">IF(AND(A2871="",B2871="",C2871="",E2871="",H2871=""),"",IF(B2871="","Pick a job",IF(ISNA(MATCH(B2871,Jobs!$A$2:$A$301,0)),"Job # not on Jobs tab",IF(C2871="","Pick a category",IF(AND(E2871&lt;&gt;"",F2871=""),"Add a rate",IF(AND(E2871="",H2871=""),"Add hours or an amount",IF(AND(E2871&lt;&gt;"",H2871&lt;&gt;""),"Use hours x rate OR an amount","")))))))</f>
        <v/>
      </c>
    </row>
    <row r="2872" customFormat="false" ht="15" hidden="false" customHeight="false" outlineLevel="0" collapsed="false">
      <c r="A2872" s="24"/>
      <c r="B2872" s="23"/>
      <c r="C2872" s="23"/>
      <c r="D2872" s="23"/>
      <c r="E2872" s="23"/>
      <c r="F2872" s="25"/>
      <c r="G2872" s="26" t="str">
        <f aca="false">IF(AND(E2872="",H2872=""),"",N(E2872)*N(F2872)+N(H2872))</f>
        <v/>
      </c>
      <c r="H2872" s="25"/>
      <c r="I2872" s="23"/>
      <c r="J2872" s="28" t="str">
        <f aca="false">IF(AND(A2872="",B2872="",C2872="",E2872="",H2872=""),"",IF(B2872="","Pick a job",IF(ISNA(MATCH(B2872,Jobs!$A$2:$A$301,0)),"Job # not on Jobs tab",IF(C2872="","Pick a category",IF(AND(E2872&lt;&gt;"",F2872=""),"Add a rate",IF(AND(E2872="",H2872=""),"Add hours or an amount",IF(AND(E2872&lt;&gt;"",H2872&lt;&gt;""),"Use hours x rate OR an amount","")))))))</f>
        <v/>
      </c>
    </row>
    <row r="2873" customFormat="false" ht="15" hidden="false" customHeight="false" outlineLevel="0" collapsed="false">
      <c r="A2873" s="24"/>
      <c r="B2873" s="23"/>
      <c r="C2873" s="23"/>
      <c r="D2873" s="23"/>
      <c r="E2873" s="23"/>
      <c r="F2873" s="25"/>
      <c r="G2873" s="26" t="str">
        <f aca="false">IF(AND(E2873="",H2873=""),"",N(E2873)*N(F2873)+N(H2873))</f>
        <v/>
      </c>
      <c r="H2873" s="25"/>
      <c r="I2873" s="23"/>
      <c r="J2873" s="28" t="str">
        <f aca="false">IF(AND(A2873="",B2873="",C2873="",E2873="",H2873=""),"",IF(B2873="","Pick a job",IF(ISNA(MATCH(B2873,Jobs!$A$2:$A$301,0)),"Job # not on Jobs tab",IF(C2873="","Pick a category",IF(AND(E2873&lt;&gt;"",F2873=""),"Add a rate",IF(AND(E2873="",H2873=""),"Add hours or an amount",IF(AND(E2873&lt;&gt;"",H2873&lt;&gt;""),"Use hours x rate OR an amount","")))))))</f>
        <v/>
      </c>
    </row>
    <row r="2874" customFormat="false" ht="15" hidden="false" customHeight="false" outlineLevel="0" collapsed="false">
      <c r="A2874" s="24"/>
      <c r="B2874" s="23"/>
      <c r="C2874" s="23"/>
      <c r="D2874" s="23"/>
      <c r="E2874" s="23"/>
      <c r="F2874" s="25"/>
      <c r="G2874" s="26" t="str">
        <f aca="false">IF(AND(E2874="",H2874=""),"",N(E2874)*N(F2874)+N(H2874))</f>
        <v/>
      </c>
      <c r="H2874" s="25"/>
      <c r="I2874" s="23"/>
      <c r="J2874" s="28" t="str">
        <f aca="false">IF(AND(A2874="",B2874="",C2874="",E2874="",H2874=""),"",IF(B2874="","Pick a job",IF(ISNA(MATCH(B2874,Jobs!$A$2:$A$301,0)),"Job # not on Jobs tab",IF(C2874="","Pick a category",IF(AND(E2874&lt;&gt;"",F2874=""),"Add a rate",IF(AND(E2874="",H2874=""),"Add hours or an amount",IF(AND(E2874&lt;&gt;"",H2874&lt;&gt;""),"Use hours x rate OR an amount","")))))))</f>
        <v/>
      </c>
    </row>
    <row r="2875" customFormat="false" ht="15" hidden="false" customHeight="false" outlineLevel="0" collapsed="false">
      <c r="A2875" s="24"/>
      <c r="B2875" s="23"/>
      <c r="C2875" s="23"/>
      <c r="D2875" s="23"/>
      <c r="E2875" s="23"/>
      <c r="F2875" s="25"/>
      <c r="G2875" s="26" t="str">
        <f aca="false">IF(AND(E2875="",H2875=""),"",N(E2875)*N(F2875)+N(H2875))</f>
        <v/>
      </c>
      <c r="H2875" s="25"/>
      <c r="I2875" s="23"/>
      <c r="J2875" s="28" t="str">
        <f aca="false">IF(AND(A2875="",B2875="",C2875="",E2875="",H2875=""),"",IF(B2875="","Pick a job",IF(ISNA(MATCH(B2875,Jobs!$A$2:$A$301,0)),"Job # not on Jobs tab",IF(C2875="","Pick a category",IF(AND(E2875&lt;&gt;"",F2875=""),"Add a rate",IF(AND(E2875="",H2875=""),"Add hours or an amount",IF(AND(E2875&lt;&gt;"",H2875&lt;&gt;""),"Use hours x rate OR an amount","")))))))</f>
        <v/>
      </c>
    </row>
    <row r="2876" customFormat="false" ht="15" hidden="false" customHeight="false" outlineLevel="0" collapsed="false">
      <c r="A2876" s="24"/>
      <c r="B2876" s="23"/>
      <c r="C2876" s="23"/>
      <c r="D2876" s="23"/>
      <c r="E2876" s="23"/>
      <c r="F2876" s="25"/>
      <c r="G2876" s="26" t="str">
        <f aca="false">IF(AND(E2876="",H2876=""),"",N(E2876)*N(F2876)+N(H2876))</f>
        <v/>
      </c>
      <c r="H2876" s="25"/>
      <c r="I2876" s="23"/>
      <c r="J2876" s="28" t="str">
        <f aca="false">IF(AND(A2876="",B2876="",C2876="",E2876="",H2876=""),"",IF(B2876="","Pick a job",IF(ISNA(MATCH(B2876,Jobs!$A$2:$A$301,0)),"Job # not on Jobs tab",IF(C2876="","Pick a category",IF(AND(E2876&lt;&gt;"",F2876=""),"Add a rate",IF(AND(E2876="",H2876=""),"Add hours or an amount",IF(AND(E2876&lt;&gt;"",H2876&lt;&gt;""),"Use hours x rate OR an amount","")))))))</f>
        <v/>
      </c>
    </row>
    <row r="2877" customFormat="false" ht="15" hidden="false" customHeight="false" outlineLevel="0" collapsed="false">
      <c r="A2877" s="24"/>
      <c r="B2877" s="23"/>
      <c r="C2877" s="23"/>
      <c r="D2877" s="23"/>
      <c r="E2877" s="23"/>
      <c r="F2877" s="25"/>
      <c r="G2877" s="26" t="str">
        <f aca="false">IF(AND(E2877="",H2877=""),"",N(E2877)*N(F2877)+N(H2877))</f>
        <v/>
      </c>
      <c r="H2877" s="25"/>
      <c r="I2877" s="23"/>
      <c r="J2877" s="28" t="str">
        <f aca="false">IF(AND(A2877="",B2877="",C2877="",E2877="",H2877=""),"",IF(B2877="","Pick a job",IF(ISNA(MATCH(B2877,Jobs!$A$2:$A$301,0)),"Job # not on Jobs tab",IF(C2877="","Pick a category",IF(AND(E2877&lt;&gt;"",F2877=""),"Add a rate",IF(AND(E2877="",H2877=""),"Add hours or an amount",IF(AND(E2877&lt;&gt;"",H2877&lt;&gt;""),"Use hours x rate OR an amount","")))))))</f>
        <v/>
      </c>
    </row>
    <row r="2878" customFormat="false" ht="15" hidden="false" customHeight="false" outlineLevel="0" collapsed="false">
      <c r="A2878" s="24"/>
      <c r="B2878" s="23"/>
      <c r="C2878" s="23"/>
      <c r="D2878" s="23"/>
      <c r="E2878" s="23"/>
      <c r="F2878" s="25"/>
      <c r="G2878" s="26" t="str">
        <f aca="false">IF(AND(E2878="",H2878=""),"",N(E2878)*N(F2878)+N(H2878))</f>
        <v/>
      </c>
      <c r="H2878" s="25"/>
      <c r="I2878" s="23"/>
      <c r="J2878" s="28" t="str">
        <f aca="false">IF(AND(A2878="",B2878="",C2878="",E2878="",H2878=""),"",IF(B2878="","Pick a job",IF(ISNA(MATCH(B2878,Jobs!$A$2:$A$301,0)),"Job # not on Jobs tab",IF(C2878="","Pick a category",IF(AND(E2878&lt;&gt;"",F2878=""),"Add a rate",IF(AND(E2878="",H2878=""),"Add hours or an amount",IF(AND(E2878&lt;&gt;"",H2878&lt;&gt;""),"Use hours x rate OR an amount","")))))))</f>
        <v/>
      </c>
    </row>
    <row r="2879" customFormat="false" ht="15" hidden="false" customHeight="false" outlineLevel="0" collapsed="false">
      <c r="A2879" s="24"/>
      <c r="B2879" s="23"/>
      <c r="C2879" s="23"/>
      <c r="D2879" s="23"/>
      <c r="E2879" s="23"/>
      <c r="F2879" s="25"/>
      <c r="G2879" s="26" t="str">
        <f aca="false">IF(AND(E2879="",H2879=""),"",N(E2879)*N(F2879)+N(H2879))</f>
        <v/>
      </c>
      <c r="H2879" s="25"/>
      <c r="I2879" s="23"/>
      <c r="J2879" s="28" t="str">
        <f aca="false">IF(AND(A2879="",B2879="",C2879="",E2879="",H2879=""),"",IF(B2879="","Pick a job",IF(ISNA(MATCH(B2879,Jobs!$A$2:$A$301,0)),"Job # not on Jobs tab",IF(C2879="","Pick a category",IF(AND(E2879&lt;&gt;"",F2879=""),"Add a rate",IF(AND(E2879="",H2879=""),"Add hours or an amount",IF(AND(E2879&lt;&gt;"",H2879&lt;&gt;""),"Use hours x rate OR an amount","")))))))</f>
        <v/>
      </c>
    </row>
    <row r="2880" customFormat="false" ht="15" hidden="false" customHeight="false" outlineLevel="0" collapsed="false">
      <c r="A2880" s="24"/>
      <c r="B2880" s="23"/>
      <c r="C2880" s="23"/>
      <c r="D2880" s="23"/>
      <c r="E2880" s="23"/>
      <c r="F2880" s="25"/>
      <c r="G2880" s="26" t="str">
        <f aca="false">IF(AND(E2880="",H2880=""),"",N(E2880)*N(F2880)+N(H2880))</f>
        <v/>
      </c>
      <c r="H2880" s="25"/>
      <c r="I2880" s="23"/>
      <c r="J2880" s="28" t="str">
        <f aca="false">IF(AND(A2880="",B2880="",C2880="",E2880="",H2880=""),"",IF(B2880="","Pick a job",IF(ISNA(MATCH(B2880,Jobs!$A$2:$A$301,0)),"Job # not on Jobs tab",IF(C2880="","Pick a category",IF(AND(E2880&lt;&gt;"",F2880=""),"Add a rate",IF(AND(E2880="",H2880=""),"Add hours or an amount",IF(AND(E2880&lt;&gt;"",H2880&lt;&gt;""),"Use hours x rate OR an amount","")))))))</f>
        <v/>
      </c>
    </row>
    <row r="2881" customFormat="false" ht="15" hidden="false" customHeight="false" outlineLevel="0" collapsed="false">
      <c r="A2881" s="24"/>
      <c r="B2881" s="23"/>
      <c r="C2881" s="23"/>
      <c r="D2881" s="23"/>
      <c r="E2881" s="23"/>
      <c r="F2881" s="25"/>
      <c r="G2881" s="26" t="str">
        <f aca="false">IF(AND(E2881="",H2881=""),"",N(E2881)*N(F2881)+N(H2881))</f>
        <v/>
      </c>
      <c r="H2881" s="25"/>
      <c r="I2881" s="23"/>
      <c r="J2881" s="28" t="str">
        <f aca="false">IF(AND(A2881="",B2881="",C2881="",E2881="",H2881=""),"",IF(B2881="","Pick a job",IF(ISNA(MATCH(B2881,Jobs!$A$2:$A$301,0)),"Job # not on Jobs tab",IF(C2881="","Pick a category",IF(AND(E2881&lt;&gt;"",F2881=""),"Add a rate",IF(AND(E2881="",H2881=""),"Add hours or an amount",IF(AND(E2881&lt;&gt;"",H2881&lt;&gt;""),"Use hours x rate OR an amount","")))))))</f>
        <v/>
      </c>
    </row>
    <row r="2882" customFormat="false" ht="15" hidden="false" customHeight="false" outlineLevel="0" collapsed="false">
      <c r="A2882" s="24"/>
      <c r="B2882" s="23"/>
      <c r="C2882" s="23"/>
      <c r="D2882" s="23"/>
      <c r="E2882" s="23"/>
      <c r="F2882" s="25"/>
      <c r="G2882" s="26" t="str">
        <f aca="false">IF(AND(E2882="",H2882=""),"",N(E2882)*N(F2882)+N(H2882))</f>
        <v/>
      </c>
      <c r="H2882" s="25"/>
      <c r="I2882" s="23"/>
      <c r="J2882" s="28" t="str">
        <f aca="false">IF(AND(A2882="",B2882="",C2882="",E2882="",H2882=""),"",IF(B2882="","Pick a job",IF(ISNA(MATCH(B2882,Jobs!$A$2:$A$301,0)),"Job # not on Jobs tab",IF(C2882="","Pick a category",IF(AND(E2882&lt;&gt;"",F2882=""),"Add a rate",IF(AND(E2882="",H2882=""),"Add hours or an amount",IF(AND(E2882&lt;&gt;"",H2882&lt;&gt;""),"Use hours x rate OR an amount","")))))))</f>
        <v/>
      </c>
    </row>
    <row r="2883" customFormat="false" ht="15" hidden="false" customHeight="false" outlineLevel="0" collapsed="false">
      <c r="A2883" s="24"/>
      <c r="B2883" s="23"/>
      <c r="C2883" s="23"/>
      <c r="D2883" s="23"/>
      <c r="E2883" s="23"/>
      <c r="F2883" s="25"/>
      <c r="G2883" s="26" t="str">
        <f aca="false">IF(AND(E2883="",H2883=""),"",N(E2883)*N(F2883)+N(H2883))</f>
        <v/>
      </c>
      <c r="H2883" s="25"/>
      <c r="I2883" s="23"/>
      <c r="J2883" s="28" t="str">
        <f aca="false">IF(AND(A2883="",B2883="",C2883="",E2883="",H2883=""),"",IF(B2883="","Pick a job",IF(ISNA(MATCH(B2883,Jobs!$A$2:$A$301,0)),"Job # not on Jobs tab",IF(C2883="","Pick a category",IF(AND(E2883&lt;&gt;"",F2883=""),"Add a rate",IF(AND(E2883="",H2883=""),"Add hours or an amount",IF(AND(E2883&lt;&gt;"",H2883&lt;&gt;""),"Use hours x rate OR an amount","")))))))</f>
        <v/>
      </c>
    </row>
    <row r="2884" customFormat="false" ht="15" hidden="false" customHeight="false" outlineLevel="0" collapsed="false">
      <c r="A2884" s="24"/>
      <c r="B2884" s="23"/>
      <c r="C2884" s="23"/>
      <c r="D2884" s="23"/>
      <c r="E2884" s="23"/>
      <c r="F2884" s="25"/>
      <c r="G2884" s="26" t="str">
        <f aca="false">IF(AND(E2884="",H2884=""),"",N(E2884)*N(F2884)+N(H2884))</f>
        <v/>
      </c>
      <c r="H2884" s="25"/>
      <c r="I2884" s="23"/>
      <c r="J2884" s="28" t="str">
        <f aca="false">IF(AND(A2884="",B2884="",C2884="",E2884="",H2884=""),"",IF(B2884="","Pick a job",IF(ISNA(MATCH(B2884,Jobs!$A$2:$A$301,0)),"Job # not on Jobs tab",IF(C2884="","Pick a category",IF(AND(E2884&lt;&gt;"",F2884=""),"Add a rate",IF(AND(E2884="",H2884=""),"Add hours or an amount",IF(AND(E2884&lt;&gt;"",H2884&lt;&gt;""),"Use hours x rate OR an amount","")))))))</f>
        <v/>
      </c>
    </row>
    <row r="2885" customFormat="false" ht="15" hidden="false" customHeight="false" outlineLevel="0" collapsed="false">
      <c r="A2885" s="24"/>
      <c r="B2885" s="23"/>
      <c r="C2885" s="23"/>
      <c r="D2885" s="23"/>
      <c r="E2885" s="23"/>
      <c r="F2885" s="25"/>
      <c r="G2885" s="26" t="str">
        <f aca="false">IF(AND(E2885="",H2885=""),"",N(E2885)*N(F2885)+N(H2885))</f>
        <v/>
      </c>
      <c r="H2885" s="25"/>
      <c r="I2885" s="23"/>
      <c r="J2885" s="28" t="str">
        <f aca="false">IF(AND(A2885="",B2885="",C2885="",E2885="",H2885=""),"",IF(B2885="","Pick a job",IF(ISNA(MATCH(B2885,Jobs!$A$2:$A$301,0)),"Job # not on Jobs tab",IF(C2885="","Pick a category",IF(AND(E2885&lt;&gt;"",F2885=""),"Add a rate",IF(AND(E2885="",H2885=""),"Add hours or an amount",IF(AND(E2885&lt;&gt;"",H2885&lt;&gt;""),"Use hours x rate OR an amount","")))))))</f>
        <v/>
      </c>
    </row>
    <row r="2886" customFormat="false" ht="15" hidden="false" customHeight="false" outlineLevel="0" collapsed="false">
      <c r="A2886" s="24"/>
      <c r="B2886" s="23"/>
      <c r="C2886" s="23"/>
      <c r="D2886" s="23"/>
      <c r="E2886" s="23"/>
      <c r="F2886" s="25"/>
      <c r="G2886" s="26" t="str">
        <f aca="false">IF(AND(E2886="",H2886=""),"",N(E2886)*N(F2886)+N(H2886))</f>
        <v/>
      </c>
      <c r="H2886" s="25"/>
      <c r="I2886" s="23"/>
      <c r="J2886" s="28" t="str">
        <f aca="false">IF(AND(A2886="",B2886="",C2886="",E2886="",H2886=""),"",IF(B2886="","Pick a job",IF(ISNA(MATCH(B2886,Jobs!$A$2:$A$301,0)),"Job # not on Jobs tab",IF(C2886="","Pick a category",IF(AND(E2886&lt;&gt;"",F2886=""),"Add a rate",IF(AND(E2886="",H2886=""),"Add hours or an amount",IF(AND(E2886&lt;&gt;"",H2886&lt;&gt;""),"Use hours x rate OR an amount","")))))))</f>
        <v/>
      </c>
    </row>
    <row r="2887" customFormat="false" ht="15" hidden="false" customHeight="false" outlineLevel="0" collapsed="false">
      <c r="A2887" s="24"/>
      <c r="B2887" s="23"/>
      <c r="C2887" s="23"/>
      <c r="D2887" s="23"/>
      <c r="E2887" s="23"/>
      <c r="F2887" s="25"/>
      <c r="G2887" s="26" t="str">
        <f aca="false">IF(AND(E2887="",H2887=""),"",N(E2887)*N(F2887)+N(H2887))</f>
        <v/>
      </c>
      <c r="H2887" s="25"/>
      <c r="I2887" s="23"/>
      <c r="J2887" s="28" t="str">
        <f aca="false">IF(AND(A2887="",B2887="",C2887="",E2887="",H2887=""),"",IF(B2887="","Pick a job",IF(ISNA(MATCH(B2887,Jobs!$A$2:$A$301,0)),"Job # not on Jobs tab",IF(C2887="","Pick a category",IF(AND(E2887&lt;&gt;"",F2887=""),"Add a rate",IF(AND(E2887="",H2887=""),"Add hours or an amount",IF(AND(E2887&lt;&gt;"",H2887&lt;&gt;""),"Use hours x rate OR an amount","")))))))</f>
        <v/>
      </c>
    </row>
    <row r="2888" customFormat="false" ht="15" hidden="false" customHeight="false" outlineLevel="0" collapsed="false">
      <c r="A2888" s="24"/>
      <c r="B2888" s="23"/>
      <c r="C2888" s="23"/>
      <c r="D2888" s="23"/>
      <c r="E2888" s="23"/>
      <c r="F2888" s="25"/>
      <c r="G2888" s="26" t="str">
        <f aca="false">IF(AND(E2888="",H2888=""),"",N(E2888)*N(F2888)+N(H2888))</f>
        <v/>
      </c>
      <c r="H2888" s="25"/>
      <c r="I2888" s="23"/>
      <c r="J2888" s="28" t="str">
        <f aca="false">IF(AND(A2888="",B2888="",C2888="",E2888="",H2888=""),"",IF(B2888="","Pick a job",IF(ISNA(MATCH(B2888,Jobs!$A$2:$A$301,0)),"Job # not on Jobs tab",IF(C2888="","Pick a category",IF(AND(E2888&lt;&gt;"",F2888=""),"Add a rate",IF(AND(E2888="",H2888=""),"Add hours or an amount",IF(AND(E2888&lt;&gt;"",H2888&lt;&gt;""),"Use hours x rate OR an amount","")))))))</f>
        <v/>
      </c>
    </row>
    <row r="2889" customFormat="false" ht="15" hidden="false" customHeight="false" outlineLevel="0" collapsed="false">
      <c r="A2889" s="24"/>
      <c r="B2889" s="23"/>
      <c r="C2889" s="23"/>
      <c r="D2889" s="23"/>
      <c r="E2889" s="23"/>
      <c r="F2889" s="25"/>
      <c r="G2889" s="26" t="str">
        <f aca="false">IF(AND(E2889="",H2889=""),"",N(E2889)*N(F2889)+N(H2889))</f>
        <v/>
      </c>
      <c r="H2889" s="25"/>
      <c r="I2889" s="23"/>
      <c r="J2889" s="28" t="str">
        <f aca="false">IF(AND(A2889="",B2889="",C2889="",E2889="",H2889=""),"",IF(B2889="","Pick a job",IF(ISNA(MATCH(B2889,Jobs!$A$2:$A$301,0)),"Job # not on Jobs tab",IF(C2889="","Pick a category",IF(AND(E2889&lt;&gt;"",F2889=""),"Add a rate",IF(AND(E2889="",H2889=""),"Add hours or an amount",IF(AND(E2889&lt;&gt;"",H2889&lt;&gt;""),"Use hours x rate OR an amount","")))))))</f>
        <v/>
      </c>
    </row>
    <row r="2890" customFormat="false" ht="15" hidden="false" customHeight="false" outlineLevel="0" collapsed="false">
      <c r="A2890" s="24"/>
      <c r="B2890" s="23"/>
      <c r="C2890" s="23"/>
      <c r="D2890" s="23"/>
      <c r="E2890" s="23"/>
      <c r="F2890" s="25"/>
      <c r="G2890" s="26" t="str">
        <f aca="false">IF(AND(E2890="",H2890=""),"",N(E2890)*N(F2890)+N(H2890))</f>
        <v/>
      </c>
      <c r="H2890" s="25"/>
      <c r="I2890" s="23"/>
      <c r="J2890" s="28" t="str">
        <f aca="false">IF(AND(A2890="",B2890="",C2890="",E2890="",H2890=""),"",IF(B2890="","Pick a job",IF(ISNA(MATCH(B2890,Jobs!$A$2:$A$301,0)),"Job # not on Jobs tab",IF(C2890="","Pick a category",IF(AND(E2890&lt;&gt;"",F2890=""),"Add a rate",IF(AND(E2890="",H2890=""),"Add hours or an amount",IF(AND(E2890&lt;&gt;"",H2890&lt;&gt;""),"Use hours x rate OR an amount","")))))))</f>
        <v/>
      </c>
    </row>
    <row r="2891" customFormat="false" ht="15" hidden="false" customHeight="false" outlineLevel="0" collapsed="false">
      <c r="A2891" s="24"/>
      <c r="B2891" s="23"/>
      <c r="C2891" s="23"/>
      <c r="D2891" s="23"/>
      <c r="E2891" s="23"/>
      <c r="F2891" s="25"/>
      <c r="G2891" s="26" t="str">
        <f aca="false">IF(AND(E2891="",H2891=""),"",N(E2891)*N(F2891)+N(H2891))</f>
        <v/>
      </c>
      <c r="H2891" s="25"/>
      <c r="I2891" s="23"/>
      <c r="J2891" s="28" t="str">
        <f aca="false">IF(AND(A2891="",B2891="",C2891="",E2891="",H2891=""),"",IF(B2891="","Pick a job",IF(ISNA(MATCH(B2891,Jobs!$A$2:$A$301,0)),"Job # not on Jobs tab",IF(C2891="","Pick a category",IF(AND(E2891&lt;&gt;"",F2891=""),"Add a rate",IF(AND(E2891="",H2891=""),"Add hours or an amount",IF(AND(E2891&lt;&gt;"",H2891&lt;&gt;""),"Use hours x rate OR an amount","")))))))</f>
        <v/>
      </c>
    </row>
    <row r="2892" customFormat="false" ht="15" hidden="false" customHeight="false" outlineLevel="0" collapsed="false">
      <c r="A2892" s="24"/>
      <c r="B2892" s="23"/>
      <c r="C2892" s="23"/>
      <c r="D2892" s="23"/>
      <c r="E2892" s="23"/>
      <c r="F2892" s="25"/>
      <c r="G2892" s="26" t="str">
        <f aca="false">IF(AND(E2892="",H2892=""),"",N(E2892)*N(F2892)+N(H2892))</f>
        <v/>
      </c>
      <c r="H2892" s="25"/>
      <c r="I2892" s="23"/>
      <c r="J2892" s="28" t="str">
        <f aca="false">IF(AND(A2892="",B2892="",C2892="",E2892="",H2892=""),"",IF(B2892="","Pick a job",IF(ISNA(MATCH(B2892,Jobs!$A$2:$A$301,0)),"Job # not on Jobs tab",IF(C2892="","Pick a category",IF(AND(E2892&lt;&gt;"",F2892=""),"Add a rate",IF(AND(E2892="",H2892=""),"Add hours or an amount",IF(AND(E2892&lt;&gt;"",H2892&lt;&gt;""),"Use hours x rate OR an amount","")))))))</f>
        <v/>
      </c>
    </row>
    <row r="2893" customFormat="false" ht="15" hidden="false" customHeight="false" outlineLevel="0" collapsed="false">
      <c r="A2893" s="24"/>
      <c r="B2893" s="23"/>
      <c r="C2893" s="23"/>
      <c r="D2893" s="23"/>
      <c r="E2893" s="23"/>
      <c r="F2893" s="25"/>
      <c r="G2893" s="26" t="str">
        <f aca="false">IF(AND(E2893="",H2893=""),"",N(E2893)*N(F2893)+N(H2893))</f>
        <v/>
      </c>
      <c r="H2893" s="25"/>
      <c r="I2893" s="23"/>
      <c r="J2893" s="28" t="str">
        <f aca="false">IF(AND(A2893="",B2893="",C2893="",E2893="",H2893=""),"",IF(B2893="","Pick a job",IF(ISNA(MATCH(B2893,Jobs!$A$2:$A$301,0)),"Job # not on Jobs tab",IF(C2893="","Pick a category",IF(AND(E2893&lt;&gt;"",F2893=""),"Add a rate",IF(AND(E2893="",H2893=""),"Add hours or an amount",IF(AND(E2893&lt;&gt;"",H2893&lt;&gt;""),"Use hours x rate OR an amount","")))))))</f>
        <v/>
      </c>
    </row>
    <row r="2894" customFormat="false" ht="15" hidden="false" customHeight="false" outlineLevel="0" collapsed="false">
      <c r="A2894" s="24"/>
      <c r="B2894" s="23"/>
      <c r="C2894" s="23"/>
      <c r="D2894" s="23"/>
      <c r="E2894" s="23"/>
      <c r="F2894" s="25"/>
      <c r="G2894" s="26" t="str">
        <f aca="false">IF(AND(E2894="",H2894=""),"",N(E2894)*N(F2894)+N(H2894))</f>
        <v/>
      </c>
      <c r="H2894" s="25"/>
      <c r="I2894" s="23"/>
      <c r="J2894" s="28" t="str">
        <f aca="false">IF(AND(A2894="",B2894="",C2894="",E2894="",H2894=""),"",IF(B2894="","Pick a job",IF(ISNA(MATCH(B2894,Jobs!$A$2:$A$301,0)),"Job # not on Jobs tab",IF(C2894="","Pick a category",IF(AND(E2894&lt;&gt;"",F2894=""),"Add a rate",IF(AND(E2894="",H2894=""),"Add hours or an amount",IF(AND(E2894&lt;&gt;"",H2894&lt;&gt;""),"Use hours x rate OR an amount","")))))))</f>
        <v/>
      </c>
    </row>
    <row r="2895" customFormat="false" ht="15" hidden="false" customHeight="false" outlineLevel="0" collapsed="false">
      <c r="A2895" s="24"/>
      <c r="B2895" s="23"/>
      <c r="C2895" s="23"/>
      <c r="D2895" s="23"/>
      <c r="E2895" s="23"/>
      <c r="F2895" s="25"/>
      <c r="G2895" s="26" t="str">
        <f aca="false">IF(AND(E2895="",H2895=""),"",N(E2895)*N(F2895)+N(H2895))</f>
        <v/>
      </c>
      <c r="H2895" s="25"/>
      <c r="I2895" s="23"/>
      <c r="J2895" s="28" t="str">
        <f aca="false">IF(AND(A2895="",B2895="",C2895="",E2895="",H2895=""),"",IF(B2895="","Pick a job",IF(ISNA(MATCH(B2895,Jobs!$A$2:$A$301,0)),"Job # not on Jobs tab",IF(C2895="","Pick a category",IF(AND(E2895&lt;&gt;"",F2895=""),"Add a rate",IF(AND(E2895="",H2895=""),"Add hours or an amount",IF(AND(E2895&lt;&gt;"",H2895&lt;&gt;""),"Use hours x rate OR an amount","")))))))</f>
        <v/>
      </c>
    </row>
    <row r="2896" customFormat="false" ht="15" hidden="false" customHeight="false" outlineLevel="0" collapsed="false">
      <c r="A2896" s="24"/>
      <c r="B2896" s="23"/>
      <c r="C2896" s="23"/>
      <c r="D2896" s="23"/>
      <c r="E2896" s="23"/>
      <c r="F2896" s="25"/>
      <c r="G2896" s="26" t="str">
        <f aca="false">IF(AND(E2896="",H2896=""),"",N(E2896)*N(F2896)+N(H2896))</f>
        <v/>
      </c>
      <c r="H2896" s="25"/>
      <c r="I2896" s="23"/>
      <c r="J2896" s="28" t="str">
        <f aca="false">IF(AND(A2896="",B2896="",C2896="",E2896="",H2896=""),"",IF(B2896="","Pick a job",IF(ISNA(MATCH(B2896,Jobs!$A$2:$A$301,0)),"Job # not on Jobs tab",IF(C2896="","Pick a category",IF(AND(E2896&lt;&gt;"",F2896=""),"Add a rate",IF(AND(E2896="",H2896=""),"Add hours or an amount",IF(AND(E2896&lt;&gt;"",H2896&lt;&gt;""),"Use hours x rate OR an amount","")))))))</f>
        <v/>
      </c>
    </row>
    <row r="2897" customFormat="false" ht="15" hidden="false" customHeight="false" outlineLevel="0" collapsed="false">
      <c r="A2897" s="24"/>
      <c r="B2897" s="23"/>
      <c r="C2897" s="23"/>
      <c r="D2897" s="23"/>
      <c r="E2897" s="23"/>
      <c r="F2897" s="25"/>
      <c r="G2897" s="26" t="str">
        <f aca="false">IF(AND(E2897="",H2897=""),"",N(E2897)*N(F2897)+N(H2897))</f>
        <v/>
      </c>
      <c r="H2897" s="25"/>
      <c r="I2897" s="23"/>
      <c r="J2897" s="28" t="str">
        <f aca="false">IF(AND(A2897="",B2897="",C2897="",E2897="",H2897=""),"",IF(B2897="","Pick a job",IF(ISNA(MATCH(B2897,Jobs!$A$2:$A$301,0)),"Job # not on Jobs tab",IF(C2897="","Pick a category",IF(AND(E2897&lt;&gt;"",F2897=""),"Add a rate",IF(AND(E2897="",H2897=""),"Add hours or an amount",IF(AND(E2897&lt;&gt;"",H2897&lt;&gt;""),"Use hours x rate OR an amount","")))))))</f>
        <v/>
      </c>
    </row>
    <row r="2898" customFormat="false" ht="15" hidden="false" customHeight="false" outlineLevel="0" collapsed="false">
      <c r="A2898" s="24"/>
      <c r="B2898" s="23"/>
      <c r="C2898" s="23"/>
      <c r="D2898" s="23"/>
      <c r="E2898" s="23"/>
      <c r="F2898" s="25"/>
      <c r="G2898" s="26" t="str">
        <f aca="false">IF(AND(E2898="",H2898=""),"",N(E2898)*N(F2898)+N(H2898))</f>
        <v/>
      </c>
      <c r="H2898" s="25"/>
      <c r="I2898" s="23"/>
      <c r="J2898" s="28" t="str">
        <f aca="false">IF(AND(A2898="",B2898="",C2898="",E2898="",H2898=""),"",IF(B2898="","Pick a job",IF(ISNA(MATCH(B2898,Jobs!$A$2:$A$301,0)),"Job # not on Jobs tab",IF(C2898="","Pick a category",IF(AND(E2898&lt;&gt;"",F2898=""),"Add a rate",IF(AND(E2898="",H2898=""),"Add hours or an amount",IF(AND(E2898&lt;&gt;"",H2898&lt;&gt;""),"Use hours x rate OR an amount","")))))))</f>
        <v/>
      </c>
    </row>
    <row r="2899" customFormat="false" ht="15" hidden="false" customHeight="false" outlineLevel="0" collapsed="false">
      <c r="A2899" s="24"/>
      <c r="B2899" s="23"/>
      <c r="C2899" s="23"/>
      <c r="D2899" s="23"/>
      <c r="E2899" s="23"/>
      <c r="F2899" s="25"/>
      <c r="G2899" s="26" t="str">
        <f aca="false">IF(AND(E2899="",H2899=""),"",N(E2899)*N(F2899)+N(H2899))</f>
        <v/>
      </c>
      <c r="H2899" s="25"/>
      <c r="I2899" s="23"/>
      <c r="J2899" s="28" t="str">
        <f aca="false">IF(AND(A2899="",B2899="",C2899="",E2899="",H2899=""),"",IF(B2899="","Pick a job",IF(ISNA(MATCH(B2899,Jobs!$A$2:$A$301,0)),"Job # not on Jobs tab",IF(C2899="","Pick a category",IF(AND(E2899&lt;&gt;"",F2899=""),"Add a rate",IF(AND(E2899="",H2899=""),"Add hours or an amount",IF(AND(E2899&lt;&gt;"",H2899&lt;&gt;""),"Use hours x rate OR an amount","")))))))</f>
        <v/>
      </c>
    </row>
    <row r="2900" customFormat="false" ht="15" hidden="false" customHeight="false" outlineLevel="0" collapsed="false">
      <c r="A2900" s="24"/>
      <c r="B2900" s="23"/>
      <c r="C2900" s="23"/>
      <c r="D2900" s="23"/>
      <c r="E2900" s="23"/>
      <c r="F2900" s="25"/>
      <c r="G2900" s="26" t="str">
        <f aca="false">IF(AND(E2900="",H2900=""),"",N(E2900)*N(F2900)+N(H2900))</f>
        <v/>
      </c>
      <c r="H2900" s="25"/>
      <c r="I2900" s="23"/>
      <c r="J2900" s="28" t="str">
        <f aca="false">IF(AND(A2900="",B2900="",C2900="",E2900="",H2900=""),"",IF(B2900="","Pick a job",IF(ISNA(MATCH(B2900,Jobs!$A$2:$A$301,0)),"Job # not on Jobs tab",IF(C2900="","Pick a category",IF(AND(E2900&lt;&gt;"",F2900=""),"Add a rate",IF(AND(E2900="",H2900=""),"Add hours or an amount",IF(AND(E2900&lt;&gt;"",H2900&lt;&gt;""),"Use hours x rate OR an amount","")))))))</f>
        <v/>
      </c>
    </row>
    <row r="2901" customFormat="false" ht="15" hidden="false" customHeight="false" outlineLevel="0" collapsed="false">
      <c r="A2901" s="24"/>
      <c r="B2901" s="23"/>
      <c r="C2901" s="23"/>
      <c r="D2901" s="23"/>
      <c r="E2901" s="23"/>
      <c r="F2901" s="25"/>
      <c r="G2901" s="26" t="str">
        <f aca="false">IF(AND(E2901="",H2901=""),"",N(E2901)*N(F2901)+N(H2901))</f>
        <v/>
      </c>
      <c r="H2901" s="25"/>
      <c r="I2901" s="23"/>
      <c r="J2901" s="28" t="str">
        <f aca="false">IF(AND(A2901="",B2901="",C2901="",E2901="",H2901=""),"",IF(B2901="","Pick a job",IF(ISNA(MATCH(B2901,Jobs!$A$2:$A$301,0)),"Job # not on Jobs tab",IF(C2901="","Pick a category",IF(AND(E2901&lt;&gt;"",F2901=""),"Add a rate",IF(AND(E2901="",H2901=""),"Add hours or an amount",IF(AND(E2901&lt;&gt;"",H2901&lt;&gt;""),"Use hours x rate OR an amount","")))))))</f>
        <v/>
      </c>
    </row>
    <row r="2902" customFormat="false" ht="15" hidden="false" customHeight="false" outlineLevel="0" collapsed="false">
      <c r="A2902" s="24"/>
      <c r="B2902" s="23"/>
      <c r="C2902" s="23"/>
      <c r="D2902" s="23"/>
      <c r="E2902" s="23"/>
      <c r="F2902" s="25"/>
      <c r="G2902" s="26" t="str">
        <f aca="false">IF(AND(E2902="",H2902=""),"",N(E2902)*N(F2902)+N(H2902))</f>
        <v/>
      </c>
      <c r="H2902" s="25"/>
      <c r="I2902" s="23"/>
      <c r="J2902" s="28" t="str">
        <f aca="false">IF(AND(A2902="",B2902="",C2902="",E2902="",H2902=""),"",IF(B2902="","Pick a job",IF(ISNA(MATCH(B2902,Jobs!$A$2:$A$301,0)),"Job # not on Jobs tab",IF(C2902="","Pick a category",IF(AND(E2902&lt;&gt;"",F2902=""),"Add a rate",IF(AND(E2902="",H2902=""),"Add hours or an amount",IF(AND(E2902&lt;&gt;"",H2902&lt;&gt;""),"Use hours x rate OR an amount","")))))))</f>
        <v/>
      </c>
    </row>
    <row r="2903" customFormat="false" ht="15" hidden="false" customHeight="false" outlineLevel="0" collapsed="false">
      <c r="A2903" s="24"/>
      <c r="B2903" s="23"/>
      <c r="C2903" s="23"/>
      <c r="D2903" s="23"/>
      <c r="E2903" s="23"/>
      <c r="F2903" s="25"/>
      <c r="G2903" s="26" t="str">
        <f aca="false">IF(AND(E2903="",H2903=""),"",N(E2903)*N(F2903)+N(H2903))</f>
        <v/>
      </c>
      <c r="H2903" s="25"/>
      <c r="I2903" s="23"/>
      <c r="J2903" s="28" t="str">
        <f aca="false">IF(AND(A2903="",B2903="",C2903="",E2903="",H2903=""),"",IF(B2903="","Pick a job",IF(ISNA(MATCH(B2903,Jobs!$A$2:$A$301,0)),"Job # not on Jobs tab",IF(C2903="","Pick a category",IF(AND(E2903&lt;&gt;"",F2903=""),"Add a rate",IF(AND(E2903="",H2903=""),"Add hours or an amount",IF(AND(E2903&lt;&gt;"",H2903&lt;&gt;""),"Use hours x rate OR an amount","")))))))</f>
        <v/>
      </c>
    </row>
    <row r="2904" customFormat="false" ht="15" hidden="false" customHeight="false" outlineLevel="0" collapsed="false">
      <c r="A2904" s="24"/>
      <c r="B2904" s="23"/>
      <c r="C2904" s="23"/>
      <c r="D2904" s="23"/>
      <c r="E2904" s="23"/>
      <c r="F2904" s="25"/>
      <c r="G2904" s="26" t="str">
        <f aca="false">IF(AND(E2904="",H2904=""),"",N(E2904)*N(F2904)+N(H2904))</f>
        <v/>
      </c>
      <c r="H2904" s="25"/>
      <c r="I2904" s="23"/>
      <c r="J2904" s="28" t="str">
        <f aca="false">IF(AND(A2904="",B2904="",C2904="",E2904="",H2904=""),"",IF(B2904="","Pick a job",IF(ISNA(MATCH(B2904,Jobs!$A$2:$A$301,0)),"Job # not on Jobs tab",IF(C2904="","Pick a category",IF(AND(E2904&lt;&gt;"",F2904=""),"Add a rate",IF(AND(E2904="",H2904=""),"Add hours or an amount",IF(AND(E2904&lt;&gt;"",H2904&lt;&gt;""),"Use hours x rate OR an amount","")))))))</f>
        <v/>
      </c>
    </row>
    <row r="2905" customFormat="false" ht="15" hidden="false" customHeight="false" outlineLevel="0" collapsed="false">
      <c r="A2905" s="24"/>
      <c r="B2905" s="23"/>
      <c r="C2905" s="23"/>
      <c r="D2905" s="23"/>
      <c r="E2905" s="23"/>
      <c r="F2905" s="25"/>
      <c r="G2905" s="26" t="str">
        <f aca="false">IF(AND(E2905="",H2905=""),"",N(E2905)*N(F2905)+N(H2905))</f>
        <v/>
      </c>
      <c r="H2905" s="25"/>
      <c r="I2905" s="23"/>
      <c r="J2905" s="28" t="str">
        <f aca="false">IF(AND(A2905="",B2905="",C2905="",E2905="",H2905=""),"",IF(B2905="","Pick a job",IF(ISNA(MATCH(B2905,Jobs!$A$2:$A$301,0)),"Job # not on Jobs tab",IF(C2905="","Pick a category",IF(AND(E2905&lt;&gt;"",F2905=""),"Add a rate",IF(AND(E2905="",H2905=""),"Add hours or an amount",IF(AND(E2905&lt;&gt;"",H2905&lt;&gt;""),"Use hours x rate OR an amount","")))))))</f>
        <v/>
      </c>
    </row>
    <row r="2906" customFormat="false" ht="15" hidden="false" customHeight="false" outlineLevel="0" collapsed="false">
      <c r="A2906" s="24"/>
      <c r="B2906" s="23"/>
      <c r="C2906" s="23"/>
      <c r="D2906" s="23"/>
      <c r="E2906" s="23"/>
      <c r="F2906" s="25"/>
      <c r="G2906" s="26" t="str">
        <f aca="false">IF(AND(E2906="",H2906=""),"",N(E2906)*N(F2906)+N(H2906))</f>
        <v/>
      </c>
      <c r="H2906" s="25"/>
      <c r="I2906" s="23"/>
      <c r="J2906" s="28" t="str">
        <f aca="false">IF(AND(A2906="",B2906="",C2906="",E2906="",H2906=""),"",IF(B2906="","Pick a job",IF(ISNA(MATCH(B2906,Jobs!$A$2:$A$301,0)),"Job # not on Jobs tab",IF(C2906="","Pick a category",IF(AND(E2906&lt;&gt;"",F2906=""),"Add a rate",IF(AND(E2906="",H2906=""),"Add hours or an amount",IF(AND(E2906&lt;&gt;"",H2906&lt;&gt;""),"Use hours x rate OR an amount","")))))))</f>
        <v/>
      </c>
    </row>
    <row r="2907" customFormat="false" ht="15" hidden="false" customHeight="false" outlineLevel="0" collapsed="false">
      <c r="A2907" s="24"/>
      <c r="B2907" s="23"/>
      <c r="C2907" s="23"/>
      <c r="D2907" s="23"/>
      <c r="E2907" s="23"/>
      <c r="F2907" s="25"/>
      <c r="G2907" s="26" t="str">
        <f aca="false">IF(AND(E2907="",H2907=""),"",N(E2907)*N(F2907)+N(H2907))</f>
        <v/>
      </c>
      <c r="H2907" s="25"/>
      <c r="I2907" s="23"/>
      <c r="J2907" s="28" t="str">
        <f aca="false">IF(AND(A2907="",B2907="",C2907="",E2907="",H2907=""),"",IF(B2907="","Pick a job",IF(ISNA(MATCH(B2907,Jobs!$A$2:$A$301,0)),"Job # not on Jobs tab",IF(C2907="","Pick a category",IF(AND(E2907&lt;&gt;"",F2907=""),"Add a rate",IF(AND(E2907="",H2907=""),"Add hours or an amount",IF(AND(E2907&lt;&gt;"",H2907&lt;&gt;""),"Use hours x rate OR an amount","")))))))</f>
        <v/>
      </c>
    </row>
    <row r="2908" customFormat="false" ht="15" hidden="false" customHeight="false" outlineLevel="0" collapsed="false">
      <c r="A2908" s="24"/>
      <c r="B2908" s="23"/>
      <c r="C2908" s="23"/>
      <c r="D2908" s="23"/>
      <c r="E2908" s="23"/>
      <c r="F2908" s="25"/>
      <c r="G2908" s="26" t="str">
        <f aca="false">IF(AND(E2908="",H2908=""),"",N(E2908)*N(F2908)+N(H2908))</f>
        <v/>
      </c>
      <c r="H2908" s="25"/>
      <c r="I2908" s="23"/>
      <c r="J2908" s="28" t="str">
        <f aca="false">IF(AND(A2908="",B2908="",C2908="",E2908="",H2908=""),"",IF(B2908="","Pick a job",IF(ISNA(MATCH(B2908,Jobs!$A$2:$A$301,0)),"Job # not on Jobs tab",IF(C2908="","Pick a category",IF(AND(E2908&lt;&gt;"",F2908=""),"Add a rate",IF(AND(E2908="",H2908=""),"Add hours or an amount",IF(AND(E2908&lt;&gt;"",H2908&lt;&gt;""),"Use hours x rate OR an amount","")))))))</f>
        <v/>
      </c>
    </row>
    <row r="2909" customFormat="false" ht="15" hidden="false" customHeight="false" outlineLevel="0" collapsed="false">
      <c r="A2909" s="24"/>
      <c r="B2909" s="23"/>
      <c r="C2909" s="23"/>
      <c r="D2909" s="23"/>
      <c r="E2909" s="23"/>
      <c r="F2909" s="25"/>
      <c r="G2909" s="26" t="str">
        <f aca="false">IF(AND(E2909="",H2909=""),"",N(E2909)*N(F2909)+N(H2909))</f>
        <v/>
      </c>
      <c r="H2909" s="25"/>
      <c r="I2909" s="23"/>
      <c r="J2909" s="28" t="str">
        <f aca="false">IF(AND(A2909="",B2909="",C2909="",E2909="",H2909=""),"",IF(B2909="","Pick a job",IF(ISNA(MATCH(B2909,Jobs!$A$2:$A$301,0)),"Job # not on Jobs tab",IF(C2909="","Pick a category",IF(AND(E2909&lt;&gt;"",F2909=""),"Add a rate",IF(AND(E2909="",H2909=""),"Add hours or an amount",IF(AND(E2909&lt;&gt;"",H2909&lt;&gt;""),"Use hours x rate OR an amount","")))))))</f>
        <v/>
      </c>
    </row>
    <row r="2910" customFormat="false" ht="15" hidden="false" customHeight="false" outlineLevel="0" collapsed="false">
      <c r="A2910" s="24"/>
      <c r="B2910" s="23"/>
      <c r="C2910" s="23"/>
      <c r="D2910" s="23"/>
      <c r="E2910" s="23"/>
      <c r="F2910" s="25"/>
      <c r="G2910" s="26" t="str">
        <f aca="false">IF(AND(E2910="",H2910=""),"",N(E2910)*N(F2910)+N(H2910))</f>
        <v/>
      </c>
      <c r="H2910" s="25"/>
      <c r="I2910" s="23"/>
      <c r="J2910" s="28" t="str">
        <f aca="false">IF(AND(A2910="",B2910="",C2910="",E2910="",H2910=""),"",IF(B2910="","Pick a job",IF(ISNA(MATCH(B2910,Jobs!$A$2:$A$301,0)),"Job # not on Jobs tab",IF(C2910="","Pick a category",IF(AND(E2910&lt;&gt;"",F2910=""),"Add a rate",IF(AND(E2910="",H2910=""),"Add hours or an amount",IF(AND(E2910&lt;&gt;"",H2910&lt;&gt;""),"Use hours x rate OR an amount","")))))))</f>
        <v/>
      </c>
    </row>
    <row r="2911" customFormat="false" ht="15" hidden="false" customHeight="false" outlineLevel="0" collapsed="false">
      <c r="A2911" s="24"/>
      <c r="B2911" s="23"/>
      <c r="C2911" s="23"/>
      <c r="D2911" s="23"/>
      <c r="E2911" s="23"/>
      <c r="F2911" s="25"/>
      <c r="G2911" s="26" t="str">
        <f aca="false">IF(AND(E2911="",H2911=""),"",N(E2911)*N(F2911)+N(H2911))</f>
        <v/>
      </c>
      <c r="H2911" s="25"/>
      <c r="I2911" s="23"/>
      <c r="J2911" s="28" t="str">
        <f aca="false">IF(AND(A2911="",B2911="",C2911="",E2911="",H2911=""),"",IF(B2911="","Pick a job",IF(ISNA(MATCH(B2911,Jobs!$A$2:$A$301,0)),"Job # not on Jobs tab",IF(C2911="","Pick a category",IF(AND(E2911&lt;&gt;"",F2911=""),"Add a rate",IF(AND(E2911="",H2911=""),"Add hours or an amount",IF(AND(E2911&lt;&gt;"",H2911&lt;&gt;""),"Use hours x rate OR an amount","")))))))</f>
        <v/>
      </c>
    </row>
    <row r="2912" customFormat="false" ht="15" hidden="false" customHeight="false" outlineLevel="0" collapsed="false">
      <c r="A2912" s="24"/>
      <c r="B2912" s="23"/>
      <c r="C2912" s="23"/>
      <c r="D2912" s="23"/>
      <c r="E2912" s="23"/>
      <c r="F2912" s="25"/>
      <c r="G2912" s="26" t="str">
        <f aca="false">IF(AND(E2912="",H2912=""),"",N(E2912)*N(F2912)+N(H2912))</f>
        <v/>
      </c>
      <c r="H2912" s="25"/>
      <c r="I2912" s="23"/>
      <c r="J2912" s="28" t="str">
        <f aca="false">IF(AND(A2912="",B2912="",C2912="",E2912="",H2912=""),"",IF(B2912="","Pick a job",IF(ISNA(MATCH(B2912,Jobs!$A$2:$A$301,0)),"Job # not on Jobs tab",IF(C2912="","Pick a category",IF(AND(E2912&lt;&gt;"",F2912=""),"Add a rate",IF(AND(E2912="",H2912=""),"Add hours or an amount",IF(AND(E2912&lt;&gt;"",H2912&lt;&gt;""),"Use hours x rate OR an amount","")))))))</f>
        <v/>
      </c>
    </row>
    <row r="2913" customFormat="false" ht="15" hidden="false" customHeight="false" outlineLevel="0" collapsed="false">
      <c r="A2913" s="24"/>
      <c r="B2913" s="23"/>
      <c r="C2913" s="23"/>
      <c r="D2913" s="23"/>
      <c r="E2913" s="23"/>
      <c r="F2913" s="25"/>
      <c r="G2913" s="26" t="str">
        <f aca="false">IF(AND(E2913="",H2913=""),"",N(E2913)*N(F2913)+N(H2913))</f>
        <v/>
      </c>
      <c r="H2913" s="25"/>
      <c r="I2913" s="23"/>
      <c r="J2913" s="28" t="str">
        <f aca="false">IF(AND(A2913="",B2913="",C2913="",E2913="",H2913=""),"",IF(B2913="","Pick a job",IF(ISNA(MATCH(B2913,Jobs!$A$2:$A$301,0)),"Job # not on Jobs tab",IF(C2913="","Pick a category",IF(AND(E2913&lt;&gt;"",F2913=""),"Add a rate",IF(AND(E2913="",H2913=""),"Add hours or an amount",IF(AND(E2913&lt;&gt;"",H2913&lt;&gt;""),"Use hours x rate OR an amount","")))))))</f>
        <v/>
      </c>
    </row>
    <row r="2914" customFormat="false" ht="15" hidden="false" customHeight="false" outlineLevel="0" collapsed="false">
      <c r="A2914" s="24"/>
      <c r="B2914" s="23"/>
      <c r="C2914" s="23"/>
      <c r="D2914" s="23"/>
      <c r="E2914" s="23"/>
      <c r="F2914" s="25"/>
      <c r="G2914" s="26" t="str">
        <f aca="false">IF(AND(E2914="",H2914=""),"",N(E2914)*N(F2914)+N(H2914))</f>
        <v/>
      </c>
      <c r="H2914" s="25"/>
      <c r="I2914" s="23"/>
      <c r="J2914" s="28" t="str">
        <f aca="false">IF(AND(A2914="",B2914="",C2914="",E2914="",H2914=""),"",IF(B2914="","Pick a job",IF(ISNA(MATCH(B2914,Jobs!$A$2:$A$301,0)),"Job # not on Jobs tab",IF(C2914="","Pick a category",IF(AND(E2914&lt;&gt;"",F2914=""),"Add a rate",IF(AND(E2914="",H2914=""),"Add hours or an amount",IF(AND(E2914&lt;&gt;"",H2914&lt;&gt;""),"Use hours x rate OR an amount","")))))))</f>
        <v/>
      </c>
    </row>
    <row r="2915" customFormat="false" ht="15" hidden="false" customHeight="false" outlineLevel="0" collapsed="false">
      <c r="A2915" s="24"/>
      <c r="B2915" s="23"/>
      <c r="C2915" s="23"/>
      <c r="D2915" s="23"/>
      <c r="E2915" s="23"/>
      <c r="F2915" s="25"/>
      <c r="G2915" s="26" t="str">
        <f aca="false">IF(AND(E2915="",H2915=""),"",N(E2915)*N(F2915)+N(H2915))</f>
        <v/>
      </c>
      <c r="H2915" s="25"/>
      <c r="I2915" s="23"/>
      <c r="J2915" s="28" t="str">
        <f aca="false">IF(AND(A2915="",B2915="",C2915="",E2915="",H2915=""),"",IF(B2915="","Pick a job",IF(ISNA(MATCH(B2915,Jobs!$A$2:$A$301,0)),"Job # not on Jobs tab",IF(C2915="","Pick a category",IF(AND(E2915&lt;&gt;"",F2915=""),"Add a rate",IF(AND(E2915="",H2915=""),"Add hours or an amount",IF(AND(E2915&lt;&gt;"",H2915&lt;&gt;""),"Use hours x rate OR an amount","")))))))</f>
        <v/>
      </c>
    </row>
    <row r="2916" customFormat="false" ht="15" hidden="false" customHeight="false" outlineLevel="0" collapsed="false">
      <c r="A2916" s="24"/>
      <c r="B2916" s="23"/>
      <c r="C2916" s="23"/>
      <c r="D2916" s="23"/>
      <c r="E2916" s="23"/>
      <c r="F2916" s="25"/>
      <c r="G2916" s="26" t="str">
        <f aca="false">IF(AND(E2916="",H2916=""),"",N(E2916)*N(F2916)+N(H2916))</f>
        <v/>
      </c>
      <c r="H2916" s="25"/>
      <c r="I2916" s="23"/>
      <c r="J2916" s="28" t="str">
        <f aca="false">IF(AND(A2916="",B2916="",C2916="",E2916="",H2916=""),"",IF(B2916="","Pick a job",IF(ISNA(MATCH(B2916,Jobs!$A$2:$A$301,0)),"Job # not on Jobs tab",IF(C2916="","Pick a category",IF(AND(E2916&lt;&gt;"",F2916=""),"Add a rate",IF(AND(E2916="",H2916=""),"Add hours or an amount",IF(AND(E2916&lt;&gt;"",H2916&lt;&gt;""),"Use hours x rate OR an amount","")))))))</f>
        <v/>
      </c>
    </row>
    <row r="2917" customFormat="false" ht="15" hidden="false" customHeight="false" outlineLevel="0" collapsed="false">
      <c r="A2917" s="24"/>
      <c r="B2917" s="23"/>
      <c r="C2917" s="23"/>
      <c r="D2917" s="23"/>
      <c r="E2917" s="23"/>
      <c r="F2917" s="25"/>
      <c r="G2917" s="26" t="str">
        <f aca="false">IF(AND(E2917="",H2917=""),"",N(E2917)*N(F2917)+N(H2917))</f>
        <v/>
      </c>
      <c r="H2917" s="25"/>
      <c r="I2917" s="23"/>
      <c r="J2917" s="28" t="str">
        <f aca="false">IF(AND(A2917="",B2917="",C2917="",E2917="",H2917=""),"",IF(B2917="","Pick a job",IF(ISNA(MATCH(B2917,Jobs!$A$2:$A$301,0)),"Job # not on Jobs tab",IF(C2917="","Pick a category",IF(AND(E2917&lt;&gt;"",F2917=""),"Add a rate",IF(AND(E2917="",H2917=""),"Add hours or an amount",IF(AND(E2917&lt;&gt;"",H2917&lt;&gt;""),"Use hours x rate OR an amount","")))))))</f>
        <v/>
      </c>
    </row>
    <row r="2918" customFormat="false" ht="15" hidden="false" customHeight="false" outlineLevel="0" collapsed="false">
      <c r="A2918" s="24"/>
      <c r="B2918" s="23"/>
      <c r="C2918" s="23"/>
      <c r="D2918" s="23"/>
      <c r="E2918" s="23"/>
      <c r="F2918" s="25"/>
      <c r="G2918" s="26" t="str">
        <f aca="false">IF(AND(E2918="",H2918=""),"",N(E2918)*N(F2918)+N(H2918))</f>
        <v/>
      </c>
      <c r="H2918" s="25"/>
      <c r="I2918" s="23"/>
      <c r="J2918" s="28" t="str">
        <f aca="false">IF(AND(A2918="",B2918="",C2918="",E2918="",H2918=""),"",IF(B2918="","Pick a job",IF(ISNA(MATCH(B2918,Jobs!$A$2:$A$301,0)),"Job # not on Jobs tab",IF(C2918="","Pick a category",IF(AND(E2918&lt;&gt;"",F2918=""),"Add a rate",IF(AND(E2918="",H2918=""),"Add hours or an amount",IF(AND(E2918&lt;&gt;"",H2918&lt;&gt;""),"Use hours x rate OR an amount","")))))))</f>
        <v/>
      </c>
    </row>
    <row r="2919" customFormat="false" ht="15" hidden="false" customHeight="false" outlineLevel="0" collapsed="false">
      <c r="A2919" s="24"/>
      <c r="B2919" s="23"/>
      <c r="C2919" s="23"/>
      <c r="D2919" s="23"/>
      <c r="E2919" s="23"/>
      <c r="F2919" s="25"/>
      <c r="G2919" s="26" t="str">
        <f aca="false">IF(AND(E2919="",H2919=""),"",N(E2919)*N(F2919)+N(H2919))</f>
        <v/>
      </c>
      <c r="H2919" s="25"/>
      <c r="I2919" s="23"/>
      <c r="J2919" s="28" t="str">
        <f aca="false">IF(AND(A2919="",B2919="",C2919="",E2919="",H2919=""),"",IF(B2919="","Pick a job",IF(ISNA(MATCH(B2919,Jobs!$A$2:$A$301,0)),"Job # not on Jobs tab",IF(C2919="","Pick a category",IF(AND(E2919&lt;&gt;"",F2919=""),"Add a rate",IF(AND(E2919="",H2919=""),"Add hours or an amount",IF(AND(E2919&lt;&gt;"",H2919&lt;&gt;""),"Use hours x rate OR an amount","")))))))</f>
        <v/>
      </c>
    </row>
    <row r="2920" customFormat="false" ht="15" hidden="false" customHeight="false" outlineLevel="0" collapsed="false">
      <c r="A2920" s="24"/>
      <c r="B2920" s="23"/>
      <c r="C2920" s="23"/>
      <c r="D2920" s="23"/>
      <c r="E2920" s="23"/>
      <c r="F2920" s="25"/>
      <c r="G2920" s="26" t="str">
        <f aca="false">IF(AND(E2920="",H2920=""),"",N(E2920)*N(F2920)+N(H2920))</f>
        <v/>
      </c>
      <c r="H2920" s="25"/>
      <c r="I2920" s="23"/>
      <c r="J2920" s="28" t="str">
        <f aca="false">IF(AND(A2920="",B2920="",C2920="",E2920="",H2920=""),"",IF(B2920="","Pick a job",IF(ISNA(MATCH(B2920,Jobs!$A$2:$A$301,0)),"Job # not on Jobs tab",IF(C2920="","Pick a category",IF(AND(E2920&lt;&gt;"",F2920=""),"Add a rate",IF(AND(E2920="",H2920=""),"Add hours or an amount",IF(AND(E2920&lt;&gt;"",H2920&lt;&gt;""),"Use hours x rate OR an amount","")))))))</f>
        <v/>
      </c>
    </row>
    <row r="2921" customFormat="false" ht="15" hidden="false" customHeight="false" outlineLevel="0" collapsed="false">
      <c r="A2921" s="24"/>
      <c r="B2921" s="23"/>
      <c r="C2921" s="23"/>
      <c r="D2921" s="23"/>
      <c r="E2921" s="23"/>
      <c r="F2921" s="25"/>
      <c r="G2921" s="26" t="str">
        <f aca="false">IF(AND(E2921="",H2921=""),"",N(E2921)*N(F2921)+N(H2921))</f>
        <v/>
      </c>
      <c r="H2921" s="25"/>
      <c r="I2921" s="23"/>
      <c r="J2921" s="28" t="str">
        <f aca="false">IF(AND(A2921="",B2921="",C2921="",E2921="",H2921=""),"",IF(B2921="","Pick a job",IF(ISNA(MATCH(B2921,Jobs!$A$2:$A$301,0)),"Job # not on Jobs tab",IF(C2921="","Pick a category",IF(AND(E2921&lt;&gt;"",F2921=""),"Add a rate",IF(AND(E2921="",H2921=""),"Add hours or an amount",IF(AND(E2921&lt;&gt;"",H2921&lt;&gt;""),"Use hours x rate OR an amount","")))))))</f>
        <v/>
      </c>
    </row>
    <row r="2922" customFormat="false" ht="15" hidden="false" customHeight="false" outlineLevel="0" collapsed="false">
      <c r="A2922" s="24"/>
      <c r="B2922" s="23"/>
      <c r="C2922" s="23"/>
      <c r="D2922" s="23"/>
      <c r="E2922" s="23"/>
      <c r="F2922" s="25"/>
      <c r="G2922" s="26" t="str">
        <f aca="false">IF(AND(E2922="",H2922=""),"",N(E2922)*N(F2922)+N(H2922))</f>
        <v/>
      </c>
      <c r="H2922" s="25"/>
      <c r="I2922" s="23"/>
      <c r="J2922" s="28" t="str">
        <f aca="false">IF(AND(A2922="",B2922="",C2922="",E2922="",H2922=""),"",IF(B2922="","Pick a job",IF(ISNA(MATCH(B2922,Jobs!$A$2:$A$301,0)),"Job # not on Jobs tab",IF(C2922="","Pick a category",IF(AND(E2922&lt;&gt;"",F2922=""),"Add a rate",IF(AND(E2922="",H2922=""),"Add hours or an amount",IF(AND(E2922&lt;&gt;"",H2922&lt;&gt;""),"Use hours x rate OR an amount","")))))))</f>
        <v/>
      </c>
    </row>
    <row r="2923" customFormat="false" ht="15" hidden="false" customHeight="false" outlineLevel="0" collapsed="false">
      <c r="A2923" s="24"/>
      <c r="B2923" s="23"/>
      <c r="C2923" s="23"/>
      <c r="D2923" s="23"/>
      <c r="E2923" s="23"/>
      <c r="F2923" s="25"/>
      <c r="G2923" s="26" t="str">
        <f aca="false">IF(AND(E2923="",H2923=""),"",N(E2923)*N(F2923)+N(H2923))</f>
        <v/>
      </c>
      <c r="H2923" s="25"/>
      <c r="I2923" s="23"/>
      <c r="J2923" s="28" t="str">
        <f aca="false">IF(AND(A2923="",B2923="",C2923="",E2923="",H2923=""),"",IF(B2923="","Pick a job",IF(ISNA(MATCH(B2923,Jobs!$A$2:$A$301,0)),"Job # not on Jobs tab",IF(C2923="","Pick a category",IF(AND(E2923&lt;&gt;"",F2923=""),"Add a rate",IF(AND(E2923="",H2923=""),"Add hours or an amount",IF(AND(E2923&lt;&gt;"",H2923&lt;&gt;""),"Use hours x rate OR an amount","")))))))</f>
        <v/>
      </c>
    </row>
    <row r="2924" customFormat="false" ht="15" hidden="false" customHeight="false" outlineLevel="0" collapsed="false">
      <c r="A2924" s="24"/>
      <c r="B2924" s="23"/>
      <c r="C2924" s="23"/>
      <c r="D2924" s="23"/>
      <c r="E2924" s="23"/>
      <c r="F2924" s="25"/>
      <c r="G2924" s="26" t="str">
        <f aca="false">IF(AND(E2924="",H2924=""),"",N(E2924)*N(F2924)+N(H2924))</f>
        <v/>
      </c>
      <c r="H2924" s="25"/>
      <c r="I2924" s="23"/>
      <c r="J2924" s="28" t="str">
        <f aca="false">IF(AND(A2924="",B2924="",C2924="",E2924="",H2924=""),"",IF(B2924="","Pick a job",IF(ISNA(MATCH(B2924,Jobs!$A$2:$A$301,0)),"Job # not on Jobs tab",IF(C2924="","Pick a category",IF(AND(E2924&lt;&gt;"",F2924=""),"Add a rate",IF(AND(E2924="",H2924=""),"Add hours or an amount",IF(AND(E2924&lt;&gt;"",H2924&lt;&gt;""),"Use hours x rate OR an amount","")))))))</f>
        <v/>
      </c>
    </row>
    <row r="2925" customFormat="false" ht="15" hidden="false" customHeight="false" outlineLevel="0" collapsed="false">
      <c r="A2925" s="24"/>
      <c r="B2925" s="23"/>
      <c r="C2925" s="23"/>
      <c r="D2925" s="23"/>
      <c r="E2925" s="23"/>
      <c r="F2925" s="25"/>
      <c r="G2925" s="26" t="str">
        <f aca="false">IF(AND(E2925="",H2925=""),"",N(E2925)*N(F2925)+N(H2925))</f>
        <v/>
      </c>
      <c r="H2925" s="25"/>
      <c r="I2925" s="23"/>
      <c r="J2925" s="28" t="str">
        <f aca="false">IF(AND(A2925="",B2925="",C2925="",E2925="",H2925=""),"",IF(B2925="","Pick a job",IF(ISNA(MATCH(B2925,Jobs!$A$2:$A$301,0)),"Job # not on Jobs tab",IF(C2925="","Pick a category",IF(AND(E2925&lt;&gt;"",F2925=""),"Add a rate",IF(AND(E2925="",H2925=""),"Add hours or an amount",IF(AND(E2925&lt;&gt;"",H2925&lt;&gt;""),"Use hours x rate OR an amount","")))))))</f>
        <v/>
      </c>
    </row>
    <row r="2926" customFormat="false" ht="15" hidden="false" customHeight="false" outlineLevel="0" collapsed="false">
      <c r="A2926" s="24"/>
      <c r="B2926" s="23"/>
      <c r="C2926" s="23"/>
      <c r="D2926" s="23"/>
      <c r="E2926" s="23"/>
      <c r="F2926" s="25"/>
      <c r="G2926" s="26" t="str">
        <f aca="false">IF(AND(E2926="",H2926=""),"",N(E2926)*N(F2926)+N(H2926))</f>
        <v/>
      </c>
      <c r="H2926" s="25"/>
      <c r="I2926" s="23"/>
      <c r="J2926" s="28" t="str">
        <f aca="false">IF(AND(A2926="",B2926="",C2926="",E2926="",H2926=""),"",IF(B2926="","Pick a job",IF(ISNA(MATCH(B2926,Jobs!$A$2:$A$301,0)),"Job # not on Jobs tab",IF(C2926="","Pick a category",IF(AND(E2926&lt;&gt;"",F2926=""),"Add a rate",IF(AND(E2926="",H2926=""),"Add hours or an amount",IF(AND(E2926&lt;&gt;"",H2926&lt;&gt;""),"Use hours x rate OR an amount","")))))))</f>
        <v/>
      </c>
    </row>
    <row r="2927" customFormat="false" ht="15" hidden="false" customHeight="false" outlineLevel="0" collapsed="false">
      <c r="A2927" s="24"/>
      <c r="B2927" s="23"/>
      <c r="C2927" s="23"/>
      <c r="D2927" s="23"/>
      <c r="E2927" s="23"/>
      <c r="F2927" s="25"/>
      <c r="G2927" s="26" t="str">
        <f aca="false">IF(AND(E2927="",H2927=""),"",N(E2927)*N(F2927)+N(H2927))</f>
        <v/>
      </c>
      <c r="H2927" s="25"/>
      <c r="I2927" s="23"/>
      <c r="J2927" s="28" t="str">
        <f aca="false">IF(AND(A2927="",B2927="",C2927="",E2927="",H2927=""),"",IF(B2927="","Pick a job",IF(ISNA(MATCH(B2927,Jobs!$A$2:$A$301,0)),"Job # not on Jobs tab",IF(C2927="","Pick a category",IF(AND(E2927&lt;&gt;"",F2927=""),"Add a rate",IF(AND(E2927="",H2927=""),"Add hours or an amount",IF(AND(E2927&lt;&gt;"",H2927&lt;&gt;""),"Use hours x rate OR an amount","")))))))</f>
        <v/>
      </c>
    </row>
    <row r="2928" customFormat="false" ht="15" hidden="false" customHeight="false" outlineLevel="0" collapsed="false">
      <c r="A2928" s="24"/>
      <c r="B2928" s="23"/>
      <c r="C2928" s="23"/>
      <c r="D2928" s="23"/>
      <c r="E2928" s="23"/>
      <c r="F2928" s="25"/>
      <c r="G2928" s="26" t="str">
        <f aca="false">IF(AND(E2928="",H2928=""),"",N(E2928)*N(F2928)+N(H2928))</f>
        <v/>
      </c>
      <c r="H2928" s="25"/>
      <c r="I2928" s="23"/>
      <c r="J2928" s="28" t="str">
        <f aca="false">IF(AND(A2928="",B2928="",C2928="",E2928="",H2928=""),"",IF(B2928="","Pick a job",IF(ISNA(MATCH(B2928,Jobs!$A$2:$A$301,0)),"Job # not on Jobs tab",IF(C2928="","Pick a category",IF(AND(E2928&lt;&gt;"",F2928=""),"Add a rate",IF(AND(E2928="",H2928=""),"Add hours or an amount",IF(AND(E2928&lt;&gt;"",H2928&lt;&gt;""),"Use hours x rate OR an amount","")))))))</f>
        <v/>
      </c>
    </row>
    <row r="2929" customFormat="false" ht="15" hidden="false" customHeight="false" outlineLevel="0" collapsed="false">
      <c r="A2929" s="24"/>
      <c r="B2929" s="23"/>
      <c r="C2929" s="23"/>
      <c r="D2929" s="23"/>
      <c r="E2929" s="23"/>
      <c r="F2929" s="25"/>
      <c r="G2929" s="26" t="str">
        <f aca="false">IF(AND(E2929="",H2929=""),"",N(E2929)*N(F2929)+N(H2929))</f>
        <v/>
      </c>
      <c r="H2929" s="25"/>
      <c r="I2929" s="23"/>
      <c r="J2929" s="28" t="str">
        <f aca="false">IF(AND(A2929="",B2929="",C2929="",E2929="",H2929=""),"",IF(B2929="","Pick a job",IF(ISNA(MATCH(B2929,Jobs!$A$2:$A$301,0)),"Job # not on Jobs tab",IF(C2929="","Pick a category",IF(AND(E2929&lt;&gt;"",F2929=""),"Add a rate",IF(AND(E2929="",H2929=""),"Add hours or an amount",IF(AND(E2929&lt;&gt;"",H2929&lt;&gt;""),"Use hours x rate OR an amount","")))))))</f>
        <v/>
      </c>
    </row>
    <row r="2930" customFormat="false" ht="15" hidden="false" customHeight="false" outlineLevel="0" collapsed="false">
      <c r="A2930" s="24"/>
      <c r="B2930" s="23"/>
      <c r="C2930" s="23"/>
      <c r="D2930" s="23"/>
      <c r="E2930" s="23"/>
      <c r="F2930" s="25"/>
      <c r="G2930" s="26" t="str">
        <f aca="false">IF(AND(E2930="",H2930=""),"",N(E2930)*N(F2930)+N(H2930))</f>
        <v/>
      </c>
      <c r="H2930" s="25"/>
      <c r="I2930" s="23"/>
      <c r="J2930" s="28" t="str">
        <f aca="false">IF(AND(A2930="",B2930="",C2930="",E2930="",H2930=""),"",IF(B2930="","Pick a job",IF(ISNA(MATCH(B2930,Jobs!$A$2:$A$301,0)),"Job # not on Jobs tab",IF(C2930="","Pick a category",IF(AND(E2930&lt;&gt;"",F2930=""),"Add a rate",IF(AND(E2930="",H2930=""),"Add hours or an amount",IF(AND(E2930&lt;&gt;"",H2930&lt;&gt;""),"Use hours x rate OR an amount","")))))))</f>
        <v/>
      </c>
    </row>
    <row r="2931" customFormat="false" ht="15" hidden="false" customHeight="false" outlineLevel="0" collapsed="false">
      <c r="A2931" s="24"/>
      <c r="B2931" s="23"/>
      <c r="C2931" s="23"/>
      <c r="D2931" s="23"/>
      <c r="E2931" s="23"/>
      <c r="F2931" s="25"/>
      <c r="G2931" s="26" t="str">
        <f aca="false">IF(AND(E2931="",H2931=""),"",N(E2931)*N(F2931)+N(H2931))</f>
        <v/>
      </c>
      <c r="H2931" s="25"/>
      <c r="I2931" s="23"/>
      <c r="J2931" s="28" t="str">
        <f aca="false">IF(AND(A2931="",B2931="",C2931="",E2931="",H2931=""),"",IF(B2931="","Pick a job",IF(ISNA(MATCH(B2931,Jobs!$A$2:$A$301,0)),"Job # not on Jobs tab",IF(C2931="","Pick a category",IF(AND(E2931&lt;&gt;"",F2931=""),"Add a rate",IF(AND(E2931="",H2931=""),"Add hours or an amount",IF(AND(E2931&lt;&gt;"",H2931&lt;&gt;""),"Use hours x rate OR an amount","")))))))</f>
        <v/>
      </c>
    </row>
    <row r="2932" customFormat="false" ht="15" hidden="false" customHeight="false" outlineLevel="0" collapsed="false">
      <c r="A2932" s="24"/>
      <c r="B2932" s="23"/>
      <c r="C2932" s="23"/>
      <c r="D2932" s="23"/>
      <c r="E2932" s="23"/>
      <c r="F2932" s="25"/>
      <c r="G2932" s="26" t="str">
        <f aca="false">IF(AND(E2932="",H2932=""),"",N(E2932)*N(F2932)+N(H2932))</f>
        <v/>
      </c>
      <c r="H2932" s="25"/>
      <c r="I2932" s="23"/>
      <c r="J2932" s="28" t="str">
        <f aca="false">IF(AND(A2932="",B2932="",C2932="",E2932="",H2932=""),"",IF(B2932="","Pick a job",IF(ISNA(MATCH(B2932,Jobs!$A$2:$A$301,0)),"Job # not on Jobs tab",IF(C2932="","Pick a category",IF(AND(E2932&lt;&gt;"",F2932=""),"Add a rate",IF(AND(E2932="",H2932=""),"Add hours or an amount",IF(AND(E2932&lt;&gt;"",H2932&lt;&gt;""),"Use hours x rate OR an amount","")))))))</f>
        <v/>
      </c>
    </row>
    <row r="2933" customFormat="false" ht="15" hidden="false" customHeight="false" outlineLevel="0" collapsed="false">
      <c r="A2933" s="24"/>
      <c r="B2933" s="23"/>
      <c r="C2933" s="23"/>
      <c r="D2933" s="23"/>
      <c r="E2933" s="23"/>
      <c r="F2933" s="25"/>
      <c r="G2933" s="26" t="str">
        <f aca="false">IF(AND(E2933="",H2933=""),"",N(E2933)*N(F2933)+N(H2933))</f>
        <v/>
      </c>
      <c r="H2933" s="25"/>
      <c r="I2933" s="23"/>
      <c r="J2933" s="28" t="str">
        <f aca="false">IF(AND(A2933="",B2933="",C2933="",E2933="",H2933=""),"",IF(B2933="","Pick a job",IF(ISNA(MATCH(B2933,Jobs!$A$2:$A$301,0)),"Job # not on Jobs tab",IF(C2933="","Pick a category",IF(AND(E2933&lt;&gt;"",F2933=""),"Add a rate",IF(AND(E2933="",H2933=""),"Add hours or an amount",IF(AND(E2933&lt;&gt;"",H2933&lt;&gt;""),"Use hours x rate OR an amount","")))))))</f>
        <v/>
      </c>
    </row>
    <row r="2934" customFormat="false" ht="15" hidden="false" customHeight="false" outlineLevel="0" collapsed="false">
      <c r="A2934" s="24"/>
      <c r="B2934" s="23"/>
      <c r="C2934" s="23"/>
      <c r="D2934" s="23"/>
      <c r="E2934" s="23"/>
      <c r="F2934" s="25"/>
      <c r="G2934" s="26" t="str">
        <f aca="false">IF(AND(E2934="",H2934=""),"",N(E2934)*N(F2934)+N(H2934))</f>
        <v/>
      </c>
      <c r="H2934" s="25"/>
      <c r="I2934" s="23"/>
      <c r="J2934" s="28" t="str">
        <f aca="false">IF(AND(A2934="",B2934="",C2934="",E2934="",H2934=""),"",IF(B2934="","Pick a job",IF(ISNA(MATCH(B2934,Jobs!$A$2:$A$301,0)),"Job # not on Jobs tab",IF(C2934="","Pick a category",IF(AND(E2934&lt;&gt;"",F2934=""),"Add a rate",IF(AND(E2934="",H2934=""),"Add hours or an amount",IF(AND(E2934&lt;&gt;"",H2934&lt;&gt;""),"Use hours x rate OR an amount","")))))))</f>
        <v/>
      </c>
    </row>
    <row r="2935" customFormat="false" ht="15" hidden="false" customHeight="false" outlineLevel="0" collapsed="false">
      <c r="A2935" s="24"/>
      <c r="B2935" s="23"/>
      <c r="C2935" s="23"/>
      <c r="D2935" s="23"/>
      <c r="E2935" s="23"/>
      <c r="F2935" s="25"/>
      <c r="G2935" s="26" t="str">
        <f aca="false">IF(AND(E2935="",H2935=""),"",N(E2935)*N(F2935)+N(H2935))</f>
        <v/>
      </c>
      <c r="H2935" s="25"/>
      <c r="I2935" s="23"/>
      <c r="J2935" s="28" t="str">
        <f aca="false">IF(AND(A2935="",B2935="",C2935="",E2935="",H2935=""),"",IF(B2935="","Pick a job",IF(ISNA(MATCH(B2935,Jobs!$A$2:$A$301,0)),"Job # not on Jobs tab",IF(C2935="","Pick a category",IF(AND(E2935&lt;&gt;"",F2935=""),"Add a rate",IF(AND(E2935="",H2935=""),"Add hours or an amount",IF(AND(E2935&lt;&gt;"",H2935&lt;&gt;""),"Use hours x rate OR an amount","")))))))</f>
        <v/>
      </c>
    </row>
    <row r="2936" customFormat="false" ht="15" hidden="false" customHeight="false" outlineLevel="0" collapsed="false">
      <c r="A2936" s="24"/>
      <c r="B2936" s="23"/>
      <c r="C2936" s="23"/>
      <c r="D2936" s="23"/>
      <c r="E2936" s="23"/>
      <c r="F2936" s="25"/>
      <c r="G2936" s="26" t="str">
        <f aca="false">IF(AND(E2936="",H2936=""),"",N(E2936)*N(F2936)+N(H2936))</f>
        <v/>
      </c>
      <c r="H2936" s="25"/>
      <c r="I2936" s="23"/>
      <c r="J2936" s="28" t="str">
        <f aca="false">IF(AND(A2936="",B2936="",C2936="",E2936="",H2936=""),"",IF(B2936="","Pick a job",IF(ISNA(MATCH(B2936,Jobs!$A$2:$A$301,0)),"Job # not on Jobs tab",IF(C2936="","Pick a category",IF(AND(E2936&lt;&gt;"",F2936=""),"Add a rate",IF(AND(E2936="",H2936=""),"Add hours or an amount",IF(AND(E2936&lt;&gt;"",H2936&lt;&gt;""),"Use hours x rate OR an amount","")))))))</f>
        <v/>
      </c>
    </row>
    <row r="2937" customFormat="false" ht="15" hidden="false" customHeight="false" outlineLevel="0" collapsed="false">
      <c r="A2937" s="24"/>
      <c r="B2937" s="23"/>
      <c r="C2937" s="23"/>
      <c r="D2937" s="23"/>
      <c r="E2937" s="23"/>
      <c r="F2937" s="25"/>
      <c r="G2937" s="26" t="str">
        <f aca="false">IF(AND(E2937="",H2937=""),"",N(E2937)*N(F2937)+N(H2937))</f>
        <v/>
      </c>
      <c r="H2937" s="25"/>
      <c r="I2937" s="23"/>
      <c r="J2937" s="28" t="str">
        <f aca="false">IF(AND(A2937="",B2937="",C2937="",E2937="",H2937=""),"",IF(B2937="","Pick a job",IF(ISNA(MATCH(B2937,Jobs!$A$2:$A$301,0)),"Job # not on Jobs tab",IF(C2937="","Pick a category",IF(AND(E2937&lt;&gt;"",F2937=""),"Add a rate",IF(AND(E2937="",H2937=""),"Add hours or an amount",IF(AND(E2937&lt;&gt;"",H2937&lt;&gt;""),"Use hours x rate OR an amount","")))))))</f>
        <v/>
      </c>
    </row>
    <row r="2938" customFormat="false" ht="15" hidden="false" customHeight="false" outlineLevel="0" collapsed="false">
      <c r="A2938" s="24"/>
      <c r="B2938" s="23"/>
      <c r="C2938" s="23"/>
      <c r="D2938" s="23"/>
      <c r="E2938" s="23"/>
      <c r="F2938" s="25"/>
      <c r="G2938" s="26" t="str">
        <f aca="false">IF(AND(E2938="",H2938=""),"",N(E2938)*N(F2938)+N(H2938))</f>
        <v/>
      </c>
      <c r="H2938" s="25"/>
      <c r="I2938" s="23"/>
      <c r="J2938" s="28" t="str">
        <f aca="false">IF(AND(A2938="",B2938="",C2938="",E2938="",H2938=""),"",IF(B2938="","Pick a job",IF(ISNA(MATCH(B2938,Jobs!$A$2:$A$301,0)),"Job # not on Jobs tab",IF(C2938="","Pick a category",IF(AND(E2938&lt;&gt;"",F2938=""),"Add a rate",IF(AND(E2938="",H2938=""),"Add hours or an amount",IF(AND(E2938&lt;&gt;"",H2938&lt;&gt;""),"Use hours x rate OR an amount","")))))))</f>
        <v/>
      </c>
    </row>
    <row r="2939" customFormat="false" ht="15" hidden="false" customHeight="false" outlineLevel="0" collapsed="false">
      <c r="A2939" s="24"/>
      <c r="B2939" s="23"/>
      <c r="C2939" s="23"/>
      <c r="D2939" s="23"/>
      <c r="E2939" s="23"/>
      <c r="F2939" s="25"/>
      <c r="G2939" s="26" t="str">
        <f aca="false">IF(AND(E2939="",H2939=""),"",N(E2939)*N(F2939)+N(H2939))</f>
        <v/>
      </c>
      <c r="H2939" s="25"/>
      <c r="I2939" s="23"/>
      <c r="J2939" s="28" t="str">
        <f aca="false">IF(AND(A2939="",B2939="",C2939="",E2939="",H2939=""),"",IF(B2939="","Pick a job",IF(ISNA(MATCH(B2939,Jobs!$A$2:$A$301,0)),"Job # not on Jobs tab",IF(C2939="","Pick a category",IF(AND(E2939&lt;&gt;"",F2939=""),"Add a rate",IF(AND(E2939="",H2939=""),"Add hours or an amount",IF(AND(E2939&lt;&gt;"",H2939&lt;&gt;""),"Use hours x rate OR an amount","")))))))</f>
        <v/>
      </c>
    </row>
    <row r="2940" customFormat="false" ht="15" hidden="false" customHeight="false" outlineLevel="0" collapsed="false">
      <c r="A2940" s="24"/>
      <c r="B2940" s="23"/>
      <c r="C2940" s="23"/>
      <c r="D2940" s="23"/>
      <c r="E2940" s="23"/>
      <c r="F2940" s="25"/>
      <c r="G2940" s="26" t="str">
        <f aca="false">IF(AND(E2940="",H2940=""),"",N(E2940)*N(F2940)+N(H2940))</f>
        <v/>
      </c>
      <c r="H2940" s="25"/>
      <c r="I2940" s="23"/>
      <c r="J2940" s="28" t="str">
        <f aca="false">IF(AND(A2940="",B2940="",C2940="",E2940="",H2940=""),"",IF(B2940="","Pick a job",IF(ISNA(MATCH(B2940,Jobs!$A$2:$A$301,0)),"Job # not on Jobs tab",IF(C2940="","Pick a category",IF(AND(E2940&lt;&gt;"",F2940=""),"Add a rate",IF(AND(E2940="",H2940=""),"Add hours or an amount",IF(AND(E2940&lt;&gt;"",H2940&lt;&gt;""),"Use hours x rate OR an amount","")))))))</f>
        <v/>
      </c>
    </row>
    <row r="2941" customFormat="false" ht="15" hidden="false" customHeight="false" outlineLevel="0" collapsed="false">
      <c r="A2941" s="24"/>
      <c r="B2941" s="23"/>
      <c r="C2941" s="23"/>
      <c r="D2941" s="23"/>
      <c r="E2941" s="23"/>
      <c r="F2941" s="25"/>
      <c r="G2941" s="26" t="str">
        <f aca="false">IF(AND(E2941="",H2941=""),"",N(E2941)*N(F2941)+N(H2941))</f>
        <v/>
      </c>
      <c r="H2941" s="25"/>
      <c r="I2941" s="23"/>
      <c r="J2941" s="28" t="str">
        <f aca="false">IF(AND(A2941="",B2941="",C2941="",E2941="",H2941=""),"",IF(B2941="","Pick a job",IF(ISNA(MATCH(B2941,Jobs!$A$2:$A$301,0)),"Job # not on Jobs tab",IF(C2941="","Pick a category",IF(AND(E2941&lt;&gt;"",F2941=""),"Add a rate",IF(AND(E2941="",H2941=""),"Add hours or an amount",IF(AND(E2941&lt;&gt;"",H2941&lt;&gt;""),"Use hours x rate OR an amount","")))))))</f>
        <v/>
      </c>
    </row>
    <row r="2942" customFormat="false" ht="15" hidden="false" customHeight="false" outlineLevel="0" collapsed="false">
      <c r="A2942" s="24"/>
      <c r="B2942" s="23"/>
      <c r="C2942" s="23"/>
      <c r="D2942" s="23"/>
      <c r="E2942" s="23"/>
      <c r="F2942" s="25"/>
      <c r="G2942" s="26" t="str">
        <f aca="false">IF(AND(E2942="",H2942=""),"",N(E2942)*N(F2942)+N(H2942))</f>
        <v/>
      </c>
      <c r="H2942" s="25"/>
      <c r="I2942" s="23"/>
      <c r="J2942" s="28" t="str">
        <f aca="false">IF(AND(A2942="",B2942="",C2942="",E2942="",H2942=""),"",IF(B2942="","Pick a job",IF(ISNA(MATCH(B2942,Jobs!$A$2:$A$301,0)),"Job # not on Jobs tab",IF(C2942="","Pick a category",IF(AND(E2942&lt;&gt;"",F2942=""),"Add a rate",IF(AND(E2942="",H2942=""),"Add hours or an amount",IF(AND(E2942&lt;&gt;"",H2942&lt;&gt;""),"Use hours x rate OR an amount","")))))))</f>
        <v/>
      </c>
    </row>
    <row r="2943" customFormat="false" ht="15" hidden="false" customHeight="false" outlineLevel="0" collapsed="false">
      <c r="A2943" s="24"/>
      <c r="B2943" s="23"/>
      <c r="C2943" s="23"/>
      <c r="D2943" s="23"/>
      <c r="E2943" s="23"/>
      <c r="F2943" s="25"/>
      <c r="G2943" s="26" t="str">
        <f aca="false">IF(AND(E2943="",H2943=""),"",N(E2943)*N(F2943)+N(H2943))</f>
        <v/>
      </c>
      <c r="H2943" s="25"/>
      <c r="I2943" s="23"/>
      <c r="J2943" s="28" t="str">
        <f aca="false">IF(AND(A2943="",B2943="",C2943="",E2943="",H2943=""),"",IF(B2943="","Pick a job",IF(ISNA(MATCH(B2943,Jobs!$A$2:$A$301,0)),"Job # not on Jobs tab",IF(C2943="","Pick a category",IF(AND(E2943&lt;&gt;"",F2943=""),"Add a rate",IF(AND(E2943="",H2943=""),"Add hours or an amount",IF(AND(E2943&lt;&gt;"",H2943&lt;&gt;""),"Use hours x rate OR an amount","")))))))</f>
        <v/>
      </c>
    </row>
    <row r="2944" customFormat="false" ht="15" hidden="false" customHeight="false" outlineLevel="0" collapsed="false">
      <c r="A2944" s="24"/>
      <c r="B2944" s="23"/>
      <c r="C2944" s="23"/>
      <c r="D2944" s="23"/>
      <c r="E2944" s="23"/>
      <c r="F2944" s="25"/>
      <c r="G2944" s="26" t="str">
        <f aca="false">IF(AND(E2944="",H2944=""),"",N(E2944)*N(F2944)+N(H2944))</f>
        <v/>
      </c>
      <c r="H2944" s="25"/>
      <c r="I2944" s="23"/>
      <c r="J2944" s="28" t="str">
        <f aca="false">IF(AND(A2944="",B2944="",C2944="",E2944="",H2944=""),"",IF(B2944="","Pick a job",IF(ISNA(MATCH(B2944,Jobs!$A$2:$A$301,0)),"Job # not on Jobs tab",IF(C2944="","Pick a category",IF(AND(E2944&lt;&gt;"",F2944=""),"Add a rate",IF(AND(E2944="",H2944=""),"Add hours or an amount",IF(AND(E2944&lt;&gt;"",H2944&lt;&gt;""),"Use hours x rate OR an amount","")))))))</f>
        <v/>
      </c>
    </row>
    <row r="2945" customFormat="false" ht="15" hidden="false" customHeight="false" outlineLevel="0" collapsed="false">
      <c r="A2945" s="24"/>
      <c r="B2945" s="23"/>
      <c r="C2945" s="23"/>
      <c r="D2945" s="23"/>
      <c r="E2945" s="23"/>
      <c r="F2945" s="25"/>
      <c r="G2945" s="26" t="str">
        <f aca="false">IF(AND(E2945="",H2945=""),"",N(E2945)*N(F2945)+N(H2945))</f>
        <v/>
      </c>
      <c r="H2945" s="25"/>
      <c r="I2945" s="23"/>
      <c r="J2945" s="28" t="str">
        <f aca="false">IF(AND(A2945="",B2945="",C2945="",E2945="",H2945=""),"",IF(B2945="","Pick a job",IF(ISNA(MATCH(B2945,Jobs!$A$2:$A$301,0)),"Job # not on Jobs tab",IF(C2945="","Pick a category",IF(AND(E2945&lt;&gt;"",F2945=""),"Add a rate",IF(AND(E2945="",H2945=""),"Add hours or an amount",IF(AND(E2945&lt;&gt;"",H2945&lt;&gt;""),"Use hours x rate OR an amount","")))))))</f>
        <v/>
      </c>
    </row>
    <row r="2946" customFormat="false" ht="15" hidden="false" customHeight="false" outlineLevel="0" collapsed="false">
      <c r="A2946" s="24"/>
      <c r="B2946" s="23"/>
      <c r="C2946" s="23"/>
      <c r="D2946" s="23"/>
      <c r="E2946" s="23"/>
      <c r="F2946" s="25"/>
      <c r="G2946" s="26" t="str">
        <f aca="false">IF(AND(E2946="",H2946=""),"",N(E2946)*N(F2946)+N(H2946))</f>
        <v/>
      </c>
      <c r="H2946" s="25"/>
      <c r="I2946" s="23"/>
      <c r="J2946" s="28" t="str">
        <f aca="false">IF(AND(A2946="",B2946="",C2946="",E2946="",H2946=""),"",IF(B2946="","Pick a job",IF(ISNA(MATCH(B2946,Jobs!$A$2:$A$301,0)),"Job # not on Jobs tab",IF(C2946="","Pick a category",IF(AND(E2946&lt;&gt;"",F2946=""),"Add a rate",IF(AND(E2946="",H2946=""),"Add hours or an amount",IF(AND(E2946&lt;&gt;"",H2946&lt;&gt;""),"Use hours x rate OR an amount","")))))))</f>
        <v/>
      </c>
    </row>
    <row r="2947" customFormat="false" ht="15" hidden="false" customHeight="false" outlineLevel="0" collapsed="false">
      <c r="A2947" s="24"/>
      <c r="B2947" s="23"/>
      <c r="C2947" s="23"/>
      <c r="D2947" s="23"/>
      <c r="E2947" s="23"/>
      <c r="F2947" s="25"/>
      <c r="G2947" s="26" t="str">
        <f aca="false">IF(AND(E2947="",H2947=""),"",N(E2947)*N(F2947)+N(H2947))</f>
        <v/>
      </c>
      <c r="H2947" s="25"/>
      <c r="I2947" s="23"/>
      <c r="J2947" s="28" t="str">
        <f aca="false">IF(AND(A2947="",B2947="",C2947="",E2947="",H2947=""),"",IF(B2947="","Pick a job",IF(ISNA(MATCH(B2947,Jobs!$A$2:$A$301,0)),"Job # not on Jobs tab",IF(C2947="","Pick a category",IF(AND(E2947&lt;&gt;"",F2947=""),"Add a rate",IF(AND(E2947="",H2947=""),"Add hours or an amount",IF(AND(E2947&lt;&gt;"",H2947&lt;&gt;""),"Use hours x rate OR an amount","")))))))</f>
        <v/>
      </c>
    </row>
    <row r="2948" customFormat="false" ht="15" hidden="false" customHeight="false" outlineLevel="0" collapsed="false">
      <c r="A2948" s="24"/>
      <c r="B2948" s="23"/>
      <c r="C2948" s="23"/>
      <c r="D2948" s="23"/>
      <c r="E2948" s="23"/>
      <c r="F2948" s="25"/>
      <c r="G2948" s="26" t="str">
        <f aca="false">IF(AND(E2948="",H2948=""),"",N(E2948)*N(F2948)+N(H2948))</f>
        <v/>
      </c>
      <c r="H2948" s="25"/>
      <c r="I2948" s="23"/>
      <c r="J2948" s="28" t="str">
        <f aca="false">IF(AND(A2948="",B2948="",C2948="",E2948="",H2948=""),"",IF(B2948="","Pick a job",IF(ISNA(MATCH(B2948,Jobs!$A$2:$A$301,0)),"Job # not on Jobs tab",IF(C2948="","Pick a category",IF(AND(E2948&lt;&gt;"",F2948=""),"Add a rate",IF(AND(E2948="",H2948=""),"Add hours or an amount",IF(AND(E2948&lt;&gt;"",H2948&lt;&gt;""),"Use hours x rate OR an amount","")))))))</f>
        <v/>
      </c>
    </row>
    <row r="2949" customFormat="false" ht="15" hidden="false" customHeight="false" outlineLevel="0" collapsed="false">
      <c r="A2949" s="24"/>
      <c r="B2949" s="23"/>
      <c r="C2949" s="23"/>
      <c r="D2949" s="23"/>
      <c r="E2949" s="23"/>
      <c r="F2949" s="25"/>
      <c r="G2949" s="26" t="str">
        <f aca="false">IF(AND(E2949="",H2949=""),"",N(E2949)*N(F2949)+N(H2949))</f>
        <v/>
      </c>
      <c r="H2949" s="25"/>
      <c r="I2949" s="23"/>
      <c r="J2949" s="28" t="str">
        <f aca="false">IF(AND(A2949="",B2949="",C2949="",E2949="",H2949=""),"",IF(B2949="","Pick a job",IF(ISNA(MATCH(B2949,Jobs!$A$2:$A$301,0)),"Job # not on Jobs tab",IF(C2949="","Pick a category",IF(AND(E2949&lt;&gt;"",F2949=""),"Add a rate",IF(AND(E2949="",H2949=""),"Add hours or an amount",IF(AND(E2949&lt;&gt;"",H2949&lt;&gt;""),"Use hours x rate OR an amount","")))))))</f>
        <v/>
      </c>
    </row>
    <row r="2950" customFormat="false" ht="15" hidden="false" customHeight="false" outlineLevel="0" collapsed="false">
      <c r="A2950" s="24"/>
      <c r="B2950" s="23"/>
      <c r="C2950" s="23"/>
      <c r="D2950" s="23"/>
      <c r="E2950" s="23"/>
      <c r="F2950" s="25"/>
      <c r="G2950" s="26" t="str">
        <f aca="false">IF(AND(E2950="",H2950=""),"",N(E2950)*N(F2950)+N(H2950))</f>
        <v/>
      </c>
      <c r="H2950" s="25"/>
      <c r="I2950" s="23"/>
      <c r="J2950" s="28" t="str">
        <f aca="false">IF(AND(A2950="",B2950="",C2950="",E2950="",H2950=""),"",IF(B2950="","Pick a job",IF(ISNA(MATCH(B2950,Jobs!$A$2:$A$301,0)),"Job # not on Jobs tab",IF(C2950="","Pick a category",IF(AND(E2950&lt;&gt;"",F2950=""),"Add a rate",IF(AND(E2950="",H2950=""),"Add hours or an amount",IF(AND(E2950&lt;&gt;"",H2950&lt;&gt;""),"Use hours x rate OR an amount","")))))))</f>
        <v/>
      </c>
    </row>
    <row r="2951" customFormat="false" ht="15" hidden="false" customHeight="false" outlineLevel="0" collapsed="false">
      <c r="A2951" s="24"/>
      <c r="B2951" s="23"/>
      <c r="C2951" s="23"/>
      <c r="D2951" s="23"/>
      <c r="E2951" s="23"/>
      <c r="F2951" s="25"/>
      <c r="G2951" s="26" t="str">
        <f aca="false">IF(AND(E2951="",H2951=""),"",N(E2951)*N(F2951)+N(H2951))</f>
        <v/>
      </c>
      <c r="H2951" s="25"/>
      <c r="I2951" s="23"/>
      <c r="J2951" s="28" t="str">
        <f aca="false">IF(AND(A2951="",B2951="",C2951="",E2951="",H2951=""),"",IF(B2951="","Pick a job",IF(ISNA(MATCH(B2951,Jobs!$A$2:$A$301,0)),"Job # not on Jobs tab",IF(C2951="","Pick a category",IF(AND(E2951&lt;&gt;"",F2951=""),"Add a rate",IF(AND(E2951="",H2951=""),"Add hours or an amount",IF(AND(E2951&lt;&gt;"",H2951&lt;&gt;""),"Use hours x rate OR an amount","")))))))</f>
        <v/>
      </c>
    </row>
    <row r="2952" customFormat="false" ht="15" hidden="false" customHeight="false" outlineLevel="0" collapsed="false">
      <c r="A2952" s="24"/>
      <c r="B2952" s="23"/>
      <c r="C2952" s="23"/>
      <c r="D2952" s="23"/>
      <c r="E2952" s="23"/>
      <c r="F2952" s="25"/>
      <c r="G2952" s="26" t="str">
        <f aca="false">IF(AND(E2952="",H2952=""),"",N(E2952)*N(F2952)+N(H2952))</f>
        <v/>
      </c>
      <c r="H2952" s="25"/>
      <c r="I2952" s="23"/>
      <c r="J2952" s="28" t="str">
        <f aca="false">IF(AND(A2952="",B2952="",C2952="",E2952="",H2952=""),"",IF(B2952="","Pick a job",IF(ISNA(MATCH(B2952,Jobs!$A$2:$A$301,0)),"Job # not on Jobs tab",IF(C2952="","Pick a category",IF(AND(E2952&lt;&gt;"",F2952=""),"Add a rate",IF(AND(E2952="",H2952=""),"Add hours or an amount",IF(AND(E2952&lt;&gt;"",H2952&lt;&gt;""),"Use hours x rate OR an amount","")))))))</f>
        <v/>
      </c>
    </row>
    <row r="2953" customFormat="false" ht="15" hidden="false" customHeight="false" outlineLevel="0" collapsed="false">
      <c r="A2953" s="24"/>
      <c r="B2953" s="23"/>
      <c r="C2953" s="23"/>
      <c r="D2953" s="23"/>
      <c r="E2953" s="23"/>
      <c r="F2953" s="25"/>
      <c r="G2953" s="26" t="str">
        <f aca="false">IF(AND(E2953="",H2953=""),"",N(E2953)*N(F2953)+N(H2953))</f>
        <v/>
      </c>
      <c r="H2953" s="25"/>
      <c r="I2953" s="23"/>
      <c r="J2953" s="28" t="str">
        <f aca="false">IF(AND(A2953="",B2953="",C2953="",E2953="",H2953=""),"",IF(B2953="","Pick a job",IF(ISNA(MATCH(B2953,Jobs!$A$2:$A$301,0)),"Job # not on Jobs tab",IF(C2953="","Pick a category",IF(AND(E2953&lt;&gt;"",F2953=""),"Add a rate",IF(AND(E2953="",H2953=""),"Add hours or an amount",IF(AND(E2953&lt;&gt;"",H2953&lt;&gt;""),"Use hours x rate OR an amount","")))))))</f>
        <v/>
      </c>
    </row>
    <row r="2954" customFormat="false" ht="15" hidden="false" customHeight="false" outlineLevel="0" collapsed="false">
      <c r="A2954" s="24"/>
      <c r="B2954" s="23"/>
      <c r="C2954" s="23"/>
      <c r="D2954" s="23"/>
      <c r="E2954" s="23"/>
      <c r="F2954" s="25"/>
      <c r="G2954" s="26" t="str">
        <f aca="false">IF(AND(E2954="",H2954=""),"",N(E2954)*N(F2954)+N(H2954))</f>
        <v/>
      </c>
      <c r="H2954" s="25"/>
      <c r="I2954" s="23"/>
      <c r="J2954" s="28" t="str">
        <f aca="false">IF(AND(A2954="",B2954="",C2954="",E2954="",H2954=""),"",IF(B2954="","Pick a job",IF(ISNA(MATCH(B2954,Jobs!$A$2:$A$301,0)),"Job # not on Jobs tab",IF(C2954="","Pick a category",IF(AND(E2954&lt;&gt;"",F2954=""),"Add a rate",IF(AND(E2954="",H2954=""),"Add hours or an amount",IF(AND(E2954&lt;&gt;"",H2954&lt;&gt;""),"Use hours x rate OR an amount","")))))))</f>
        <v/>
      </c>
    </row>
    <row r="2955" customFormat="false" ht="15" hidden="false" customHeight="false" outlineLevel="0" collapsed="false">
      <c r="A2955" s="24"/>
      <c r="B2955" s="23"/>
      <c r="C2955" s="23"/>
      <c r="D2955" s="23"/>
      <c r="E2955" s="23"/>
      <c r="F2955" s="25"/>
      <c r="G2955" s="26" t="str">
        <f aca="false">IF(AND(E2955="",H2955=""),"",N(E2955)*N(F2955)+N(H2955))</f>
        <v/>
      </c>
      <c r="H2955" s="25"/>
      <c r="I2955" s="23"/>
      <c r="J2955" s="28" t="str">
        <f aca="false">IF(AND(A2955="",B2955="",C2955="",E2955="",H2955=""),"",IF(B2955="","Pick a job",IF(ISNA(MATCH(B2955,Jobs!$A$2:$A$301,0)),"Job # not on Jobs tab",IF(C2955="","Pick a category",IF(AND(E2955&lt;&gt;"",F2955=""),"Add a rate",IF(AND(E2955="",H2955=""),"Add hours or an amount",IF(AND(E2955&lt;&gt;"",H2955&lt;&gt;""),"Use hours x rate OR an amount","")))))))</f>
        <v/>
      </c>
    </row>
    <row r="2956" customFormat="false" ht="15" hidden="false" customHeight="false" outlineLevel="0" collapsed="false">
      <c r="A2956" s="24"/>
      <c r="B2956" s="23"/>
      <c r="C2956" s="23"/>
      <c r="D2956" s="23"/>
      <c r="E2956" s="23"/>
      <c r="F2956" s="25"/>
      <c r="G2956" s="26" t="str">
        <f aca="false">IF(AND(E2956="",H2956=""),"",N(E2956)*N(F2956)+N(H2956))</f>
        <v/>
      </c>
      <c r="H2956" s="25"/>
      <c r="I2956" s="23"/>
      <c r="J2956" s="28" t="str">
        <f aca="false">IF(AND(A2956="",B2956="",C2956="",E2956="",H2956=""),"",IF(B2956="","Pick a job",IF(ISNA(MATCH(B2956,Jobs!$A$2:$A$301,0)),"Job # not on Jobs tab",IF(C2956="","Pick a category",IF(AND(E2956&lt;&gt;"",F2956=""),"Add a rate",IF(AND(E2956="",H2956=""),"Add hours or an amount",IF(AND(E2956&lt;&gt;"",H2956&lt;&gt;""),"Use hours x rate OR an amount","")))))))</f>
        <v/>
      </c>
    </row>
    <row r="2957" customFormat="false" ht="15" hidden="false" customHeight="false" outlineLevel="0" collapsed="false">
      <c r="A2957" s="24"/>
      <c r="B2957" s="23"/>
      <c r="C2957" s="23"/>
      <c r="D2957" s="23"/>
      <c r="E2957" s="23"/>
      <c r="F2957" s="25"/>
      <c r="G2957" s="26" t="str">
        <f aca="false">IF(AND(E2957="",H2957=""),"",N(E2957)*N(F2957)+N(H2957))</f>
        <v/>
      </c>
      <c r="H2957" s="25"/>
      <c r="I2957" s="23"/>
      <c r="J2957" s="28" t="str">
        <f aca="false">IF(AND(A2957="",B2957="",C2957="",E2957="",H2957=""),"",IF(B2957="","Pick a job",IF(ISNA(MATCH(B2957,Jobs!$A$2:$A$301,0)),"Job # not on Jobs tab",IF(C2957="","Pick a category",IF(AND(E2957&lt;&gt;"",F2957=""),"Add a rate",IF(AND(E2957="",H2957=""),"Add hours or an amount",IF(AND(E2957&lt;&gt;"",H2957&lt;&gt;""),"Use hours x rate OR an amount","")))))))</f>
        <v/>
      </c>
    </row>
    <row r="2958" customFormat="false" ht="15" hidden="false" customHeight="false" outlineLevel="0" collapsed="false">
      <c r="A2958" s="24"/>
      <c r="B2958" s="23"/>
      <c r="C2958" s="23"/>
      <c r="D2958" s="23"/>
      <c r="E2958" s="23"/>
      <c r="F2958" s="25"/>
      <c r="G2958" s="26" t="str">
        <f aca="false">IF(AND(E2958="",H2958=""),"",N(E2958)*N(F2958)+N(H2958))</f>
        <v/>
      </c>
      <c r="H2958" s="25"/>
      <c r="I2958" s="23"/>
      <c r="J2958" s="28" t="str">
        <f aca="false">IF(AND(A2958="",B2958="",C2958="",E2958="",H2958=""),"",IF(B2958="","Pick a job",IF(ISNA(MATCH(B2958,Jobs!$A$2:$A$301,0)),"Job # not on Jobs tab",IF(C2958="","Pick a category",IF(AND(E2958&lt;&gt;"",F2958=""),"Add a rate",IF(AND(E2958="",H2958=""),"Add hours or an amount",IF(AND(E2958&lt;&gt;"",H2958&lt;&gt;""),"Use hours x rate OR an amount","")))))))</f>
        <v/>
      </c>
    </row>
    <row r="2959" customFormat="false" ht="15" hidden="false" customHeight="false" outlineLevel="0" collapsed="false">
      <c r="A2959" s="24"/>
      <c r="B2959" s="23"/>
      <c r="C2959" s="23"/>
      <c r="D2959" s="23"/>
      <c r="E2959" s="23"/>
      <c r="F2959" s="25"/>
      <c r="G2959" s="26" t="str">
        <f aca="false">IF(AND(E2959="",H2959=""),"",N(E2959)*N(F2959)+N(H2959))</f>
        <v/>
      </c>
      <c r="H2959" s="25"/>
      <c r="I2959" s="23"/>
      <c r="J2959" s="28" t="str">
        <f aca="false">IF(AND(A2959="",B2959="",C2959="",E2959="",H2959=""),"",IF(B2959="","Pick a job",IF(ISNA(MATCH(B2959,Jobs!$A$2:$A$301,0)),"Job # not on Jobs tab",IF(C2959="","Pick a category",IF(AND(E2959&lt;&gt;"",F2959=""),"Add a rate",IF(AND(E2959="",H2959=""),"Add hours or an amount",IF(AND(E2959&lt;&gt;"",H2959&lt;&gt;""),"Use hours x rate OR an amount","")))))))</f>
        <v/>
      </c>
    </row>
    <row r="2960" customFormat="false" ht="15" hidden="false" customHeight="false" outlineLevel="0" collapsed="false">
      <c r="A2960" s="24"/>
      <c r="B2960" s="23"/>
      <c r="C2960" s="23"/>
      <c r="D2960" s="23"/>
      <c r="E2960" s="23"/>
      <c r="F2960" s="25"/>
      <c r="G2960" s="26" t="str">
        <f aca="false">IF(AND(E2960="",H2960=""),"",N(E2960)*N(F2960)+N(H2960))</f>
        <v/>
      </c>
      <c r="H2960" s="25"/>
      <c r="I2960" s="23"/>
      <c r="J2960" s="28" t="str">
        <f aca="false">IF(AND(A2960="",B2960="",C2960="",E2960="",H2960=""),"",IF(B2960="","Pick a job",IF(ISNA(MATCH(B2960,Jobs!$A$2:$A$301,0)),"Job # not on Jobs tab",IF(C2960="","Pick a category",IF(AND(E2960&lt;&gt;"",F2960=""),"Add a rate",IF(AND(E2960="",H2960=""),"Add hours or an amount",IF(AND(E2960&lt;&gt;"",H2960&lt;&gt;""),"Use hours x rate OR an amount","")))))))</f>
        <v/>
      </c>
    </row>
    <row r="2961" customFormat="false" ht="15" hidden="false" customHeight="false" outlineLevel="0" collapsed="false">
      <c r="A2961" s="24"/>
      <c r="B2961" s="23"/>
      <c r="C2961" s="23"/>
      <c r="D2961" s="23"/>
      <c r="E2961" s="23"/>
      <c r="F2961" s="25"/>
      <c r="G2961" s="26" t="str">
        <f aca="false">IF(AND(E2961="",H2961=""),"",N(E2961)*N(F2961)+N(H2961))</f>
        <v/>
      </c>
      <c r="H2961" s="25"/>
      <c r="I2961" s="23"/>
      <c r="J2961" s="28" t="str">
        <f aca="false">IF(AND(A2961="",B2961="",C2961="",E2961="",H2961=""),"",IF(B2961="","Pick a job",IF(ISNA(MATCH(B2961,Jobs!$A$2:$A$301,0)),"Job # not on Jobs tab",IF(C2961="","Pick a category",IF(AND(E2961&lt;&gt;"",F2961=""),"Add a rate",IF(AND(E2961="",H2961=""),"Add hours or an amount",IF(AND(E2961&lt;&gt;"",H2961&lt;&gt;""),"Use hours x rate OR an amount","")))))))</f>
        <v/>
      </c>
    </row>
    <row r="2962" customFormat="false" ht="15" hidden="false" customHeight="false" outlineLevel="0" collapsed="false">
      <c r="A2962" s="24"/>
      <c r="B2962" s="23"/>
      <c r="C2962" s="23"/>
      <c r="D2962" s="23"/>
      <c r="E2962" s="23"/>
      <c r="F2962" s="25"/>
      <c r="G2962" s="26" t="str">
        <f aca="false">IF(AND(E2962="",H2962=""),"",N(E2962)*N(F2962)+N(H2962))</f>
        <v/>
      </c>
      <c r="H2962" s="25"/>
      <c r="I2962" s="23"/>
      <c r="J2962" s="28" t="str">
        <f aca="false">IF(AND(A2962="",B2962="",C2962="",E2962="",H2962=""),"",IF(B2962="","Pick a job",IF(ISNA(MATCH(B2962,Jobs!$A$2:$A$301,0)),"Job # not on Jobs tab",IF(C2962="","Pick a category",IF(AND(E2962&lt;&gt;"",F2962=""),"Add a rate",IF(AND(E2962="",H2962=""),"Add hours or an amount",IF(AND(E2962&lt;&gt;"",H2962&lt;&gt;""),"Use hours x rate OR an amount","")))))))</f>
        <v/>
      </c>
    </row>
    <row r="2963" customFormat="false" ht="15" hidden="false" customHeight="false" outlineLevel="0" collapsed="false">
      <c r="A2963" s="24"/>
      <c r="B2963" s="23"/>
      <c r="C2963" s="23"/>
      <c r="D2963" s="23"/>
      <c r="E2963" s="23"/>
      <c r="F2963" s="25"/>
      <c r="G2963" s="26" t="str">
        <f aca="false">IF(AND(E2963="",H2963=""),"",N(E2963)*N(F2963)+N(H2963))</f>
        <v/>
      </c>
      <c r="H2963" s="25"/>
      <c r="I2963" s="23"/>
      <c r="J2963" s="28" t="str">
        <f aca="false">IF(AND(A2963="",B2963="",C2963="",E2963="",H2963=""),"",IF(B2963="","Pick a job",IF(ISNA(MATCH(B2963,Jobs!$A$2:$A$301,0)),"Job # not on Jobs tab",IF(C2963="","Pick a category",IF(AND(E2963&lt;&gt;"",F2963=""),"Add a rate",IF(AND(E2963="",H2963=""),"Add hours or an amount",IF(AND(E2963&lt;&gt;"",H2963&lt;&gt;""),"Use hours x rate OR an amount","")))))))</f>
        <v/>
      </c>
    </row>
    <row r="2964" customFormat="false" ht="15" hidden="false" customHeight="false" outlineLevel="0" collapsed="false">
      <c r="A2964" s="24"/>
      <c r="B2964" s="23"/>
      <c r="C2964" s="23"/>
      <c r="D2964" s="23"/>
      <c r="E2964" s="23"/>
      <c r="F2964" s="25"/>
      <c r="G2964" s="26" t="str">
        <f aca="false">IF(AND(E2964="",H2964=""),"",N(E2964)*N(F2964)+N(H2964))</f>
        <v/>
      </c>
      <c r="H2964" s="25"/>
      <c r="I2964" s="23"/>
      <c r="J2964" s="28" t="str">
        <f aca="false">IF(AND(A2964="",B2964="",C2964="",E2964="",H2964=""),"",IF(B2964="","Pick a job",IF(ISNA(MATCH(B2964,Jobs!$A$2:$A$301,0)),"Job # not on Jobs tab",IF(C2964="","Pick a category",IF(AND(E2964&lt;&gt;"",F2964=""),"Add a rate",IF(AND(E2964="",H2964=""),"Add hours or an amount",IF(AND(E2964&lt;&gt;"",H2964&lt;&gt;""),"Use hours x rate OR an amount","")))))))</f>
        <v/>
      </c>
    </row>
    <row r="2965" customFormat="false" ht="15" hidden="false" customHeight="false" outlineLevel="0" collapsed="false">
      <c r="A2965" s="24"/>
      <c r="B2965" s="23"/>
      <c r="C2965" s="23"/>
      <c r="D2965" s="23"/>
      <c r="E2965" s="23"/>
      <c r="F2965" s="25"/>
      <c r="G2965" s="26" t="str">
        <f aca="false">IF(AND(E2965="",H2965=""),"",N(E2965)*N(F2965)+N(H2965))</f>
        <v/>
      </c>
      <c r="H2965" s="25"/>
      <c r="I2965" s="23"/>
      <c r="J2965" s="28" t="str">
        <f aca="false">IF(AND(A2965="",B2965="",C2965="",E2965="",H2965=""),"",IF(B2965="","Pick a job",IF(ISNA(MATCH(B2965,Jobs!$A$2:$A$301,0)),"Job # not on Jobs tab",IF(C2965="","Pick a category",IF(AND(E2965&lt;&gt;"",F2965=""),"Add a rate",IF(AND(E2965="",H2965=""),"Add hours or an amount",IF(AND(E2965&lt;&gt;"",H2965&lt;&gt;""),"Use hours x rate OR an amount","")))))))</f>
        <v/>
      </c>
    </row>
    <row r="2966" customFormat="false" ht="15" hidden="false" customHeight="false" outlineLevel="0" collapsed="false">
      <c r="A2966" s="24"/>
      <c r="B2966" s="23"/>
      <c r="C2966" s="23"/>
      <c r="D2966" s="23"/>
      <c r="E2966" s="23"/>
      <c r="F2966" s="25"/>
      <c r="G2966" s="26" t="str">
        <f aca="false">IF(AND(E2966="",H2966=""),"",N(E2966)*N(F2966)+N(H2966))</f>
        <v/>
      </c>
      <c r="H2966" s="25"/>
      <c r="I2966" s="23"/>
      <c r="J2966" s="28" t="str">
        <f aca="false">IF(AND(A2966="",B2966="",C2966="",E2966="",H2966=""),"",IF(B2966="","Pick a job",IF(ISNA(MATCH(B2966,Jobs!$A$2:$A$301,0)),"Job # not on Jobs tab",IF(C2966="","Pick a category",IF(AND(E2966&lt;&gt;"",F2966=""),"Add a rate",IF(AND(E2966="",H2966=""),"Add hours or an amount",IF(AND(E2966&lt;&gt;"",H2966&lt;&gt;""),"Use hours x rate OR an amount","")))))))</f>
        <v/>
      </c>
    </row>
    <row r="2967" customFormat="false" ht="15" hidden="false" customHeight="false" outlineLevel="0" collapsed="false">
      <c r="A2967" s="24"/>
      <c r="B2967" s="23"/>
      <c r="C2967" s="23"/>
      <c r="D2967" s="23"/>
      <c r="E2967" s="23"/>
      <c r="F2967" s="25"/>
      <c r="G2967" s="26" t="str">
        <f aca="false">IF(AND(E2967="",H2967=""),"",N(E2967)*N(F2967)+N(H2967))</f>
        <v/>
      </c>
      <c r="H2967" s="25"/>
      <c r="I2967" s="23"/>
      <c r="J2967" s="28" t="str">
        <f aca="false">IF(AND(A2967="",B2967="",C2967="",E2967="",H2967=""),"",IF(B2967="","Pick a job",IF(ISNA(MATCH(B2967,Jobs!$A$2:$A$301,0)),"Job # not on Jobs tab",IF(C2967="","Pick a category",IF(AND(E2967&lt;&gt;"",F2967=""),"Add a rate",IF(AND(E2967="",H2967=""),"Add hours or an amount",IF(AND(E2967&lt;&gt;"",H2967&lt;&gt;""),"Use hours x rate OR an amount","")))))))</f>
        <v/>
      </c>
    </row>
    <row r="2968" customFormat="false" ht="15" hidden="false" customHeight="false" outlineLevel="0" collapsed="false">
      <c r="A2968" s="24"/>
      <c r="B2968" s="23"/>
      <c r="C2968" s="23"/>
      <c r="D2968" s="23"/>
      <c r="E2968" s="23"/>
      <c r="F2968" s="25"/>
      <c r="G2968" s="26" t="str">
        <f aca="false">IF(AND(E2968="",H2968=""),"",N(E2968)*N(F2968)+N(H2968))</f>
        <v/>
      </c>
      <c r="H2968" s="25"/>
      <c r="I2968" s="23"/>
      <c r="J2968" s="28" t="str">
        <f aca="false">IF(AND(A2968="",B2968="",C2968="",E2968="",H2968=""),"",IF(B2968="","Pick a job",IF(ISNA(MATCH(B2968,Jobs!$A$2:$A$301,0)),"Job # not on Jobs tab",IF(C2968="","Pick a category",IF(AND(E2968&lt;&gt;"",F2968=""),"Add a rate",IF(AND(E2968="",H2968=""),"Add hours or an amount",IF(AND(E2968&lt;&gt;"",H2968&lt;&gt;""),"Use hours x rate OR an amount","")))))))</f>
        <v/>
      </c>
    </row>
    <row r="2969" customFormat="false" ht="15" hidden="false" customHeight="false" outlineLevel="0" collapsed="false">
      <c r="A2969" s="24"/>
      <c r="B2969" s="23"/>
      <c r="C2969" s="23"/>
      <c r="D2969" s="23"/>
      <c r="E2969" s="23"/>
      <c r="F2969" s="25"/>
      <c r="G2969" s="26" t="str">
        <f aca="false">IF(AND(E2969="",H2969=""),"",N(E2969)*N(F2969)+N(H2969))</f>
        <v/>
      </c>
      <c r="H2969" s="25"/>
      <c r="I2969" s="23"/>
      <c r="J2969" s="28" t="str">
        <f aca="false">IF(AND(A2969="",B2969="",C2969="",E2969="",H2969=""),"",IF(B2969="","Pick a job",IF(ISNA(MATCH(B2969,Jobs!$A$2:$A$301,0)),"Job # not on Jobs tab",IF(C2969="","Pick a category",IF(AND(E2969&lt;&gt;"",F2969=""),"Add a rate",IF(AND(E2969="",H2969=""),"Add hours or an amount",IF(AND(E2969&lt;&gt;"",H2969&lt;&gt;""),"Use hours x rate OR an amount","")))))))</f>
        <v/>
      </c>
    </row>
    <row r="2970" customFormat="false" ht="15" hidden="false" customHeight="false" outlineLevel="0" collapsed="false">
      <c r="A2970" s="24"/>
      <c r="B2970" s="23"/>
      <c r="C2970" s="23"/>
      <c r="D2970" s="23"/>
      <c r="E2970" s="23"/>
      <c r="F2970" s="25"/>
      <c r="G2970" s="26" t="str">
        <f aca="false">IF(AND(E2970="",H2970=""),"",N(E2970)*N(F2970)+N(H2970))</f>
        <v/>
      </c>
      <c r="H2970" s="25"/>
      <c r="I2970" s="23"/>
      <c r="J2970" s="28" t="str">
        <f aca="false">IF(AND(A2970="",B2970="",C2970="",E2970="",H2970=""),"",IF(B2970="","Pick a job",IF(ISNA(MATCH(B2970,Jobs!$A$2:$A$301,0)),"Job # not on Jobs tab",IF(C2970="","Pick a category",IF(AND(E2970&lt;&gt;"",F2970=""),"Add a rate",IF(AND(E2970="",H2970=""),"Add hours or an amount",IF(AND(E2970&lt;&gt;"",H2970&lt;&gt;""),"Use hours x rate OR an amount","")))))))</f>
        <v/>
      </c>
    </row>
    <row r="2971" customFormat="false" ht="15" hidden="false" customHeight="false" outlineLevel="0" collapsed="false">
      <c r="A2971" s="24"/>
      <c r="B2971" s="23"/>
      <c r="C2971" s="23"/>
      <c r="D2971" s="23"/>
      <c r="E2971" s="23"/>
      <c r="F2971" s="25"/>
      <c r="G2971" s="26" t="str">
        <f aca="false">IF(AND(E2971="",H2971=""),"",N(E2971)*N(F2971)+N(H2971))</f>
        <v/>
      </c>
      <c r="H2971" s="25"/>
      <c r="I2971" s="23"/>
      <c r="J2971" s="28" t="str">
        <f aca="false">IF(AND(A2971="",B2971="",C2971="",E2971="",H2971=""),"",IF(B2971="","Pick a job",IF(ISNA(MATCH(B2971,Jobs!$A$2:$A$301,0)),"Job # not on Jobs tab",IF(C2971="","Pick a category",IF(AND(E2971&lt;&gt;"",F2971=""),"Add a rate",IF(AND(E2971="",H2971=""),"Add hours or an amount",IF(AND(E2971&lt;&gt;"",H2971&lt;&gt;""),"Use hours x rate OR an amount","")))))))</f>
        <v/>
      </c>
    </row>
    <row r="2972" customFormat="false" ht="15" hidden="false" customHeight="false" outlineLevel="0" collapsed="false">
      <c r="A2972" s="24"/>
      <c r="B2972" s="23"/>
      <c r="C2972" s="23"/>
      <c r="D2972" s="23"/>
      <c r="E2972" s="23"/>
      <c r="F2972" s="25"/>
      <c r="G2972" s="26" t="str">
        <f aca="false">IF(AND(E2972="",H2972=""),"",N(E2972)*N(F2972)+N(H2972))</f>
        <v/>
      </c>
      <c r="H2972" s="25"/>
      <c r="I2972" s="23"/>
      <c r="J2972" s="28" t="str">
        <f aca="false">IF(AND(A2972="",B2972="",C2972="",E2972="",H2972=""),"",IF(B2972="","Pick a job",IF(ISNA(MATCH(B2972,Jobs!$A$2:$A$301,0)),"Job # not on Jobs tab",IF(C2972="","Pick a category",IF(AND(E2972&lt;&gt;"",F2972=""),"Add a rate",IF(AND(E2972="",H2972=""),"Add hours or an amount",IF(AND(E2972&lt;&gt;"",H2972&lt;&gt;""),"Use hours x rate OR an amount","")))))))</f>
        <v/>
      </c>
    </row>
    <row r="2973" customFormat="false" ht="15" hidden="false" customHeight="false" outlineLevel="0" collapsed="false">
      <c r="A2973" s="24"/>
      <c r="B2973" s="23"/>
      <c r="C2973" s="23"/>
      <c r="D2973" s="23"/>
      <c r="E2973" s="23"/>
      <c r="F2973" s="25"/>
      <c r="G2973" s="26" t="str">
        <f aca="false">IF(AND(E2973="",H2973=""),"",N(E2973)*N(F2973)+N(H2973))</f>
        <v/>
      </c>
      <c r="H2973" s="25"/>
      <c r="I2973" s="23"/>
      <c r="J2973" s="28" t="str">
        <f aca="false">IF(AND(A2973="",B2973="",C2973="",E2973="",H2973=""),"",IF(B2973="","Pick a job",IF(ISNA(MATCH(B2973,Jobs!$A$2:$A$301,0)),"Job # not on Jobs tab",IF(C2973="","Pick a category",IF(AND(E2973&lt;&gt;"",F2973=""),"Add a rate",IF(AND(E2973="",H2973=""),"Add hours or an amount",IF(AND(E2973&lt;&gt;"",H2973&lt;&gt;""),"Use hours x rate OR an amount","")))))))</f>
        <v/>
      </c>
    </row>
    <row r="2974" customFormat="false" ht="15" hidden="false" customHeight="false" outlineLevel="0" collapsed="false">
      <c r="A2974" s="24"/>
      <c r="B2974" s="23"/>
      <c r="C2974" s="23"/>
      <c r="D2974" s="23"/>
      <c r="E2974" s="23"/>
      <c r="F2974" s="25"/>
      <c r="G2974" s="26" t="str">
        <f aca="false">IF(AND(E2974="",H2974=""),"",N(E2974)*N(F2974)+N(H2974))</f>
        <v/>
      </c>
      <c r="H2974" s="25"/>
      <c r="I2974" s="23"/>
      <c r="J2974" s="28" t="str">
        <f aca="false">IF(AND(A2974="",B2974="",C2974="",E2974="",H2974=""),"",IF(B2974="","Pick a job",IF(ISNA(MATCH(B2974,Jobs!$A$2:$A$301,0)),"Job # not on Jobs tab",IF(C2974="","Pick a category",IF(AND(E2974&lt;&gt;"",F2974=""),"Add a rate",IF(AND(E2974="",H2974=""),"Add hours or an amount",IF(AND(E2974&lt;&gt;"",H2974&lt;&gt;""),"Use hours x rate OR an amount","")))))))</f>
        <v/>
      </c>
    </row>
    <row r="2975" customFormat="false" ht="15" hidden="false" customHeight="false" outlineLevel="0" collapsed="false">
      <c r="A2975" s="24"/>
      <c r="B2975" s="23"/>
      <c r="C2975" s="23"/>
      <c r="D2975" s="23"/>
      <c r="E2975" s="23"/>
      <c r="F2975" s="25"/>
      <c r="G2975" s="26" t="str">
        <f aca="false">IF(AND(E2975="",H2975=""),"",N(E2975)*N(F2975)+N(H2975))</f>
        <v/>
      </c>
      <c r="H2975" s="25"/>
      <c r="I2975" s="23"/>
      <c r="J2975" s="28" t="str">
        <f aca="false">IF(AND(A2975="",B2975="",C2975="",E2975="",H2975=""),"",IF(B2975="","Pick a job",IF(ISNA(MATCH(B2975,Jobs!$A$2:$A$301,0)),"Job # not on Jobs tab",IF(C2975="","Pick a category",IF(AND(E2975&lt;&gt;"",F2975=""),"Add a rate",IF(AND(E2975="",H2975=""),"Add hours or an amount",IF(AND(E2975&lt;&gt;"",H2975&lt;&gt;""),"Use hours x rate OR an amount","")))))))</f>
        <v/>
      </c>
    </row>
    <row r="2976" customFormat="false" ht="15" hidden="false" customHeight="false" outlineLevel="0" collapsed="false">
      <c r="A2976" s="24"/>
      <c r="B2976" s="23"/>
      <c r="C2976" s="23"/>
      <c r="D2976" s="23"/>
      <c r="E2976" s="23"/>
      <c r="F2976" s="25"/>
      <c r="G2976" s="26" t="str">
        <f aca="false">IF(AND(E2976="",H2976=""),"",N(E2976)*N(F2976)+N(H2976))</f>
        <v/>
      </c>
      <c r="H2976" s="25"/>
      <c r="I2976" s="23"/>
      <c r="J2976" s="28" t="str">
        <f aca="false">IF(AND(A2976="",B2976="",C2976="",E2976="",H2976=""),"",IF(B2976="","Pick a job",IF(ISNA(MATCH(B2976,Jobs!$A$2:$A$301,0)),"Job # not on Jobs tab",IF(C2976="","Pick a category",IF(AND(E2976&lt;&gt;"",F2976=""),"Add a rate",IF(AND(E2976="",H2976=""),"Add hours or an amount",IF(AND(E2976&lt;&gt;"",H2976&lt;&gt;""),"Use hours x rate OR an amount","")))))))</f>
        <v/>
      </c>
    </row>
    <row r="2977" customFormat="false" ht="15" hidden="false" customHeight="false" outlineLevel="0" collapsed="false">
      <c r="A2977" s="24"/>
      <c r="B2977" s="23"/>
      <c r="C2977" s="23"/>
      <c r="D2977" s="23"/>
      <c r="E2977" s="23"/>
      <c r="F2977" s="25"/>
      <c r="G2977" s="26" t="str">
        <f aca="false">IF(AND(E2977="",H2977=""),"",N(E2977)*N(F2977)+N(H2977))</f>
        <v/>
      </c>
      <c r="H2977" s="25"/>
      <c r="I2977" s="23"/>
      <c r="J2977" s="28" t="str">
        <f aca="false">IF(AND(A2977="",B2977="",C2977="",E2977="",H2977=""),"",IF(B2977="","Pick a job",IF(ISNA(MATCH(B2977,Jobs!$A$2:$A$301,0)),"Job # not on Jobs tab",IF(C2977="","Pick a category",IF(AND(E2977&lt;&gt;"",F2977=""),"Add a rate",IF(AND(E2977="",H2977=""),"Add hours or an amount",IF(AND(E2977&lt;&gt;"",H2977&lt;&gt;""),"Use hours x rate OR an amount","")))))))</f>
        <v/>
      </c>
    </row>
    <row r="2978" customFormat="false" ht="15" hidden="false" customHeight="false" outlineLevel="0" collapsed="false">
      <c r="A2978" s="24"/>
      <c r="B2978" s="23"/>
      <c r="C2978" s="23"/>
      <c r="D2978" s="23"/>
      <c r="E2978" s="23"/>
      <c r="F2978" s="25"/>
      <c r="G2978" s="26" t="str">
        <f aca="false">IF(AND(E2978="",H2978=""),"",N(E2978)*N(F2978)+N(H2978))</f>
        <v/>
      </c>
      <c r="H2978" s="25"/>
      <c r="I2978" s="23"/>
      <c r="J2978" s="28" t="str">
        <f aca="false">IF(AND(A2978="",B2978="",C2978="",E2978="",H2978=""),"",IF(B2978="","Pick a job",IF(ISNA(MATCH(B2978,Jobs!$A$2:$A$301,0)),"Job # not on Jobs tab",IF(C2978="","Pick a category",IF(AND(E2978&lt;&gt;"",F2978=""),"Add a rate",IF(AND(E2978="",H2978=""),"Add hours or an amount",IF(AND(E2978&lt;&gt;"",H2978&lt;&gt;""),"Use hours x rate OR an amount","")))))))</f>
        <v/>
      </c>
    </row>
    <row r="2979" customFormat="false" ht="15" hidden="false" customHeight="false" outlineLevel="0" collapsed="false">
      <c r="A2979" s="24"/>
      <c r="B2979" s="23"/>
      <c r="C2979" s="23"/>
      <c r="D2979" s="23"/>
      <c r="E2979" s="23"/>
      <c r="F2979" s="25"/>
      <c r="G2979" s="26" t="str">
        <f aca="false">IF(AND(E2979="",H2979=""),"",N(E2979)*N(F2979)+N(H2979))</f>
        <v/>
      </c>
      <c r="H2979" s="25"/>
      <c r="I2979" s="23"/>
      <c r="J2979" s="28" t="str">
        <f aca="false">IF(AND(A2979="",B2979="",C2979="",E2979="",H2979=""),"",IF(B2979="","Pick a job",IF(ISNA(MATCH(B2979,Jobs!$A$2:$A$301,0)),"Job # not on Jobs tab",IF(C2979="","Pick a category",IF(AND(E2979&lt;&gt;"",F2979=""),"Add a rate",IF(AND(E2979="",H2979=""),"Add hours or an amount",IF(AND(E2979&lt;&gt;"",H2979&lt;&gt;""),"Use hours x rate OR an amount","")))))))</f>
        <v/>
      </c>
    </row>
    <row r="2980" customFormat="false" ht="15" hidden="false" customHeight="false" outlineLevel="0" collapsed="false">
      <c r="A2980" s="24"/>
      <c r="B2980" s="23"/>
      <c r="C2980" s="23"/>
      <c r="D2980" s="23"/>
      <c r="E2980" s="23"/>
      <c r="F2980" s="25"/>
      <c r="G2980" s="26" t="str">
        <f aca="false">IF(AND(E2980="",H2980=""),"",N(E2980)*N(F2980)+N(H2980))</f>
        <v/>
      </c>
      <c r="H2980" s="25"/>
      <c r="I2980" s="23"/>
      <c r="J2980" s="28" t="str">
        <f aca="false">IF(AND(A2980="",B2980="",C2980="",E2980="",H2980=""),"",IF(B2980="","Pick a job",IF(ISNA(MATCH(B2980,Jobs!$A$2:$A$301,0)),"Job # not on Jobs tab",IF(C2980="","Pick a category",IF(AND(E2980&lt;&gt;"",F2980=""),"Add a rate",IF(AND(E2980="",H2980=""),"Add hours or an amount",IF(AND(E2980&lt;&gt;"",H2980&lt;&gt;""),"Use hours x rate OR an amount","")))))))</f>
        <v/>
      </c>
    </row>
    <row r="2981" customFormat="false" ht="15" hidden="false" customHeight="false" outlineLevel="0" collapsed="false">
      <c r="A2981" s="24"/>
      <c r="B2981" s="23"/>
      <c r="C2981" s="23"/>
      <c r="D2981" s="23"/>
      <c r="E2981" s="23"/>
      <c r="F2981" s="25"/>
      <c r="G2981" s="26" t="str">
        <f aca="false">IF(AND(E2981="",H2981=""),"",N(E2981)*N(F2981)+N(H2981))</f>
        <v/>
      </c>
      <c r="H2981" s="25"/>
      <c r="I2981" s="23"/>
      <c r="J2981" s="28" t="str">
        <f aca="false">IF(AND(A2981="",B2981="",C2981="",E2981="",H2981=""),"",IF(B2981="","Pick a job",IF(ISNA(MATCH(B2981,Jobs!$A$2:$A$301,0)),"Job # not on Jobs tab",IF(C2981="","Pick a category",IF(AND(E2981&lt;&gt;"",F2981=""),"Add a rate",IF(AND(E2981="",H2981=""),"Add hours or an amount",IF(AND(E2981&lt;&gt;"",H2981&lt;&gt;""),"Use hours x rate OR an amount","")))))))</f>
        <v/>
      </c>
    </row>
    <row r="2982" customFormat="false" ht="15" hidden="false" customHeight="false" outlineLevel="0" collapsed="false">
      <c r="A2982" s="24"/>
      <c r="B2982" s="23"/>
      <c r="C2982" s="23"/>
      <c r="D2982" s="23"/>
      <c r="E2982" s="23"/>
      <c r="F2982" s="25"/>
      <c r="G2982" s="26" t="str">
        <f aca="false">IF(AND(E2982="",H2982=""),"",N(E2982)*N(F2982)+N(H2982))</f>
        <v/>
      </c>
      <c r="H2982" s="25"/>
      <c r="I2982" s="23"/>
      <c r="J2982" s="28" t="str">
        <f aca="false">IF(AND(A2982="",B2982="",C2982="",E2982="",H2982=""),"",IF(B2982="","Pick a job",IF(ISNA(MATCH(B2982,Jobs!$A$2:$A$301,0)),"Job # not on Jobs tab",IF(C2982="","Pick a category",IF(AND(E2982&lt;&gt;"",F2982=""),"Add a rate",IF(AND(E2982="",H2982=""),"Add hours or an amount",IF(AND(E2982&lt;&gt;"",H2982&lt;&gt;""),"Use hours x rate OR an amount","")))))))</f>
        <v/>
      </c>
    </row>
    <row r="2983" customFormat="false" ht="15" hidden="false" customHeight="false" outlineLevel="0" collapsed="false">
      <c r="A2983" s="24"/>
      <c r="B2983" s="23"/>
      <c r="C2983" s="23"/>
      <c r="D2983" s="23"/>
      <c r="E2983" s="23"/>
      <c r="F2983" s="25"/>
      <c r="G2983" s="26" t="str">
        <f aca="false">IF(AND(E2983="",H2983=""),"",N(E2983)*N(F2983)+N(H2983))</f>
        <v/>
      </c>
      <c r="H2983" s="25"/>
      <c r="I2983" s="23"/>
      <c r="J2983" s="28" t="str">
        <f aca="false">IF(AND(A2983="",B2983="",C2983="",E2983="",H2983=""),"",IF(B2983="","Pick a job",IF(ISNA(MATCH(B2983,Jobs!$A$2:$A$301,0)),"Job # not on Jobs tab",IF(C2983="","Pick a category",IF(AND(E2983&lt;&gt;"",F2983=""),"Add a rate",IF(AND(E2983="",H2983=""),"Add hours or an amount",IF(AND(E2983&lt;&gt;"",H2983&lt;&gt;""),"Use hours x rate OR an amount","")))))))</f>
        <v/>
      </c>
    </row>
    <row r="2984" customFormat="false" ht="15" hidden="false" customHeight="false" outlineLevel="0" collapsed="false">
      <c r="A2984" s="24"/>
      <c r="B2984" s="23"/>
      <c r="C2984" s="23"/>
      <c r="D2984" s="23"/>
      <c r="E2984" s="23"/>
      <c r="F2984" s="25"/>
      <c r="G2984" s="26" t="str">
        <f aca="false">IF(AND(E2984="",H2984=""),"",N(E2984)*N(F2984)+N(H2984))</f>
        <v/>
      </c>
      <c r="H2984" s="25"/>
      <c r="I2984" s="23"/>
      <c r="J2984" s="28" t="str">
        <f aca="false">IF(AND(A2984="",B2984="",C2984="",E2984="",H2984=""),"",IF(B2984="","Pick a job",IF(ISNA(MATCH(B2984,Jobs!$A$2:$A$301,0)),"Job # not on Jobs tab",IF(C2984="","Pick a category",IF(AND(E2984&lt;&gt;"",F2984=""),"Add a rate",IF(AND(E2984="",H2984=""),"Add hours or an amount",IF(AND(E2984&lt;&gt;"",H2984&lt;&gt;""),"Use hours x rate OR an amount","")))))))</f>
        <v/>
      </c>
    </row>
    <row r="2985" customFormat="false" ht="15" hidden="false" customHeight="false" outlineLevel="0" collapsed="false">
      <c r="A2985" s="24"/>
      <c r="B2985" s="23"/>
      <c r="C2985" s="23"/>
      <c r="D2985" s="23"/>
      <c r="E2985" s="23"/>
      <c r="F2985" s="25"/>
      <c r="G2985" s="26" t="str">
        <f aca="false">IF(AND(E2985="",H2985=""),"",N(E2985)*N(F2985)+N(H2985))</f>
        <v/>
      </c>
      <c r="H2985" s="25"/>
      <c r="I2985" s="23"/>
      <c r="J2985" s="28" t="str">
        <f aca="false">IF(AND(A2985="",B2985="",C2985="",E2985="",H2985=""),"",IF(B2985="","Pick a job",IF(ISNA(MATCH(B2985,Jobs!$A$2:$A$301,0)),"Job # not on Jobs tab",IF(C2985="","Pick a category",IF(AND(E2985&lt;&gt;"",F2985=""),"Add a rate",IF(AND(E2985="",H2985=""),"Add hours or an amount",IF(AND(E2985&lt;&gt;"",H2985&lt;&gt;""),"Use hours x rate OR an amount","")))))))</f>
        <v/>
      </c>
    </row>
    <row r="2986" customFormat="false" ht="15" hidden="false" customHeight="false" outlineLevel="0" collapsed="false">
      <c r="A2986" s="24"/>
      <c r="B2986" s="23"/>
      <c r="C2986" s="23"/>
      <c r="D2986" s="23"/>
      <c r="E2986" s="23"/>
      <c r="F2986" s="25"/>
      <c r="G2986" s="26" t="str">
        <f aca="false">IF(AND(E2986="",H2986=""),"",N(E2986)*N(F2986)+N(H2986))</f>
        <v/>
      </c>
      <c r="H2986" s="25"/>
      <c r="I2986" s="23"/>
      <c r="J2986" s="28" t="str">
        <f aca="false">IF(AND(A2986="",B2986="",C2986="",E2986="",H2986=""),"",IF(B2986="","Pick a job",IF(ISNA(MATCH(B2986,Jobs!$A$2:$A$301,0)),"Job # not on Jobs tab",IF(C2986="","Pick a category",IF(AND(E2986&lt;&gt;"",F2986=""),"Add a rate",IF(AND(E2986="",H2986=""),"Add hours or an amount",IF(AND(E2986&lt;&gt;"",H2986&lt;&gt;""),"Use hours x rate OR an amount","")))))))</f>
        <v/>
      </c>
    </row>
    <row r="2987" customFormat="false" ht="15" hidden="false" customHeight="false" outlineLevel="0" collapsed="false">
      <c r="A2987" s="24"/>
      <c r="B2987" s="23"/>
      <c r="C2987" s="23"/>
      <c r="D2987" s="23"/>
      <c r="E2987" s="23"/>
      <c r="F2987" s="25"/>
      <c r="G2987" s="26" t="str">
        <f aca="false">IF(AND(E2987="",H2987=""),"",N(E2987)*N(F2987)+N(H2987))</f>
        <v/>
      </c>
      <c r="H2987" s="25"/>
      <c r="I2987" s="23"/>
      <c r="J2987" s="28" t="str">
        <f aca="false">IF(AND(A2987="",B2987="",C2987="",E2987="",H2987=""),"",IF(B2987="","Pick a job",IF(ISNA(MATCH(B2987,Jobs!$A$2:$A$301,0)),"Job # not on Jobs tab",IF(C2987="","Pick a category",IF(AND(E2987&lt;&gt;"",F2987=""),"Add a rate",IF(AND(E2987="",H2987=""),"Add hours or an amount",IF(AND(E2987&lt;&gt;"",H2987&lt;&gt;""),"Use hours x rate OR an amount","")))))))</f>
        <v/>
      </c>
    </row>
    <row r="2988" customFormat="false" ht="15" hidden="false" customHeight="false" outlineLevel="0" collapsed="false">
      <c r="A2988" s="24"/>
      <c r="B2988" s="23"/>
      <c r="C2988" s="23"/>
      <c r="D2988" s="23"/>
      <c r="E2988" s="23"/>
      <c r="F2988" s="25"/>
      <c r="G2988" s="26" t="str">
        <f aca="false">IF(AND(E2988="",H2988=""),"",N(E2988)*N(F2988)+N(H2988))</f>
        <v/>
      </c>
      <c r="H2988" s="25"/>
      <c r="I2988" s="23"/>
      <c r="J2988" s="28" t="str">
        <f aca="false">IF(AND(A2988="",B2988="",C2988="",E2988="",H2988=""),"",IF(B2988="","Pick a job",IF(ISNA(MATCH(B2988,Jobs!$A$2:$A$301,0)),"Job # not on Jobs tab",IF(C2988="","Pick a category",IF(AND(E2988&lt;&gt;"",F2988=""),"Add a rate",IF(AND(E2988="",H2988=""),"Add hours or an amount",IF(AND(E2988&lt;&gt;"",H2988&lt;&gt;""),"Use hours x rate OR an amount","")))))))</f>
        <v/>
      </c>
    </row>
    <row r="2989" customFormat="false" ht="15" hidden="false" customHeight="false" outlineLevel="0" collapsed="false">
      <c r="A2989" s="24"/>
      <c r="B2989" s="23"/>
      <c r="C2989" s="23"/>
      <c r="D2989" s="23"/>
      <c r="E2989" s="23"/>
      <c r="F2989" s="25"/>
      <c r="G2989" s="26" t="str">
        <f aca="false">IF(AND(E2989="",H2989=""),"",N(E2989)*N(F2989)+N(H2989))</f>
        <v/>
      </c>
      <c r="H2989" s="25"/>
      <c r="I2989" s="23"/>
      <c r="J2989" s="28" t="str">
        <f aca="false">IF(AND(A2989="",B2989="",C2989="",E2989="",H2989=""),"",IF(B2989="","Pick a job",IF(ISNA(MATCH(B2989,Jobs!$A$2:$A$301,0)),"Job # not on Jobs tab",IF(C2989="","Pick a category",IF(AND(E2989&lt;&gt;"",F2989=""),"Add a rate",IF(AND(E2989="",H2989=""),"Add hours or an amount",IF(AND(E2989&lt;&gt;"",H2989&lt;&gt;""),"Use hours x rate OR an amount","")))))))</f>
        <v/>
      </c>
    </row>
    <row r="2990" customFormat="false" ht="15" hidden="false" customHeight="false" outlineLevel="0" collapsed="false">
      <c r="A2990" s="24"/>
      <c r="B2990" s="23"/>
      <c r="C2990" s="23"/>
      <c r="D2990" s="23"/>
      <c r="E2990" s="23"/>
      <c r="F2990" s="25"/>
      <c r="G2990" s="26" t="str">
        <f aca="false">IF(AND(E2990="",H2990=""),"",N(E2990)*N(F2990)+N(H2990))</f>
        <v/>
      </c>
      <c r="H2990" s="25"/>
      <c r="I2990" s="23"/>
      <c r="J2990" s="28" t="str">
        <f aca="false">IF(AND(A2990="",B2990="",C2990="",E2990="",H2990=""),"",IF(B2990="","Pick a job",IF(ISNA(MATCH(B2990,Jobs!$A$2:$A$301,0)),"Job # not on Jobs tab",IF(C2990="","Pick a category",IF(AND(E2990&lt;&gt;"",F2990=""),"Add a rate",IF(AND(E2990="",H2990=""),"Add hours or an amount",IF(AND(E2990&lt;&gt;"",H2990&lt;&gt;""),"Use hours x rate OR an amount","")))))))</f>
        <v/>
      </c>
    </row>
    <row r="2991" customFormat="false" ht="15" hidden="false" customHeight="false" outlineLevel="0" collapsed="false">
      <c r="A2991" s="24"/>
      <c r="B2991" s="23"/>
      <c r="C2991" s="23"/>
      <c r="D2991" s="23"/>
      <c r="E2991" s="23"/>
      <c r="F2991" s="25"/>
      <c r="G2991" s="26" t="str">
        <f aca="false">IF(AND(E2991="",H2991=""),"",N(E2991)*N(F2991)+N(H2991))</f>
        <v/>
      </c>
      <c r="H2991" s="25"/>
      <c r="I2991" s="23"/>
      <c r="J2991" s="28" t="str">
        <f aca="false">IF(AND(A2991="",B2991="",C2991="",E2991="",H2991=""),"",IF(B2991="","Pick a job",IF(ISNA(MATCH(B2991,Jobs!$A$2:$A$301,0)),"Job # not on Jobs tab",IF(C2991="","Pick a category",IF(AND(E2991&lt;&gt;"",F2991=""),"Add a rate",IF(AND(E2991="",H2991=""),"Add hours or an amount",IF(AND(E2991&lt;&gt;"",H2991&lt;&gt;""),"Use hours x rate OR an amount","")))))))</f>
        <v/>
      </c>
    </row>
    <row r="2992" customFormat="false" ht="15" hidden="false" customHeight="false" outlineLevel="0" collapsed="false">
      <c r="A2992" s="24"/>
      <c r="B2992" s="23"/>
      <c r="C2992" s="23"/>
      <c r="D2992" s="23"/>
      <c r="E2992" s="23"/>
      <c r="F2992" s="25"/>
      <c r="G2992" s="26" t="str">
        <f aca="false">IF(AND(E2992="",H2992=""),"",N(E2992)*N(F2992)+N(H2992))</f>
        <v/>
      </c>
      <c r="H2992" s="25"/>
      <c r="I2992" s="23"/>
      <c r="J2992" s="28" t="str">
        <f aca="false">IF(AND(A2992="",B2992="",C2992="",E2992="",H2992=""),"",IF(B2992="","Pick a job",IF(ISNA(MATCH(B2992,Jobs!$A$2:$A$301,0)),"Job # not on Jobs tab",IF(C2992="","Pick a category",IF(AND(E2992&lt;&gt;"",F2992=""),"Add a rate",IF(AND(E2992="",H2992=""),"Add hours or an amount",IF(AND(E2992&lt;&gt;"",H2992&lt;&gt;""),"Use hours x rate OR an amount","")))))))</f>
        <v/>
      </c>
    </row>
    <row r="2993" customFormat="false" ht="15" hidden="false" customHeight="false" outlineLevel="0" collapsed="false">
      <c r="A2993" s="24"/>
      <c r="B2993" s="23"/>
      <c r="C2993" s="23"/>
      <c r="D2993" s="23"/>
      <c r="E2993" s="23"/>
      <c r="F2993" s="25"/>
      <c r="G2993" s="26" t="str">
        <f aca="false">IF(AND(E2993="",H2993=""),"",N(E2993)*N(F2993)+N(H2993))</f>
        <v/>
      </c>
      <c r="H2993" s="25"/>
      <c r="I2993" s="23"/>
      <c r="J2993" s="28" t="str">
        <f aca="false">IF(AND(A2993="",B2993="",C2993="",E2993="",H2993=""),"",IF(B2993="","Pick a job",IF(ISNA(MATCH(B2993,Jobs!$A$2:$A$301,0)),"Job # not on Jobs tab",IF(C2993="","Pick a category",IF(AND(E2993&lt;&gt;"",F2993=""),"Add a rate",IF(AND(E2993="",H2993=""),"Add hours or an amount",IF(AND(E2993&lt;&gt;"",H2993&lt;&gt;""),"Use hours x rate OR an amount","")))))))</f>
        <v/>
      </c>
    </row>
    <row r="2994" customFormat="false" ht="15" hidden="false" customHeight="false" outlineLevel="0" collapsed="false">
      <c r="A2994" s="24"/>
      <c r="B2994" s="23"/>
      <c r="C2994" s="23"/>
      <c r="D2994" s="23"/>
      <c r="E2994" s="23"/>
      <c r="F2994" s="25"/>
      <c r="G2994" s="26" t="str">
        <f aca="false">IF(AND(E2994="",H2994=""),"",N(E2994)*N(F2994)+N(H2994))</f>
        <v/>
      </c>
      <c r="H2994" s="25"/>
      <c r="I2994" s="23"/>
      <c r="J2994" s="28" t="str">
        <f aca="false">IF(AND(A2994="",B2994="",C2994="",E2994="",H2994=""),"",IF(B2994="","Pick a job",IF(ISNA(MATCH(B2994,Jobs!$A$2:$A$301,0)),"Job # not on Jobs tab",IF(C2994="","Pick a category",IF(AND(E2994&lt;&gt;"",F2994=""),"Add a rate",IF(AND(E2994="",H2994=""),"Add hours or an amount",IF(AND(E2994&lt;&gt;"",H2994&lt;&gt;""),"Use hours x rate OR an amount","")))))))</f>
        <v/>
      </c>
    </row>
    <row r="2995" customFormat="false" ht="15" hidden="false" customHeight="false" outlineLevel="0" collapsed="false">
      <c r="A2995" s="24"/>
      <c r="B2995" s="23"/>
      <c r="C2995" s="23"/>
      <c r="D2995" s="23"/>
      <c r="E2995" s="23"/>
      <c r="F2995" s="25"/>
      <c r="G2995" s="26" t="str">
        <f aca="false">IF(AND(E2995="",H2995=""),"",N(E2995)*N(F2995)+N(H2995))</f>
        <v/>
      </c>
      <c r="H2995" s="25"/>
      <c r="I2995" s="23"/>
      <c r="J2995" s="28" t="str">
        <f aca="false">IF(AND(A2995="",B2995="",C2995="",E2995="",H2995=""),"",IF(B2995="","Pick a job",IF(ISNA(MATCH(B2995,Jobs!$A$2:$A$301,0)),"Job # not on Jobs tab",IF(C2995="","Pick a category",IF(AND(E2995&lt;&gt;"",F2995=""),"Add a rate",IF(AND(E2995="",H2995=""),"Add hours or an amount",IF(AND(E2995&lt;&gt;"",H2995&lt;&gt;""),"Use hours x rate OR an amount","")))))))</f>
        <v/>
      </c>
    </row>
    <row r="2996" customFormat="false" ht="15" hidden="false" customHeight="false" outlineLevel="0" collapsed="false">
      <c r="A2996" s="24"/>
      <c r="B2996" s="23"/>
      <c r="C2996" s="23"/>
      <c r="D2996" s="23"/>
      <c r="E2996" s="23"/>
      <c r="F2996" s="25"/>
      <c r="G2996" s="26" t="str">
        <f aca="false">IF(AND(E2996="",H2996=""),"",N(E2996)*N(F2996)+N(H2996))</f>
        <v/>
      </c>
      <c r="H2996" s="25"/>
      <c r="I2996" s="23"/>
      <c r="J2996" s="28" t="str">
        <f aca="false">IF(AND(A2996="",B2996="",C2996="",E2996="",H2996=""),"",IF(B2996="","Pick a job",IF(ISNA(MATCH(B2996,Jobs!$A$2:$A$301,0)),"Job # not on Jobs tab",IF(C2996="","Pick a category",IF(AND(E2996&lt;&gt;"",F2996=""),"Add a rate",IF(AND(E2996="",H2996=""),"Add hours or an amount",IF(AND(E2996&lt;&gt;"",H2996&lt;&gt;""),"Use hours x rate OR an amount","")))))))</f>
        <v/>
      </c>
    </row>
    <row r="2997" customFormat="false" ht="15" hidden="false" customHeight="false" outlineLevel="0" collapsed="false">
      <c r="A2997" s="24"/>
      <c r="B2997" s="23"/>
      <c r="C2997" s="23"/>
      <c r="D2997" s="23"/>
      <c r="E2997" s="23"/>
      <c r="F2997" s="25"/>
      <c r="G2997" s="26" t="str">
        <f aca="false">IF(AND(E2997="",H2997=""),"",N(E2997)*N(F2997)+N(H2997))</f>
        <v/>
      </c>
      <c r="H2997" s="25"/>
      <c r="I2997" s="23"/>
      <c r="J2997" s="28" t="str">
        <f aca="false">IF(AND(A2997="",B2997="",C2997="",E2997="",H2997=""),"",IF(B2997="","Pick a job",IF(ISNA(MATCH(B2997,Jobs!$A$2:$A$301,0)),"Job # not on Jobs tab",IF(C2997="","Pick a category",IF(AND(E2997&lt;&gt;"",F2997=""),"Add a rate",IF(AND(E2997="",H2997=""),"Add hours or an amount",IF(AND(E2997&lt;&gt;"",H2997&lt;&gt;""),"Use hours x rate OR an amount","")))))))</f>
        <v/>
      </c>
    </row>
    <row r="2998" customFormat="false" ht="15" hidden="false" customHeight="false" outlineLevel="0" collapsed="false">
      <c r="A2998" s="24"/>
      <c r="B2998" s="23"/>
      <c r="C2998" s="23"/>
      <c r="D2998" s="23"/>
      <c r="E2998" s="23"/>
      <c r="F2998" s="25"/>
      <c r="G2998" s="26" t="str">
        <f aca="false">IF(AND(E2998="",H2998=""),"",N(E2998)*N(F2998)+N(H2998))</f>
        <v/>
      </c>
      <c r="H2998" s="25"/>
      <c r="I2998" s="23"/>
      <c r="J2998" s="28" t="str">
        <f aca="false">IF(AND(A2998="",B2998="",C2998="",E2998="",H2998=""),"",IF(B2998="","Pick a job",IF(ISNA(MATCH(B2998,Jobs!$A$2:$A$301,0)),"Job # not on Jobs tab",IF(C2998="","Pick a category",IF(AND(E2998&lt;&gt;"",F2998=""),"Add a rate",IF(AND(E2998="",H2998=""),"Add hours or an amount",IF(AND(E2998&lt;&gt;"",H2998&lt;&gt;""),"Use hours x rate OR an amount","")))))))</f>
        <v/>
      </c>
    </row>
    <row r="2999" customFormat="false" ht="15" hidden="false" customHeight="false" outlineLevel="0" collapsed="false">
      <c r="A2999" s="24"/>
      <c r="B2999" s="23"/>
      <c r="C2999" s="23"/>
      <c r="D2999" s="23"/>
      <c r="E2999" s="23"/>
      <c r="F2999" s="25"/>
      <c r="G2999" s="26" t="str">
        <f aca="false">IF(AND(E2999="",H2999=""),"",N(E2999)*N(F2999)+N(H2999))</f>
        <v/>
      </c>
      <c r="H2999" s="25"/>
      <c r="I2999" s="23"/>
      <c r="J2999" s="28" t="str">
        <f aca="false">IF(AND(A2999="",B2999="",C2999="",E2999="",H2999=""),"",IF(B2999="","Pick a job",IF(ISNA(MATCH(B2999,Jobs!$A$2:$A$301,0)),"Job # not on Jobs tab",IF(C2999="","Pick a category",IF(AND(E2999&lt;&gt;"",F2999=""),"Add a rate",IF(AND(E2999="",H2999=""),"Add hours or an amount",IF(AND(E2999&lt;&gt;"",H2999&lt;&gt;""),"Use hours x rate OR an amount","")))))))</f>
        <v/>
      </c>
    </row>
    <row r="3000" customFormat="false" ht="15" hidden="false" customHeight="false" outlineLevel="0" collapsed="false">
      <c r="A3000" s="24"/>
      <c r="B3000" s="23"/>
      <c r="C3000" s="23"/>
      <c r="D3000" s="23"/>
      <c r="E3000" s="23"/>
      <c r="F3000" s="25"/>
      <c r="G3000" s="26" t="str">
        <f aca="false">IF(AND(E3000="",H3000=""),"",N(E3000)*N(F3000)+N(H3000))</f>
        <v/>
      </c>
      <c r="H3000" s="25"/>
      <c r="I3000" s="23"/>
      <c r="J3000" s="28" t="str">
        <f aca="false">IF(AND(A3000="",B3000="",C3000="",E3000="",H3000=""),"",IF(B3000="","Pick a job",IF(ISNA(MATCH(B3000,Jobs!$A$2:$A$301,0)),"Job # not on Jobs tab",IF(C3000="","Pick a category",IF(AND(E3000&lt;&gt;"",F3000=""),"Add a rate",IF(AND(E3000="",H3000=""),"Add hours or an amount",IF(AND(E3000&lt;&gt;"",H3000&lt;&gt;""),"Use hours x rate OR an amount","")))))))</f>
        <v/>
      </c>
    </row>
    <row r="3001" customFormat="false" ht="15" hidden="false" customHeight="false" outlineLevel="0" collapsed="false">
      <c r="A3001" s="24"/>
      <c r="B3001" s="23"/>
      <c r="C3001" s="23"/>
      <c r="D3001" s="23"/>
      <c r="E3001" s="23"/>
      <c r="F3001" s="25"/>
      <c r="G3001" s="26" t="str">
        <f aca="false">IF(AND(E3001="",H3001=""),"",N(E3001)*N(F3001)+N(H3001))</f>
        <v/>
      </c>
      <c r="H3001" s="25"/>
      <c r="I3001" s="23"/>
      <c r="J3001" s="28" t="str">
        <f aca="false">IF(AND(A3001="",B3001="",C3001="",E3001="",H3001=""),"",IF(B3001="","Pick a job",IF(ISNA(MATCH(B3001,Jobs!$A$2:$A$301,0)),"Job # not on Jobs tab",IF(C3001="","Pick a category",IF(AND(E3001&lt;&gt;"",F3001=""),"Add a rate",IF(AND(E3001="",H3001=""),"Add hours or an amount",IF(AND(E3001&lt;&gt;"",H3001&lt;&gt;""),"Use hours x rate OR an amount","")))))))</f>
        <v/>
      </c>
    </row>
  </sheetData>
  <autoFilter ref="A1:J3001"/>
  <conditionalFormatting sqref="J2:J3001">
    <cfRule type="expression" priority="2" aboveAverage="0" equalAverage="0" bottom="0" percent="0" rank="0" text="" dxfId="8">
      <formula>J2&lt;&gt;""</formula>
    </cfRule>
  </conditionalFormatting>
  <dataValidations count="4">
    <dataValidation allowBlank="true" error="Enter a number of 0 or more, without currency symbols." errorStyle="stop" errorTitle="Check the number" operator="greaterThanOrEqual" showDropDown="false" showErrorMessage="true" showInputMessage="false" sqref="E2:F3001 H2:H3001" type="decimal">
      <formula1>0</formula1>
      <formula2>0</formula2>
    </dataValidation>
    <dataValidation allowBlank="true" error="Choose a job number from the Jobs tab." errorStyle="stop" errorTitle="Pick from the list" operator="between" showDropDown="false" showErrorMessage="true" showInputMessage="false" sqref="B2:B3001" type="list">
      <formula1>JobList</formula1>
      <formula2>0</formula2>
    </dataValidation>
    <dataValidation allowBlank="true" error="Choose an option from the list." errorStyle="stop" errorTitle="Pick from the list" operator="between" showDropDown="false" showErrorMessage="true" showInputMessage="false" sqref="C2:C3001" type="list">
      <formula1>"Labour,Materials,Subcontractors,Equipment,Other"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A2:A3001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14"/>
  </cols>
  <sheetData>
    <row r="1" customFormat="false" ht="19.7" hidden="false" customHeight="false" outlineLevel="0" collapsed="false">
      <c r="B1" s="6" t="s">
        <v>108</v>
      </c>
    </row>
    <row r="3" customFormat="false" ht="15" hidden="false" customHeight="false" outlineLevel="0" collapsed="false">
      <c r="B3" s="8" t="s">
        <v>109</v>
      </c>
    </row>
    <row r="4" customFormat="false" ht="15" hidden="false" customHeight="false" outlineLevel="0" collapsed="false">
      <c r="B4" s="9" t="s">
        <v>110</v>
      </c>
      <c r="C4" s="14" t="n">
        <v>0</v>
      </c>
      <c r="E4" s="15" t="s">
        <v>111</v>
      </c>
    </row>
    <row r="5" customFormat="false" ht="15" hidden="false" customHeight="false" outlineLevel="0" collapsed="false">
      <c r="B5" s="9" t="s">
        <v>112</v>
      </c>
      <c r="C5" s="14" t="n">
        <v>0.25</v>
      </c>
      <c r="E5" s="15" t="s">
        <v>113</v>
      </c>
    </row>
    <row r="7" customFormat="false" ht="15" hidden="false" customHeight="false" outlineLevel="0" collapsed="false">
      <c r="B7" s="8" t="s">
        <v>114</v>
      </c>
    </row>
    <row r="8" customFormat="false" ht="15" hidden="false" customHeight="false" outlineLevel="0" collapsed="false">
      <c r="B8" s="15" t="s">
        <v>115</v>
      </c>
      <c r="E8" s="15" t="s">
        <v>61</v>
      </c>
    </row>
    <row r="9" customFormat="false" ht="18.55" hidden="false" customHeight="false" outlineLevel="0" collapsed="false">
      <c r="B9" s="29" t="n">
        <f aca="false">SUMIFS(Jobs!$G$2:$G$301,Jobs!$D$2:$D$301,"Complete",Jobs!$U$2:$U$301,"&gt;0")</f>
        <v>11000</v>
      </c>
      <c r="E9" s="29" t="n">
        <f aca="false">SUMIFS(Jobs!$W$2:$W$301,Jobs!$D$2:$D$301,"Complete")</f>
        <v>2553.1</v>
      </c>
    </row>
    <row r="11" customFormat="false" ht="15" hidden="false" customHeight="false" outlineLevel="0" collapsed="false">
      <c r="B11" s="15" t="s">
        <v>116</v>
      </c>
      <c r="E11" s="15" t="s">
        <v>63</v>
      </c>
    </row>
    <row r="12" customFormat="false" ht="18.55" hidden="false" customHeight="false" outlineLevel="0" collapsed="false">
      <c r="B12" s="30" t="n">
        <f aca="false">IFERROR(E9/B9,0)</f>
        <v>0.2321</v>
      </c>
      <c r="E12" s="29" t="n">
        <f aca="false">SUMIFS(Jobs!$Y$2:$Y$301,Jobs!$D$2:$D$301,"Complete")</f>
        <v>2553.1</v>
      </c>
    </row>
    <row r="14" customFormat="false" ht="15" hidden="false" customHeight="false" outlineLevel="0" collapsed="false">
      <c r="B14" s="15" t="s">
        <v>117</v>
      </c>
      <c r="E14" s="15" t="s">
        <v>118</v>
      </c>
    </row>
    <row r="15" customFormat="false" ht="18.55" hidden="false" customHeight="false" outlineLevel="0" collapsed="false">
      <c r="B15" s="31" t="n">
        <f aca="false">COUNTIF(Jobs!$Z$2:$Z$301,"Over estimate")</f>
        <v>1</v>
      </c>
      <c r="E15" s="29" t="n">
        <f aca="false">SUMIF(Jobs!$V$2:$V$301,"&gt;0")</f>
        <v>524.3</v>
      </c>
    </row>
    <row r="17" customFormat="false" ht="15" hidden="false" customHeight="false" outlineLevel="0" collapsed="false">
      <c r="B17" s="8" t="s">
        <v>119</v>
      </c>
    </row>
    <row r="18" customFormat="false" ht="19.5" hidden="false" customHeight="true" outlineLevel="0" collapsed="false">
      <c r="B18" s="21" t="s">
        <v>42</v>
      </c>
      <c r="C18" s="21" t="s">
        <v>120</v>
      </c>
      <c r="D18" s="32"/>
      <c r="E18" s="21" t="s">
        <v>121</v>
      </c>
    </row>
    <row r="19" customFormat="false" ht="15" hidden="false" customHeight="false" outlineLevel="0" collapsed="false">
      <c r="B19" s="23" t="s">
        <v>79</v>
      </c>
      <c r="C19" s="23" t="n">
        <f aca="false">COUNTIF(Jobs!$D$2:$D$301,"Quoted")</f>
        <v>1</v>
      </c>
      <c r="E19" s="25" t="n">
        <f aca="false">SUMIFS(Jobs!$G$2:$G$301,Jobs!$D$2:$D$301,"Quoted")</f>
        <v>5200</v>
      </c>
    </row>
    <row r="20" customFormat="false" ht="15" hidden="false" customHeight="false" outlineLevel="0" collapsed="false">
      <c r="B20" s="23" t="s">
        <v>122</v>
      </c>
      <c r="C20" s="23" t="n">
        <f aca="false">COUNTIF(Jobs!$D$2:$D$301,"Won")</f>
        <v>0</v>
      </c>
      <c r="E20" s="25" t="n">
        <f aca="false">SUMIFS(Jobs!$G$2:$G$301,Jobs!$D$2:$D$301,"Won")</f>
        <v>0</v>
      </c>
    </row>
    <row r="21" customFormat="false" ht="15" hidden="false" customHeight="false" outlineLevel="0" collapsed="false">
      <c r="B21" s="23" t="s">
        <v>75</v>
      </c>
      <c r="C21" s="23" t="n">
        <f aca="false">COUNTIF(Jobs!$D$2:$D$301,"In progress")</f>
        <v>1</v>
      </c>
      <c r="E21" s="25" t="n">
        <f aca="false">SUMIFS(Jobs!$G$2:$G$301,Jobs!$D$2:$D$301,"In progress")</f>
        <v>3900</v>
      </c>
    </row>
    <row r="22" customFormat="false" ht="15" hidden="false" customHeight="false" outlineLevel="0" collapsed="false">
      <c r="B22" s="23" t="s">
        <v>68</v>
      </c>
      <c r="C22" s="23" t="n">
        <f aca="false">COUNTIF(Jobs!$D$2:$D$301,"Complete")</f>
        <v>2</v>
      </c>
      <c r="E22" s="25" t="n">
        <f aca="false">SUMIFS(Jobs!$G$2:$G$301,Jobs!$D$2:$D$301,"Complete")</f>
        <v>11000</v>
      </c>
    </row>
    <row r="23" customFormat="false" ht="15" hidden="false" customHeight="false" outlineLevel="0" collapsed="false">
      <c r="B23" s="23" t="s">
        <v>123</v>
      </c>
      <c r="C23" s="23" t="n">
        <f aca="false">COUNTIF(Jobs!$D$2:$D$301,"Lost")</f>
        <v>0</v>
      </c>
      <c r="E23" s="25" t="n">
        <f aca="false">SUMIFS(Jobs!$G$2:$G$301,Jobs!$D$2:$D$301,"Lost")</f>
        <v>0</v>
      </c>
    </row>
    <row r="25" customFormat="false" ht="15" hidden="false" customHeight="false" outlineLevel="0" collapsed="false">
      <c r="B25" s="33" t="s">
        <v>124</v>
      </c>
      <c r="C25" s="34" t="n">
        <f aca="false">IFERROR((C20+C21+C22)/(C20+C21+C22+C23),0)</f>
        <v>1</v>
      </c>
    </row>
  </sheetData>
  <conditionalFormatting sqref="B15">
    <cfRule type="cellIs" priority="2" operator="greaterThan" aboveAverage="0" equalAverage="0" bottom="0" percent="0" rank="0" text="" dxfId="10">
      <formula>0</formula>
    </cfRule>
  </conditionalFormatting>
  <dataValidations count="1">
    <dataValidation allowBlank="false" error="Enter a percentage between 0% and 100%." errorStyle="stop" errorTitle="Enter a percentage" operator="between" showDropDown="false" showErrorMessage="true" showInputMessage="false" sqref="C4:C5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2026-10-19T17:51:25Z</dcterms:created>
  <dc:creator>Katalaga Hakim</dc:creator>
  <dc:description/>
  <dc:language>en-US</dc:language>
  <cp:lastModifiedBy/>
  <dcterms:modified xsi:type="dcterms:W3CDTF">2026-10-19T17:51:27Z</dcterms:modified>
  <cp:revision>0</cp:revision>
  <dc:subject>Free job costing template from katalaga.com/tools</dc:subject>
  <dc:title>Job Costing for Trades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