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Invoices" sheetId="2" state="visible" r:id="rId4"/>
    <sheet name="Dashboard" sheetId="3" state="visible" r:id="rId5"/>
    <sheet name="Clients" sheetId="4" state="visible" r:id="rId6"/>
  </sheets>
  <definedNames>
    <definedName function="false" hidden="false" localSheetId="1" name="_xlnm.Print_Titles" vbProcedure="false">Invoices!$1:$1</definedName>
    <definedName function="false" hidden="true" localSheetId="1" name="_xlnm._FilterDatabase" vbProcedure="false">Invoices!$A$1:$Q$1001</definedName>
    <definedName function="false" hidden="false" name="ClientList" vbProcedure="false">Clients!$A$2:$A$201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<sst xmlns="http://schemas.openxmlformats.org/spreadsheetml/2006/main" count="93" uniqueCount="82">
  <si>
    <t xml:space="preserve">INVOICE TRACKER</t>
  </si>
  <si>
    <t xml:space="preserve">Who owes you, how much, and for how long - updated every time you open it.</t>
  </si>
  <si>
    <t xml:space="preserve">HOW TO USE IT</t>
  </si>
  <si>
    <t xml:space="preserve">1. Clients: add each client. Their usual terms are there for reference - type the terms on each invoice.</t>
  </si>
  <si>
    <t xml:space="preserve">2. Invoices: one row per invoice you send. Fill in the dark-blue columns; grey columns fill themselves.</t>
  </si>
  <si>
    <t xml:space="preserve">3. Terms (days): 30 means 'Net 30' - payment due 30 days after the issue date. 0 means due on receipt.</t>
  </si>
  <si>
    <t xml:space="preserve">4. When money arrives, type the total received so far in Amount paid and the date in Date paid.</t>
  </si>
  <si>
    <t xml:space="preserve">5. Rows 2-8 are samples, dated around today so you can see every status. Delete them when you start.</t>
  </si>
  <si>
    <t xml:space="preserve">WHAT THE STATUS MEANS</t>
  </si>
  <si>
    <t xml:space="preserve">Not due yet - due date more than 7 days away</t>
  </si>
  <si>
    <t xml:space="preserve">Due soon - due in the next 7 days (amber)</t>
  </si>
  <si>
    <t xml:space="preserve">Part paid - some money received, not overdue yet</t>
  </si>
  <si>
    <t xml:space="preserve">Overdue - due date has passed and money is still owed (red)</t>
  </si>
  <si>
    <t xml:space="preserve">Paid - balance is zero (green, the row fades)</t>
  </si>
  <si>
    <t xml:space="preserve">AGING</t>
  </si>
  <si>
    <t xml:space="preserve">The Dashboard groups unpaid money by how many days it is past due: not yet due, 1-30, 31-60, 61-90 and 90+ days. This is the standard 'accounts receivable aging' view accountants and lenders use.</t>
  </si>
  <si>
    <t xml:space="preserve">GOOGLE SHEETS</t>
  </si>
  <si>
    <t xml:space="preserve">Upload to Google Drive &gt; right-click &gt; Open with &gt; Google Sheets &gt; File &gt; Save as Google Sheets. Everything carries over.</t>
  </si>
  <si>
    <t xml:space="preserve">This file tracks invoices - it doesn't create them. Keep sending invoices from your usual tool and log each one here.</t>
  </si>
  <si>
    <t xml:space="preserve">Free template from katalaga.com/tools</t>
  </si>
  <si>
    <t xml:space="preserve">Invoice #</t>
  </si>
  <si>
    <t xml:space="preserve">Client</t>
  </si>
  <si>
    <t xml:space="preserve">Issue date</t>
  </si>
  <si>
    <t xml:space="preserve">Terms (days)</t>
  </si>
  <si>
    <t xml:space="preserve">Due date</t>
  </si>
  <si>
    <t xml:space="preserve">Description</t>
  </si>
  <si>
    <t xml:space="preserve">Amount</t>
  </si>
  <si>
    <t xml:space="preserve">Tax</t>
  </si>
  <si>
    <t xml:space="preserve">Total</t>
  </si>
  <si>
    <t xml:space="preserve">Amount paid</t>
  </si>
  <si>
    <t xml:space="preserve">Date paid</t>
  </si>
  <si>
    <t xml:space="preserve">Balance</t>
  </si>
  <si>
    <t xml:space="preserve">Status</t>
  </si>
  <si>
    <t xml:space="preserve">Days overdue</t>
  </si>
  <si>
    <t xml:space="preserve">Aging</t>
  </si>
  <si>
    <t xml:space="preserve">Days to pay</t>
  </si>
  <si>
    <t xml:space="preserve">Notes</t>
  </si>
  <si>
    <t xml:space="preserve">INV-001</t>
  </si>
  <si>
    <t xml:space="preserve">Brightside Cafe</t>
  </si>
  <si>
    <t xml:space="preserve">Website redesign - deposit (sample)</t>
  </si>
  <si>
    <t xml:space="preserve">Samples: delete rows 2-8 when you start</t>
  </si>
  <si>
    <t xml:space="preserve">INV-002</t>
  </si>
  <si>
    <t xml:space="preserve">Northwind Ltd</t>
  </si>
  <si>
    <t xml:space="preserve">Monthly SEO retainer (sample)</t>
  </si>
  <si>
    <t xml:space="preserve">INV-003</t>
  </si>
  <si>
    <t xml:space="preserve">Website redesign - final (sample)</t>
  </si>
  <si>
    <t xml:space="preserve">INV-004</t>
  </si>
  <si>
    <t xml:space="preserve">Kato Logistics</t>
  </si>
  <si>
    <t xml:space="preserve">Google Ads setup (sample)</t>
  </si>
  <si>
    <t xml:space="preserve">INV-005</t>
  </si>
  <si>
    <t xml:space="preserve">INV-006</t>
  </si>
  <si>
    <t xml:space="preserve">Lumen Studio</t>
  </si>
  <si>
    <t xml:space="preserve">Shopify product uploads (sample)</t>
  </si>
  <si>
    <t xml:space="preserve">INV-007</t>
  </si>
  <si>
    <t xml:space="preserve">Landing page (sample)</t>
  </si>
  <si>
    <t xml:space="preserve">INVOICE DASHBOARD</t>
  </si>
  <si>
    <t xml:space="preserve">Outstanding (owed to you)</t>
  </si>
  <si>
    <t xml:space="preserve">Overdue</t>
  </si>
  <si>
    <t xml:space="preserve">Paid on invoices with a payment in the last 30 days</t>
  </si>
  <si>
    <t xml:space="preserve">Average days to get paid</t>
  </si>
  <si>
    <t xml:space="preserve">Invoices overdue</t>
  </si>
  <si>
    <t xml:space="preserve">Due in the next 7 days</t>
  </si>
  <si>
    <t xml:space="preserve">Aging (days past due)</t>
  </si>
  <si>
    <t xml:space="preserve">Invoices</t>
  </si>
  <si>
    <t xml:space="preserve">Not yet due</t>
  </si>
  <si>
    <t xml:space="preserve">1-30 days overdue</t>
  </si>
  <si>
    <t xml:space="preserve">31-60 days overdue</t>
  </si>
  <si>
    <t xml:space="preserve">61-90 days overdue</t>
  </si>
  <si>
    <t xml:space="preserve">90+ days overdue</t>
  </si>
  <si>
    <t xml:space="preserve">Total outstanding</t>
  </si>
  <si>
    <t xml:space="preserve">The older an unpaid invoice gets, the less likely it is to be paid - chase anything in the red rows first.</t>
  </si>
  <si>
    <t xml:space="preserve">Contact email</t>
  </si>
  <si>
    <t xml:space="preserve">Phone</t>
  </si>
  <si>
    <t xml:space="preserve">Usual terms (days)</t>
  </si>
  <si>
    <t xml:space="preserve">Invoiced (all time)</t>
  </si>
  <si>
    <t xml:space="preserve">Paid (all time)</t>
  </si>
  <si>
    <t xml:space="preserve">Outstanding</t>
  </si>
  <si>
    <t xml:space="preserve">Avg days to pay</t>
  </si>
  <si>
    <t xml:space="preserve">hello@example.com</t>
  </si>
  <si>
    <t xml:space="preserve">accounts@example.com</t>
  </si>
  <si>
    <t xml:space="preserve">finance@example.com</t>
  </si>
  <si>
    <t xml:space="preserve">studio@example.com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</si>
</sst>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\ mmm\ yyyy"/>
    <numFmt numFmtId="166" formatCode="0"/>
    <numFmt numFmtId="167" formatCode="#,##0.00;[RED]\-#,##0.00;\-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4E79"/>
      <name val="Arial"/>
      <family val="0"/>
      <charset val="1"/>
    </font>
    <font>
      <sz val="11"/>
      <color rgb="FF595959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2E7D6B"/>
      <name val="Arial"/>
      <family val="0"/>
      <charset val="1"/>
    </font>
    <font>
      <i val="true"/>
      <sz val="9"/>
      <color rgb="FF595959"/>
      <name val="Arial"/>
      <family val="0"/>
      <charset val="1"/>
    </font>
    <font>
      <u val="single"/>
      <sz val="9"/>
      <color rgb="FF0563C1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6"/>
      <color rgb="FF1F4E79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6"/>
      <name val="Arial"/>
      <family val="0"/>
      <charset val="1"/>
    </font>
    <font>
      <b val="true"/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595959"/>
        <bgColor rgb="FF404040"/>
      </patternFill>
    </fill>
    <fill>
      <patternFill patternType="solid">
        <fgColor rgb="FFF2F2F2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9D9"/>
      </bottom>
      <diagonal/>
    </border>
    <border diagonalUp="false" diagonalDown="false">
      <left/>
      <right/>
      <top style="thin">
        <color rgb="FF404040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9">
    <dxf>
      <fill>
        <patternFill patternType="solid">
          <fgColor rgb="FF1F4E7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A6A6A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595959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D9EAD3"/>
          <bgColor rgb="FF000000"/>
        </patternFill>
      </fill>
    </dxf>
    <dxf>
      <fill>
        <patternFill patternType="solid">
          <fgColor rgb="FFF4B6B6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FFE699"/>
          <bgColor rgb="FF000000"/>
        </patternFill>
      </fill>
    </dxf>
    <dxf>
      <fill>
        <patternFill patternType="solid">
          <fgColor rgb="FF2E7D32"/>
          <bgColor rgb="FF000000"/>
        </patternFill>
      </fill>
    </dxf>
    <dxf>
      <fill>
        <patternFill patternType="solid">
          <fgColor rgb="FF9C0006"/>
          <bgColor rgb="FF000000"/>
        </patternFill>
      </fill>
    </dxf>
    <dxf>
      <font>
        <b val="1"/>
        <color rgb="FF9C0006"/>
      </font>
      <fill>
        <patternFill>
          <bgColor rgb="FFF4B6B6"/>
        </patternFill>
      </fill>
    </dxf>
    <dxf>
      <font>
        <b val="1"/>
      </font>
      <fill>
        <patternFill>
          <bgColor rgb="FFFFE699"/>
        </patternFill>
      </fill>
    </dxf>
    <dxf>
      <fill>
        <patternFill>
          <bgColor rgb="FFFCE4D6"/>
        </patternFill>
      </fill>
    </dxf>
    <dxf>
      <font>
        <color rgb="FF2E7D32"/>
      </font>
      <fill>
        <patternFill>
          <bgColor rgb="FFD9EAD3"/>
        </patternFill>
      </fill>
    </dxf>
    <dxf>
      <font>
        <color rgb="FFA6A6A6"/>
      </font>
    </dxf>
    <dxf>
      <font>
        <b val="1"/>
        <color rgb="FFC00000"/>
      </font>
    </dxf>
    <dxf>
      <fill>
        <patternFill>
          <bgColor rgb="FFF4B6B6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2E7D32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FCE4D6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FE699"/>
      <rgbColor rgb="FF99CCFF"/>
      <rgbColor rgb="FFFF99CC"/>
      <rgbColor rgb="FFCC99FF"/>
      <rgbColor rgb="FFF4B6B6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2E7D6B"/>
      <rgbColor rgb="FF003300"/>
      <rgbColor rgb="FF333300"/>
      <rgbColor rgb="FF993300"/>
      <rgbColor rgb="FF993366"/>
      <rgbColor rgb="FF1F4E7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katalaga.com/tools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D6B"/>
    <pageSetUpPr fitToPage="false"/>
  </sheetPr>
  <dimension ref="B2:B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15" hidden="false" customHeight="false" outlineLevel="0" collapsed="false">
      <c r="B6" s="3" t="s">
        <v>3</v>
      </c>
    </row>
    <row r="7" customFormat="false" ht="1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 t="s">
        <v>5</v>
      </c>
    </row>
    <row r="9" customFormat="false" ht="15" hidden="false" customHeight="false" outlineLevel="0" collapsed="false">
      <c r="B9" s="3" t="s">
        <v>6</v>
      </c>
    </row>
    <row r="10" customFormat="false" ht="15" hidden="false" customHeight="false" outlineLevel="0" collapsed="false">
      <c r="B10" s="3" t="s">
        <v>7</v>
      </c>
    </row>
    <row r="11" customFormat="false" ht="15" hidden="false" customHeight="false" outlineLevel="0" collapsed="false">
      <c r="B11" s="3"/>
    </row>
    <row r="12" customFormat="false" ht="15" hidden="false" customHeight="false" outlineLevel="0" collapsed="false">
      <c r="B12" s="4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3" t="s">
        <v>10</v>
      </c>
    </row>
    <row r="15" customFormat="false" ht="15" hidden="false" customHeight="false" outlineLevel="0" collapsed="false">
      <c r="B15" s="3" t="s">
        <v>11</v>
      </c>
    </row>
    <row r="16" customFormat="false" ht="15" hidden="false" customHeight="false" outlineLevel="0" collapsed="false">
      <c r="B16" s="3" t="s">
        <v>12</v>
      </c>
    </row>
    <row r="17" customFormat="false" ht="15" hidden="false" customHeight="false" outlineLevel="0" collapsed="false">
      <c r="B17" s="3" t="s">
        <v>13</v>
      </c>
    </row>
    <row r="18" customFormat="false" ht="15" hidden="false" customHeight="false" outlineLevel="0" collapsed="false">
      <c r="B18" s="3"/>
    </row>
    <row r="19" customFormat="false" ht="15" hidden="false" customHeight="false" outlineLevel="0" collapsed="false">
      <c r="B19" s="4" t="s">
        <v>14</v>
      </c>
    </row>
    <row r="20" customFormat="false" ht="23.85" hidden="false" customHeight="false" outlineLevel="0" collapsed="false">
      <c r="B20" s="3" t="s">
        <v>15</v>
      </c>
    </row>
    <row r="21" customFormat="false" ht="15" hidden="false" customHeight="false" outlineLevel="0" collapsed="false">
      <c r="B21" s="3"/>
    </row>
    <row r="22" customFormat="false" ht="15" hidden="false" customHeight="false" outlineLevel="0" collapsed="false">
      <c r="B22" s="4" t="s">
        <v>16</v>
      </c>
    </row>
    <row r="23" customFormat="false" ht="15" hidden="false" customHeight="false" outlineLevel="0" collapsed="false">
      <c r="B23" s="3" t="s">
        <v>17</v>
      </c>
    </row>
    <row r="24" customFormat="false" ht="15" hidden="false" customHeight="false" outlineLevel="0" collapsed="false">
      <c r="B24" s="3"/>
    </row>
    <row r="25" customFormat="false" ht="15" hidden="false" customHeight="false" outlineLevel="0" collapsed="false">
      <c r="B25" s="5" t="s">
        <v>18</v>
      </c>
    </row>
    <row r="26" customFormat="false" ht="15" hidden="false" customHeight="false" outlineLevel="0" collapsed="false">
      <c r="B26" s="6" t="s">
        <v>19</v>
      </c>
    </row>
  </sheetData>
  <hyperlinks>
    <hyperlink ref="B26" r:id="rId1" display="Free template from katalaga.com/tool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9"/>
    <pageSetUpPr fitToPage="true"/>
  </sheetPr>
  <dimension ref="A1:Q100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2"/>
    <col collapsed="false" customWidth="true" hidden="false" outlineLevel="0" max="3" min="3" style="0" width="12"/>
    <col collapsed="false" customWidth="true" hidden="false" outlineLevel="0" max="4" min="4" style="0" width="9"/>
    <col collapsed="false" customWidth="true" hidden="false" outlineLevel="0" max="5" min="5" style="0" width="12"/>
    <col collapsed="false" customWidth="true" hidden="false" outlineLevel="0" max="6" min="6" style="0" width="26"/>
    <col collapsed="false" customWidth="true" hidden="false" outlineLevel="0" max="7" min="7" style="0" width="11"/>
    <col collapsed="false" customWidth="true" hidden="false" outlineLevel="0" max="8" min="8" style="0" width="9"/>
    <col collapsed="false" customWidth="true" hidden="false" outlineLevel="0" max="10" min="9" style="0" width="11"/>
    <col collapsed="false" customWidth="true" hidden="false" outlineLevel="0" max="11" min="11" style="0" width="12"/>
    <col collapsed="false" customWidth="true" hidden="false" outlineLevel="0" max="12" min="12" style="0" width="11"/>
    <col collapsed="false" customWidth="true" hidden="false" outlineLevel="0" max="13" min="13" style="0" width="13"/>
    <col collapsed="false" customWidth="true" hidden="false" outlineLevel="0" max="14" min="14" style="0" width="9"/>
    <col collapsed="false" customWidth="true" hidden="false" outlineLevel="0" max="15" min="15" style="0" width="10"/>
    <col collapsed="false" customWidth="true" hidden="false" outlineLevel="0" max="16" min="16" style="0" width="9"/>
    <col collapsed="false" customWidth="true" hidden="false" outlineLevel="0" max="17" min="17" style="0" width="26"/>
  </cols>
  <sheetData>
    <row r="1" customFormat="false" ht="30" hidden="false" customHeight="true" outlineLevel="0" collapsed="false">
      <c r="A1" s="7" t="s">
        <v>20</v>
      </c>
      <c r="B1" s="7" t="s">
        <v>21</v>
      </c>
      <c r="C1" s="7" t="s">
        <v>22</v>
      </c>
      <c r="D1" s="7" t="s">
        <v>23</v>
      </c>
      <c r="E1" s="8" t="s">
        <v>24</v>
      </c>
      <c r="F1" s="7" t="s">
        <v>25</v>
      </c>
      <c r="G1" s="7" t="s">
        <v>26</v>
      </c>
      <c r="H1" s="7" t="s">
        <v>27</v>
      </c>
      <c r="I1" s="8" t="s">
        <v>28</v>
      </c>
      <c r="J1" s="7" t="s">
        <v>29</v>
      </c>
      <c r="K1" s="7" t="s">
        <v>30</v>
      </c>
      <c r="L1" s="8" t="s">
        <v>31</v>
      </c>
      <c r="M1" s="8" t="s">
        <v>32</v>
      </c>
      <c r="N1" s="8" t="s">
        <v>33</v>
      </c>
      <c r="O1" s="8" t="s">
        <v>34</v>
      </c>
      <c r="P1" s="8" t="s">
        <v>35</v>
      </c>
      <c r="Q1" s="7" t="s">
        <v>36</v>
      </c>
    </row>
    <row r="2" customFormat="false" ht="15" hidden="false" customHeight="false" outlineLevel="0" collapsed="false">
      <c r="A2" s="9" t="s">
        <v>37</v>
      </c>
      <c r="B2" s="9" t="s">
        <v>38</v>
      </c>
      <c r="C2" s="10" t="n">
        <f aca="true">TODAY()-75</f>
        <v>46239</v>
      </c>
      <c r="D2" s="11" t="n">
        <v>30</v>
      </c>
      <c r="E2" s="12" t="n">
        <f aca="false">IF(C2="","",C2+N(D2))</f>
        <v>46269</v>
      </c>
      <c r="F2" s="9" t="s">
        <v>39</v>
      </c>
      <c r="G2" s="13" t="n">
        <v>1500</v>
      </c>
      <c r="H2" s="13"/>
      <c r="I2" s="14" t="n">
        <f aca="false">IF(G2="","",G2+N(H2))</f>
        <v>1500</v>
      </c>
      <c r="J2" s="13" t="n">
        <v>1500</v>
      </c>
      <c r="K2" s="10" t="n">
        <f aca="true">TODAY()-50</f>
        <v>46264</v>
      </c>
      <c r="L2" s="14" t="n">
        <f aca="false">IF(I2="","",I2-N(J2))</f>
        <v>0</v>
      </c>
      <c r="M2" s="15" t="str">
        <f aca="true">IF(I2="","",IF(L2&lt;=0,"Paid",IF(C2="","Draft",IF(E2&lt;TODAY(),"Overdue",IF(N(J2)&gt;0,"Part paid",IF(E2-TODAY()&lt;=7,"Due soon","Not due yet"))))))</f>
        <v>Paid</v>
      </c>
      <c r="N2" s="16" t="n">
        <f aca="true">IF(OR(L2="",E2=""),"",IF(AND(L2&gt;0,E2&lt;TODAY()),TODAY()-E2,0))</f>
        <v>0</v>
      </c>
      <c r="O2" s="15" t="str">
        <f aca="false">IF(OR(L2="",N(L2)&lt;=0,E2=""),"",IF(N2=0,"Current",IF(N2&lt;=30,"1-30",IF(N2&lt;=60,"31-60",IF(N2&lt;=90,"61-90","90+")))))</f>
        <v/>
      </c>
      <c r="P2" s="16" t="n">
        <f aca="false">IF(OR(K2="",C2="",N(L2)&gt;0),"",K2-C2)</f>
        <v>25</v>
      </c>
      <c r="Q2" s="9" t="s">
        <v>40</v>
      </c>
    </row>
    <row r="3" customFormat="false" ht="15" hidden="false" customHeight="false" outlineLevel="0" collapsed="false">
      <c r="A3" s="9" t="s">
        <v>41</v>
      </c>
      <c r="B3" s="9" t="s">
        <v>42</v>
      </c>
      <c r="C3" s="10" t="n">
        <f aca="true">TODAY()-50</f>
        <v>46264</v>
      </c>
      <c r="D3" s="11" t="n">
        <v>14</v>
      </c>
      <c r="E3" s="12" t="n">
        <f aca="false">IF(C3="","",C3+N(D3))</f>
        <v>46278</v>
      </c>
      <c r="F3" s="9" t="s">
        <v>43</v>
      </c>
      <c r="G3" s="13" t="n">
        <v>800</v>
      </c>
      <c r="H3" s="13"/>
      <c r="I3" s="14" t="n">
        <f aca="false">IF(G3="","",G3+N(H3))</f>
        <v>800</v>
      </c>
      <c r="J3" s="13"/>
      <c r="K3" s="10"/>
      <c r="L3" s="14" t="n">
        <f aca="false">IF(I3="","",I3-N(J3))</f>
        <v>800</v>
      </c>
      <c r="M3" s="15" t="str">
        <f aca="true">IF(I3="","",IF(L3&lt;=0,"Paid",IF(C3="","Draft",IF(E3&lt;TODAY(),"Overdue",IF(N(J3)&gt;0,"Part paid",IF(E3-TODAY()&lt;=7,"Due soon","Not due yet"))))))</f>
        <v>Overdue</v>
      </c>
      <c r="N3" s="16" t="n">
        <f aca="true">IF(OR(L3="",E3=""),"",IF(AND(L3&gt;0,E3&lt;TODAY()),TODAY()-E3,0))</f>
        <v>36</v>
      </c>
      <c r="O3" s="15" t="str">
        <f aca="false">IF(OR(L3="",N(L3)&lt;=0,E3=""),"",IF(N3=0,"Current",IF(N3&lt;=30,"1-30",IF(N3&lt;=60,"31-60",IF(N3&lt;=90,"61-90","90+")))))</f>
        <v>31-60</v>
      </c>
      <c r="P3" s="16" t="str">
        <f aca="false">IF(OR(K3="",C3="",N(L3)&gt;0),"",K3-C3)</f>
        <v/>
      </c>
      <c r="Q3" s="9"/>
    </row>
    <row r="4" customFormat="false" ht="15" hidden="false" customHeight="false" outlineLevel="0" collapsed="false">
      <c r="A4" s="9" t="s">
        <v>44</v>
      </c>
      <c r="B4" s="9" t="s">
        <v>38</v>
      </c>
      <c r="C4" s="10" t="n">
        <f aca="true">TODAY()-40</f>
        <v>46274</v>
      </c>
      <c r="D4" s="11" t="n">
        <v>30</v>
      </c>
      <c r="E4" s="12" t="n">
        <f aca="false">IF(C4="","",C4+N(D4))</f>
        <v>46304</v>
      </c>
      <c r="F4" s="9" t="s">
        <v>45</v>
      </c>
      <c r="G4" s="13" t="n">
        <v>1500</v>
      </c>
      <c r="H4" s="13"/>
      <c r="I4" s="14" t="n">
        <f aca="false">IF(G4="","",G4+N(H4))</f>
        <v>1500</v>
      </c>
      <c r="J4" s="13" t="n">
        <v>700</v>
      </c>
      <c r="K4" s="10" t="n">
        <f aca="true">TODAY()-5</f>
        <v>46309</v>
      </c>
      <c r="L4" s="14" t="n">
        <f aca="false">IF(I4="","",I4-N(J4))</f>
        <v>800</v>
      </c>
      <c r="M4" s="15" t="str">
        <f aca="true">IF(I4="","",IF(L4&lt;=0,"Paid",IF(C4="","Draft",IF(E4&lt;TODAY(),"Overdue",IF(N(J4)&gt;0,"Part paid",IF(E4-TODAY()&lt;=7,"Due soon","Not due yet"))))))</f>
        <v>Overdue</v>
      </c>
      <c r="N4" s="16" t="n">
        <f aca="true">IF(OR(L4="",E4=""),"",IF(AND(L4&gt;0,E4&lt;TODAY()),TODAY()-E4,0))</f>
        <v>10</v>
      </c>
      <c r="O4" s="15" t="str">
        <f aca="false">IF(OR(L4="",N(L4)&lt;=0,E4=""),"",IF(N4=0,"Current",IF(N4&lt;=30,"1-30",IF(N4&lt;=60,"31-60",IF(N4&lt;=90,"61-90","90+")))))</f>
        <v>1-30</v>
      </c>
      <c r="P4" s="16" t="str">
        <f aca="false">IF(OR(K4="",C4="",N(L4)&gt;0),"",K4-C4)</f>
        <v/>
      </c>
      <c r="Q4" s="9"/>
    </row>
    <row r="5" customFormat="false" ht="15" hidden="false" customHeight="false" outlineLevel="0" collapsed="false">
      <c r="A5" s="9" t="s">
        <v>46</v>
      </c>
      <c r="B5" s="9" t="s">
        <v>47</v>
      </c>
      <c r="C5" s="10" t="n">
        <f aca="true">TODAY()-25</f>
        <v>46289</v>
      </c>
      <c r="D5" s="11" t="n">
        <v>30</v>
      </c>
      <c r="E5" s="12" t="n">
        <f aca="false">IF(C5="","",C5+N(D5))</f>
        <v>46319</v>
      </c>
      <c r="F5" s="9" t="s">
        <v>48</v>
      </c>
      <c r="G5" s="13" t="n">
        <v>650</v>
      </c>
      <c r="H5" s="13" t="n">
        <v>52</v>
      </c>
      <c r="I5" s="14" t="n">
        <f aca="false">IF(G5="","",G5+N(H5))</f>
        <v>702</v>
      </c>
      <c r="J5" s="13"/>
      <c r="K5" s="10"/>
      <c r="L5" s="14" t="n">
        <f aca="false">IF(I5="","",I5-N(J5))</f>
        <v>702</v>
      </c>
      <c r="M5" s="15" t="str">
        <f aca="true">IF(I5="","",IF(L5&lt;=0,"Paid",IF(C5="","Draft",IF(E5&lt;TODAY(),"Overdue",IF(N(J5)&gt;0,"Part paid",IF(E5-TODAY()&lt;=7,"Due soon","Not due yet"))))))</f>
        <v>Due soon</v>
      </c>
      <c r="N5" s="16" t="n">
        <f aca="true">IF(OR(L5="",E5=""),"",IF(AND(L5&gt;0,E5&lt;TODAY()),TODAY()-E5,0))</f>
        <v>0</v>
      </c>
      <c r="O5" s="15" t="str">
        <f aca="false">IF(OR(L5="",N(L5)&lt;=0,E5=""),"",IF(N5=0,"Current",IF(N5&lt;=30,"1-30",IF(N5&lt;=60,"31-60",IF(N5&lt;=90,"61-90","90+")))))</f>
        <v>Current</v>
      </c>
      <c r="P5" s="16" t="str">
        <f aca="false">IF(OR(K5="",C5="",N(L5)&gt;0),"",K5-C5)</f>
        <v/>
      </c>
      <c r="Q5" s="9"/>
    </row>
    <row r="6" customFormat="false" ht="15" hidden="false" customHeight="false" outlineLevel="0" collapsed="false">
      <c r="A6" s="9" t="s">
        <v>49</v>
      </c>
      <c r="B6" s="9" t="s">
        <v>42</v>
      </c>
      <c r="C6" s="10" t="n">
        <f aca="true">TODAY()-12</f>
        <v>46302</v>
      </c>
      <c r="D6" s="11" t="n">
        <v>14</v>
      </c>
      <c r="E6" s="12" t="n">
        <f aca="false">IF(C6="","",C6+N(D6))</f>
        <v>46316</v>
      </c>
      <c r="F6" s="9" t="s">
        <v>43</v>
      </c>
      <c r="G6" s="13" t="n">
        <v>800</v>
      </c>
      <c r="H6" s="13"/>
      <c r="I6" s="14" t="n">
        <f aca="false">IF(G6="","",G6+N(H6))</f>
        <v>800</v>
      </c>
      <c r="J6" s="13"/>
      <c r="K6" s="10"/>
      <c r="L6" s="14" t="n">
        <f aca="false">IF(I6="","",I6-N(J6))</f>
        <v>800</v>
      </c>
      <c r="M6" s="15" t="str">
        <f aca="true">IF(I6="","",IF(L6&lt;=0,"Paid",IF(C6="","Draft",IF(E6&lt;TODAY(),"Overdue",IF(N(J6)&gt;0,"Part paid",IF(E6-TODAY()&lt;=7,"Due soon","Not due yet"))))))</f>
        <v>Due soon</v>
      </c>
      <c r="N6" s="16" t="n">
        <f aca="true">IF(OR(L6="",E6=""),"",IF(AND(L6&gt;0,E6&lt;TODAY()),TODAY()-E6,0))</f>
        <v>0</v>
      </c>
      <c r="O6" s="15" t="str">
        <f aca="false">IF(OR(L6="",N(L6)&lt;=0,E6=""),"",IF(N6=0,"Current",IF(N6&lt;=30,"1-30",IF(N6&lt;=60,"31-60",IF(N6&lt;=90,"61-90","90+")))))</f>
        <v>Current</v>
      </c>
      <c r="P6" s="16" t="str">
        <f aca="false">IF(OR(K6="",C6="",N(L6)&gt;0),"",K6-C6)</f>
        <v/>
      </c>
      <c r="Q6" s="9"/>
    </row>
    <row r="7" customFormat="false" ht="15" hidden="false" customHeight="false" outlineLevel="0" collapsed="false">
      <c r="A7" s="9" t="s">
        <v>50</v>
      </c>
      <c r="B7" s="9" t="s">
        <v>51</v>
      </c>
      <c r="C7" s="10" t="n">
        <f aca="true">TODAY()-3</f>
        <v>46311</v>
      </c>
      <c r="D7" s="11" t="n">
        <v>30</v>
      </c>
      <c r="E7" s="12" t="n">
        <f aca="false">IF(C7="","",C7+N(D7))</f>
        <v>46341</v>
      </c>
      <c r="F7" s="9" t="s">
        <v>52</v>
      </c>
      <c r="G7" s="13" t="n">
        <v>420</v>
      </c>
      <c r="H7" s="13"/>
      <c r="I7" s="14" t="n">
        <f aca="false">IF(G7="","",G7+N(H7))</f>
        <v>420</v>
      </c>
      <c r="J7" s="13" t="n">
        <v>200</v>
      </c>
      <c r="K7" s="10" t="n">
        <f aca="true">TODAY()-1</f>
        <v>46313</v>
      </c>
      <c r="L7" s="14" t="n">
        <f aca="false">IF(I7="","",I7-N(J7))</f>
        <v>220</v>
      </c>
      <c r="M7" s="15" t="str">
        <f aca="true">IF(I7="","",IF(L7&lt;=0,"Paid",IF(C7="","Draft",IF(E7&lt;TODAY(),"Overdue",IF(N(J7)&gt;0,"Part paid",IF(E7-TODAY()&lt;=7,"Due soon","Not due yet"))))))</f>
        <v>Part paid</v>
      </c>
      <c r="N7" s="16" t="n">
        <f aca="true">IF(OR(L7="",E7=""),"",IF(AND(L7&gt;0,E7&lt;TODAY()),TODAY()-E7,0))</f>
        <v>0</v>
      </c>
      <c r="O7" s="15" t="str">
        <f aca="false">IF(OR(L7="",N(L7)&lt;=0,E7=""),"",IF(N7=0,"Current",IF(N7&lt;=30,"1-30",IF(N7&lt;=60,"31-60",IF(N7&lt;=90,"61-90","90+")))))</f>
        <v>Current</v>
      </c>
      <c r="P7" s="16" t="str">
        <f aca="false">IF(OR(K7="",C7="",N(L7)&gt;0),"",K7-C7)</f>
        <v/>
      </c>
      <c r="Q7" s="9"/>
    </row>
    <row r="8" customFormat="false" ht="15" hidden="false" customHeight="false" outlineLevel="0" collapsed="false">
      <c r="A8" s="9" t="s">
        <v>53</v>
      </c>
      <c r="B8" s="9" t="s">
        <v>47</v>
      </c>
      <c r="C8" s="10" t="n">
        <f aca="true">TODAY()-130</f>
        <v>46184</v>
      </c>
      <c r="D8" s="11" t="n">
        <v>30</v>
      </c>
      <c r="E8" s="12" t="n">
        <f aca="false">IF(C8="","",C8+N(D8))</f>
        <v>46214</v>
      </c>
      <c r="F8" s="9" t="s">
        <v>54</v>
      </c>
      <c r="G8" s="13" t="n">
        <v>900</v>
      </c>
      <c r="H8" s="13" t="n">
        <v>72</v>
      </c>
      <c r="I8" s="14" t="n">
        <f aca="false">IF(G8="","",G8+N(H8))</f>
        <v>972</v>
      </c>
      <c r="J8" s="13"/>
      <c r="K8" s="10"/>
      <c r="L8" s="14" t="n">
        <f aca="false">IF(I8="","",I8-N(J8))</f>
        <v>972</v>
      </c>
      <c r="M8" s="15" t="str">
        <f aca="true">IF(I8="","",IF(L8&lt;=0,"Paid",IF(C8="","Draft",IF(E8&lt;TODAY(),"Overdue",IF(N(J8)&gt;0,"Part paid",IF(E8-TODAY()&lt;=7,"Due soon","Not due yet"))))))</f>
        <v>Overdue</v>
      </c>
      <c r="N8" s="16" t="n">
        <f aca="true">IF(OR(L8="",E8=""),"",IF(AND(L8&gt;0,E8&lt;TODAY()),TODAY()-E8,0))</f>
        <v>100</v>
      </c>
      <c r="O8" s="15" t="str">
        <f aca="false">IF(OR(L8="",N(L8)&lt;=0,E8=""),"",IF(N8=0,"Current",IF(N8&lt;=30,"1-30",IF(N8&lt;=60,"31-60",IF(N8&lt;=90,"61-90","90+")))))</f>
        <v>90+</v>
      </c>
      <c r="P8" s="16" t="str">
        <f aca="false">IF(OR(K8="",C8="",N(L8)&gt;0),"",K8-C8)</f>
        <v/>
      </c>
      <c r="Q8" s="9"/>
    </row>
    <row r="9" customFormat="false" ht="15" hidden="false" customHeight="false" outlineLevel="0" collapsed="false">
      <c r="A9" s="9"/>
      <c r="B9" s="9"/>
      <c r="C9" s="10"/>
      <c r="D9" s="11"/>
      <c r="E9" s="12" t="str">
        <f aca="false">IF(C9="","",C9+N(D9))</f>
        <v/>
      </c>
      <c r="F9" s="9"/>
      <c r="G9" s="13"/>
      <c r="H9" s="13"/>
      <c r="I9" s="14" t="str">
        <f aca="false">IF(G9="","",G9+N(H9))</f>
        <v/>
      </c>
      <c r="J9" s="13"/>
      <c r="K9" s="10"/>
      <c r="L9" s="14" t="str">
        <f aca="false">IF(I9="","",I9-N(J9))</f>
        <v/>
      </c>
      <c r="M9" s="15" t="str">
        <f aca="true">IF(I9="","",IF(L9&lt;=0,"Paid",IF(C9="","Draft",IF(E9&lt;TODAY(),"Overdue",IF(N(J9)&gt;0,"Part paid",IF(E9-TODAY()&lt;=7,"Due soon","Not due yet"))))))</f>
        <v/>
      </c>
      <c r="N9" s="16" t="str">
        <f aca="true">IF(OR(L9="",E9=""),"",IF(AND(L9&gt;0,E9&lt;TODAY()),TODAY()-E9,0))</f>
        <v/>
      </c>
      <c r="O9" s="15" t="str">
        <f aca="false">IF(OR(L9="",N(L9)&lt;=0,E9=""),"",IF(N9=0,"Current",IF(N9&lt;=30,"1-30",IF(N9&lt;=60,"31-60",IF(N9&lt;=90,"61-90","90+")))))</f>
        <v/>
      </c>
      <c r="P9" s="16" t="str">
        <f aca="false">IF(OR(K9="",C9="",N(L9)&gt;0),"",K9-C9)</f>
        <v/>
      </c>
      <c r="Q9" s="9"/>
    </row>
    <row r="10" customFormat="false" ht="15" hidden="false" customHeight="false" outlineLevel="0" collapsed="false">
      <c r="A10" s="9"/>
      <c r="B10" s="9"/>
      <c r="C10" s="10"/>
      <c r="D10" s="11"/>
      <c r="E10" s="12" t="str">
        <f aca="false">IF(C10="","",C10+N(D10))</f>
        <v/>
      </c>
      <c r="F10" s="9"/>
      <c r="G10" s="13"/>
      <c r="H10" s="13"/>
      <c r="I10" s="14" t="str">
        <f aca="false">IF(G10="","",G10+N(H10))</f>
        <v/>
      </c>
      <c r="J10" s="13"/>
      <c r="K10" s="10"/>
      <c r="L10" s="14" t="str">
        <f aca="false">IF(I10="","",I10-N(J10))</f>
        <v/>
      </c>
      <c r="M10" s="15" t="str">
        <f aca="true">IF(I10="","",IF(L10&lt;=0,"Paid",IF(C10="","Draft",IF(E10&lt;TODAY(),"Overdue",IF(N(J10)&gt;0,"Part paid",IF(E10-TODAY()&lt;=7,"Due soon","Not due yet"))))))</f>
        <v/>
      </c>
      <c r="N10" s="16" t="str">
        <f aca="true">IF(OR(L10="",E10=""),"",IF(AND(L10&gt;0,E10&lt;TODAY()),TODAY()-E10,0))</f>
        <v/>
      </c>
      <c r="O10" s="15" t="str">
        <f aca="false">IF(OR(L10="",N(L10)&lt;=0,E10=""),"",IF(N10=0,"Current",IF(N10&lt;=30,"1-30",IF(N10&lt;=60,"31-60",IF(N10&lt;=90,"61-90","90+")))))</f>
        <v/>
      </c>
      <c r="P10" s="16" t="str">
        <f aca="false">IF(OR(K10="",C10="",N(L10)&gt;0),"",K10-C10)</f>
        <v/>
      </c>
      <c r="Q10" s="9"/>
    </row>
    <row r="11" customFormat="false" ht="15" hidden="false" customHeight="false" outlineLevel="0" collapsed="false">
      <c r="A11" s="9"/>
      <c r="B11" s="9"/>
      <c r="C11" s="10"/>
      <c r="D11" s="11"/>
      <c r="E11" s="12" t="str">
        <f aca="false">IF(C11="","",C11+N(D11))</f>
        <v/>
      </c>
      <c r="F11" s="9"/>
      <c r="G11" s="13"/>
      <c r="H11" s="13"/>
      <c r="I11" s="14" t="str">
        <f aca="false">IF(G11="","",G11+N(H11))</f>
        <v/>
      </c>
      <c r="J11" s="13"/>
      <c r="K11" s="10"/>
      <c r="L11" s="14" t="str">
        <f aca="false">IF(I11="","",I11-N(J11))</f>
        <v/>
      </c>
      <c r="M11" s="15" t="str">
        <f aca="true">IF(I11="","",IF(L11&lt;=0,"Paid",IF(C11="","Draft",IF(E11&lt;TODAY(),"Overdue",IF(N(J11)&gt;0,"Part paid",IF(E11-TODAY()&lt;=7,"Due soon","Not due yet"))))))</f>
        <v/>
      </c>
      <c r="N11" s="16" t="str">
        <f aca="true">IF(OR(L11="",E11=""),"",IF(AND(L11&gt;0,E11&lt;TODAY()),TODAY()-E11,0))</f>
        <v/>
      </c>
      <c r="O11" s="15" t="str">
        <f aca="false">IF(OR(L11="",N(L11)&lt;=0,E11=""),"",IF(N11=0,"Current",IF(N11&lt;=30,"1-30",IF(N11&lt;=60,"31-60",IF(N11&lt;=90,"61-90","90+")))))</f>
        <v/>
      </c>
      <c r="P11" s="16" t="str">
        <f aca="false">IF(OR(K11="",C11="",N(L11)&gt;0),"",K11-C11)</f>
        <v/>
      </c>
      <c r="Q11" s="9"/>
    </row>
    <row r="12" customFormat="false" ht="15" hidden="false" customHeight="false" outlineLevel="0" collapsed="false">
      <c r="A12" s="9"/>
      <c r="B12" s="9"/>
      <c r="C12" s="10"/>
      <c r="D12" s="11"/>
      <c r="E12" s="12" t="str">
        <f aca="false">IF(C12="","",C12+N(D12))</f>
        <v/>
      </c>
      <c r="F12" s="9"/>
      <c r="G12" s="13"/>
      <c r="H12" s="13"/>
      <c r="I12" s="14" t="str">
        <f aca="false">IF(G12="","",G12+N(H12))</f>
        <v/>
      </c>
      <c r="J12" s="13"/>
      <c r="K12" s="10"/>
      <c r="L12" s="14" t="str">
        <f aca="false">IF(I12="","",I12-N(J12))</f>
        <v/>
      </c>
      <c r="M12" s="15" t="str">
        <f aca="true">IF(I12="","",IF(L12&lt;=0,"Paid",IF(C12="","Draft",IF(E12&lt;TODAY(),"Overdue",IF(N(J12)&gt;0,"Part paid",IF(E12-TODAY()&lt;=7,"Due soon","Not due yet"))))))</f>
        <v/>
      </c>
      <c r="N12" s="16" t="str">
        <f aca="true">IF(OR(L12="",E12=""),"",IF(AND(L12&gt;0,E12&lt;TODAY()),TODAY()-E12,0))</f>
        <v/>
      </c>
      <c r="O12" s="15" t="str">
        <f aca="false">IF(OR(L12="",N(L12)&lt;=0,E12=""),"",IF(N12=0,"Current",IF(N12&lt;=30,"1-30",IF(N12&lt;=60,"31-60",IF(N12&lt;=90,"61-90","90+")))))</f>
        <v/>
      </c>
      <c r="P12" s="16" t="str">
        <f aca="false">IF(OR(K12="",C12="",N(L12)&gt;0),"",K12-C12)</f>
        <v/>
      </c>
      <c r="Q12" s="9"/>
    </row>
    <row r="13" customFormat="false" ht="15" hidden="false" customHeight="false" outlineLevel="0" collapsed="false">
      <c r="A13" s="9"/>
      <c r="B13" s="9"/>
      <c r="C13" s="10"/>
      <c r="D13" s="11"/>
      <c r="E13" s="12" t="str">
        <f aca="false">IF(C13="","",C13+N(D13))</f>
        <v/>
      </c>
      <c r="F13" s="9"/>
      <c r="G13" s="13"/>
      <c r="H13" s="13"/>
      <c r="I13" s="14" t="str">
        <f aca="false">IF(G13="","",G13+N(H13))</f>
        <v/>
      </c>
      <c r="J13" s="13"/>
      <c r="K13" s="10"/>
      <c r="L13" s="14" t="str">
        <f aca="false">IF(I13="","",I13-N(J13))</f>
        <v/>
      </c>
      <c r="M13" s="15" t="str">
        <f aca="true">IF(I13="","",IF(L13&lt;=0,"Paid",IF(C13="","Draft",IF(E13&lt;TODAY(),"Overdue",IF(N(J13)&gt;0,"Part paid",IF(E13-TODAY()&lt;=7,"Due soon","Not due yet"))))))</f>
        <v/>
      </c>
      <c r="N13" s="16" t="str">
        <f aca="true">IF(OR(L13="",E13=""),"",IF(AND(L13&gt;0,E13&lt;TODAY()),TODAY()-E13,0))</f>
        <v/>
      </c>
      <c r="O13" s="15" t="str">
        <f aca="false">IF(OR(L13="",N(L13)&lt;=0,E13=""),"",IF(N13=0,"Current",IF(N13&lt;=30,"1-30",IF(N13&lt;=60,"31-60",IF(N13&lt;=90,"61-90","90+")))))</f>
        <v/>
      </c>
      <c r="P13" s="16" t="str">
        <f aca="false">IF(OR(K13="",C13="",N(L13)&gt;0),"",K13-C13)</f>
        <v/>
      </c>
      <c r="Q13" s="9"/>
    </row>
    <row r="14" customFormat="false" ht="15" hidden="false" customHeight="false" outlineLevel="0" collapsed="false">
      <c r="A14" s="9"/>
      <c r="B14" s="9"/>
      <c r="C14" s="10"/>
      <c r="D14" s="11"/>
      <c r="E14" s="12" t="str">
        <f aca="false">IF(C14="","",C14+N(D14))</f>
        <v/>
      </c>
      <c r="F14" s="9"/>
      <c r="G14" s="13"/>
      <c r="H14" s="13"/>
      <c r="I14" s="14" t="str">
        <f aca="false">IF(G14="","",G14+N(H14))</f>
        <v/>
      </c>
      <c r="J14" s="13"/>
      <c r="K14" s="10"/>
      <c r="L14" s="14" t="str">
        <f aca="false">IF(I14="","",I14-N(J14))</f>
        <v/>
      </c>
      <c r="M14" s="15" t="str">
        <f aca="true">IF(I14="","",IF(L14&lt;=0,"Paid",IF(C14="","Draft",IF(E14&lt;TODAY(),"Overdue",IF(N(J14)&gt;0,"Part paid",IF(E14-TODAY()&lt;=7,"Due soon","Not due yet"))))))</f>
        <v/>
      </c>
      <c r="N14" s="16" t="str">
        <f aca="true">IF(OR(L14="",E14=""),"",IF(AND(L14&gt;0,E14&lt;TODAY()),TODAY()-E14,0))</f>
        <v/>
      </c>
      <c r="O14" s="15" t="str">
        <f aca="false">IF(OR(L14="",N(L14)&lt;=0,E14=""),"",IF(N14=0,"Current",IF(N14&lt;=30,"1-30",IF(N14&lt;=60,"31-60",IF(N14&lt;=90,"61-90","90+")))))</f>
        <v/>
      </c>
      <c r="P14" s="16" t="str">
        <f aca="false">IF(OR(K14="",C14="",N(L14)&gt;0),"",K14-C14)</f>
        <v/>
      </c>
      <c r="Q14" s="9"/>
    </row>
    <row r="15" customFormat="false" ht="15" hidden="false" customHeight="false" outlineLevel="0" collapsed="false">
      <c r="A15" s="9"/>
      <c r="B15" s="9"/>
      <c r="C15" s="10"/>
      <c r="D15" s="11"/>
      <c r="E15" s="12" t="str">
        <f aca="false">IF(C15="","",C15+N(D15))</f>
        <v/>
      </c>
      <c r="F15" s="9"/>
      <c r="G15" s="13"/>
      <c r="H15" s="13"/>
      <c r="I15" s="14" t="str">
        <f aca="false">IF(G15="","",G15+N(H15))</f>
        <v/>
      </c>
      <c r="J15" s="13"/>
      <c r="K15" s="10"/>
      <c r="L15" s="14" t="str">
        <f aca="false">IF(I15="","",I15-N(J15))</f>
        <v/>
      </c>
      <c r="M15" s="15" t="str">
        <f aca="true">IF(I15="","",IF(L15&lt;=0,"Paid",IF(C15="","Draft",IF(E15&lt;TODAY(),"Overdue",IF(N(J15)&gt;0,"Part paid",IF(E15-TODAY()&lt;=7,"Due soon","Not due yet"))))))</f>
        <v/>
      </c>
      <c r="N15" s="16" t="str">
        <f aca="true">IF(OR(L15="",E15=""),"",IF(AND(L15&gt;0,E15&lt;TODAY()),TODAY()-E15,0))</f>
        <v/>
      </c>
      <c r="O15" s="15" t="str">
        <f aca="false">IF(OR(L15="",N(L15)&lt;=0,E15=""),"",IF(N15=0,"Current",IF(N15&lt;=30,"1-30",IF(N15&lt;=60,"31-60",IF(N15&lt;=90,"61-90","90+")))))</f>
        <v/>
      </c>
      <c r="P15" s="16" t="str">
        <f aca="false">IF(OR(K15="",C15="",N(L15)&gt;0),"",K15-C15)</f>
        <v/>
      </c>
      <c r="Q15" s="9"/>
    </row>
    <row r="16" customFormat="false" ht="15" hidden="false" customHeight="false" outlineLevel="0" collapsed="false">
      <c r="A16" s="9"/>
      <c r="B16" s="9"/>
      <c r="C16" s="10"/>
      <c r="D16" s="11"/>
      <c r="E16" s="12" t="str">
        <f aca="false">IF(C16="","",C16+N(D16))</f>
        <v/>
      </c>
      <c r="F16" s="9"/>
      <c r="G16" s="13"/>
      <c r="H16" s="13"/>
      <c r="I16" s="14" t="str">
        <f aca="false">IF(G16="","",G16+N(H16))</f>
        <v/>
      </c>
      <c r="J16" s="13"/>
      <c r="K16" s="10"/>
      <c r="L16" s="14" t="str">
        <f aca="false">IF(I16="","",I16-N(J16))</f>
        <v/>
      </c>
      <c r="M16" s="15" t="str">
        <f aca="true">IF(I16="","",IF(L16&lt;=0,"Paid",IF(C16="","Draft",IF(E16&lt;TODAY(),"Overdue",IF(N(J16)&gt;0,"Part paid",IF(E16-TODAY()&lt;=7,"Due soon","Not due yet"))))))</f>
        <v/>
      </c>
      <c r="N16" s="16" t="str">
        <f aca="true">IF(OR(L16="",E16=""),"",IF(AND(L16&gt;0,E16&lt;TODAY()),TODAY()-E16,0))</f>
        <v/>
      </c>
      <c r="O16" s="15" t="str">
        <f aca="false">IF(OR(L16="",N(L16)&lt;=0,E16=""),"",IF(N16=0,"Current",IF(N16&lt;=30,"1-30",IF(N16&lt;=60,"31-60",IF(N16&lt;=90,"61-90","90+")))))</f>
        <v/>
      </c>
      <c r="P16" s="16" t="str">
        <f aca="false">IF(OR(K16="",C16="",N(L16)&gt;0),"",K16-C16)</f>
        <v/>
      </c>
      <c r="Q16" s="9"/>
    </row>
    <row r="17" customFormat="false" ht="15" hidden="false" customHeight="false" outlineLevel="0" collapsed="false">
      <c r="A17" s="9"/>
      <c r="B17" s="9"/>
      <c r="C17" s="10"/>
      <c r="D17" s="11"/>
      <c r="E17" s="12" t="str">
        <f aca="false">IF(C17="","",C17+N(D17))</f>
        <v/>
      </c>
      <c r="F17" s="9"/>
      <c r="G17" s="13"/>
      <c r="H17" s="13"/>
      <c r="I17" s="14" t="str">
        <f aca="false">IF(G17="","",G17+N(H17))</f>
        <v/>
      </c>
      <c r="J17" s="13"/>
      <c r="K17" s="10"/>
      <c r="L17" s="14" t="str">
        <f aca="false">IF(I17="","",I17-N(J17))</f>
        <v/>
      </c>
      <c r="M17" s="15" t="str">
        <f aca="true">IF(I17="","",IF(L17&lt;=0,"Paid",IF(C17="","Draft",IF(E17&lt;TODAY(),"Overdue",IF(N(J17)&gt;0,"Part paid",IF(E17-TODAY()&lt;=7,"Due soon","Not due yet"))))))</f>
        <v/>
      </c>
      <c r="N17" s="16" t="str">
        <f aca="true">IF(OR(L17="",E17=""),"",IF(AND(L17&gt;0,E17&lt;TODAY()),TODAY()-E17,0))</f>
        <v/>
      </c>
      <c r="O17" s="15" t="str">
        <f aca="false">IF(OR(L17="",N(L17)&lt;=0,E17=""),"",IF(N17=0,"Current",IF(N17&lt;=30,"1-30",IF(N17&lt;=60,"31-60",IF(N17&lt;=90,"61-90","90+")))))</f>
        <v/>
      </c>
      <c r="P17" s="16" t="str">
        <f aca="false">IF(OR(K17="",C17="",N(L17)&gt;0),"",K17-C17)</f>
        <v/>
      </c>
      <c r="Q17" s="9"/>
    </row>
    <row r="18" customFormat="false" ht="15" hidden="false" customHeight="false" outlineLevel="0" collapsed="false">
      <c r="A18" s="9"/>
      <c r="B18" s="9"/>
      <c r="C18" s="10"/>
      <c r="D18" s="11"/>
      <c r="E18" s="12" t="str">
        <f aca="false">IF(C18="","",C18+N(D18))</f>
        <v/>
      </c>
      <c r="F18" s="9"/>
      <c r="G18" s="13"/>
      <c r="H18" s="13"/>
      <c r="I18" s="14" t="str">
        <f aca="false">IF(G18="","",G18+N(H18))</f>
        <v/>
      </c>
      <c r="J18" s="13"/>
      <c r="K18" s="10"/>
      <c r="L18" s="14" t="str">
        <f aca="false">IF(I18="","",I18-N(J18))</f>
        <v/>
      </c>
      <c r="M18" s="15" t="str">
        <f aca="true">IF(I18="","",IF(L18&lt;=0,"Paid",IF(C18="","Draft",IF(E18&lt;TODAY(),"Overdue",IF(N(J18)&gt;0,"Part paid",IF(E18-TODAY()&lt;=7,"Due soon","Not due yet"))))))</f>
        <v/>
      </c>
      <c r="N18" s="16" t="str">
        <f aca="true">IF(OR(L18="",E18=""),"",IF(AND(L18&gt;0,E18&lt;TODAY()),TODAY()-E18,0))</f>
        <v/>
      </c>
      <c r="O18" s="15" t="str">
        <f aca="false">IF(OR(L18="",N(L18)&lt;=0,E18=""),"",IF(N18=0,"Current",IF(N18&lt;=30,"1-30",IF(N18&lt;=60,"31-60",IF(N18&lt;=90,"61-90","90+")))))</f>
        <v/>
      </c>
      <c r="P18" s="16" t="str">
        <f aca="false">IF(OR(K18="",C18="",N(L18)&gt;0),"",K18-C18)</f>
        <v/>
      </c>
      <c r="Q18" s="9"/>
    </row>
    <row r="19" customFormat="false" ht="15" hidden="false" customHeight="false" outlineLevel="0" collapsed="false">
      <c r="A19" s="9"/>
      <c r="B19" s="9"/>
      <c r="C19" s="10"/>
      <c r="D19" s="11"/>
      <c r="E19" s="12" t="str">
        <f aca="false">IF(C19="","",C19+N(D19))</f>
        <v/>
      </c>
      <c r="F19" s="9"/>
      <c r="G19" s="13"/>
      <c r="H19" s="13"/>
      <c r="I19" s="14" t="str">
        <f aca="false">IF(G19="","",G19+N(H19))</f>
        <v/>
      </c>
      <c r="J19" s="13"/>
      <c r="K19" s="10"/>
      <c r="L19" s="14" t="str">
        <f aca="false">IF(I19="","",I19-N(J19))</f>
        <v/>
      </c>
      <c r="M19" s="15" t="str">
        <f aca="true">IF(I19="","",IF(L19&lt;=0,"Paid",IF(C19="","Draft",IF(E19&lt;TODAY(),"Overdue",IF(N(J19)&gt;0,"Part paid",IF(E19-TODAY()&lt;=7,"Due soon","Not due yet"))))))</f>
        <v/>
      </c>
      <c r="N19" s="16" t="str">
        <f aca="true">IF(OR(L19="",E19=""),"",IF(AND(L19&gt;0,E19&lt;TODAY()),TODAY()-E19,0))</f>
        <v/>
      </c>
      <c r="O19" s="15" t="str">
        <f aca="false">IF(OR(L19="",N(L19)&lt;=0,E19=""),"",IF(N19=0,"Current",IF(N19&lt;=30,"1-30",IF(N19&lt;=60,"31-60",IF(N19&lt;=90,"61-90","90+")))))</f>
        <v/>
      </c>
      <c r="P19" s="16" t="str">
        <f aca="false">IF(OR(K19="",C19="",N(L19)&gt;0),"",K19-C19)</f>
        <v/>
      </c>
      <c r="Q19" s="9"/>
    </row>
    <row r="20" customFormat="false" ht="15" hidden="false" customHeight="false" outlineLevel="0" collapsed="false">
      <c r="A20" s="9"/>
      <c r="B20" s="9"/>
      <c r="C20" s="10"/>
      <c r="D20" s="11"/>
      <c r="E20" s="12" t="str">
        <f aca="false">IF(C20="","",C20+N(D20))</f>
        <v/>
      </c>
      <c r="F20" s="9"/>
      <c r="G20" s="13"/>
      <c r="H20" s="13"/>
      <c r="I20" s="14" t="str">
        <f aca="false">IF(G20="","",G20+N(H20))</f>
        <v/>
      </c>
      <c r="J20" s="13"/>
      <c r="K20" s="10"/>
      <c r="L20" s="14" t="str">
        <f aca="false">IF(I20="","",I20-N(J20))</f>
        <v/>
      </c>
      <c r="M20" s="15" t="str">
        <f aca="true">IF(I20="","",IF(L20&lt;=0,"Paid",IF(C20="","Draft",IF(E20&lt;TODAY(),"Overdue",IF(N(J20)&gt;0,"Part paid",IF(E20-TODAY()&lt;=7,"Due soon","Not due yet"))))))</f>
        <v/>
      </c>
      <c r="N20" s="16" t="str">
        <f aca="true">IF(OR(L20="",E20=""),"",IF(AND(L20&gt;0,E20&lt;TODAY()),TODAY()-E20,0))</f>
        <v/>
      </c>
      <c r="O20" s="15" t="str">
        <f aca="false">IF(OR(L20="",N(L20)&lt;=0,E20=""),"",IF(N20=0,"Current",IF(N20&lt;=30,"1-30",IF(N20&lt;=60,"31-60",IF(N20&lt;=90,"61-90","90+")))))</f>
        <v/>
      </c>
      <c r="P20" s="16" t="str">
        <f aca="false">IF(OR(K20="",C20="",N(L20)&gt;0),"",K20-C20)</f>
        <v/>
      </c>
      <c r="Q20" s="9"/>
    </row>
    <row r="21" customFormat="false" ht="15" hidden="false" customHeight="false" outlineLevel="0" collapsed="false">
      <c r="A21" s="9"/>
      <c r="B21" s="9"/>
      <c r="C21" s="10"/>
      <c r="D21" s="11"/>
      <c r="E21" s="12" t="str">
        <f aca="false">IF(C21="","",C21+N(D21))</f>
        <v/>
      </c>
      <c r="F21" s="9"/>
      <c r="G21" s="13"/>
      <c r="H21" s="13"/>
      <c r="I21" s="14" t="str">
        <f aca="false">IF(G21="","",G21+N(H21))</f>
        <v/>
      </c>
      <c r="J21" s="13"/>
      <c r="K21" s="10"/>
      <c r="L21" s="14" t="str">
        <f aca="false">IF(I21="","",I21-N(J21))</f>
        <v/>
      </c>
      <c r="M21" s="15" t="str">
        <f aca="true">IF(I21="","",IF(L21&lt;=0,"Paid",IF(C21="","Draft",IF(E21&lt;TODAY(),"Overdue",IF(N(J21)&gt;0,"Part paid",IF(E21-TODAY()&lt;=7,"Due soon","Not due yet"))))))</f>
        <v/>
      </c>
      <c r="N21" s="16" t="str">
        <f aca="true">IF(OR(L21="",E21=""),"",IF(AND(L21&gt;0,E21&lt;TODAY()),TODAY()-E21,0))</f>
        <v/>
      </c>
      <c r="O21" s="15" t="str">
        <f aca="false">IF(OR(L21="",N(L21)&lt;=0,E21=""),"",IF(N21=0,"Current",IF(N21&lt;=30,"1-30",IF(N21&lt;=60,"31-60",IF(N21&lt;=90,"61-90","90+")))))</f>
        <v/>
      </c>
      <c r="P21" s="16" t="str">
        <f aca="false">IF(OR(K21="",C21="",N(L21)&gt;0),"",K21-C21)</f>
        <v/>
      </c>
      <c r="Q21" s="9"/>
    </row>
    <row r="22" customFormat="false" ht="15" hidden="false" customHeight="false" outlineLevel="0" collapsed="false">
      <c r="A22" s="9"/>
      <c r="B22" s="9"/>
      <c r="C22" s="10"/>
      <c r="D22" s="11"/>
      <c r="E22" s="12" t="str">
        <f aca="false">IF(C22="","",C22+N(D22))</f>
        <v/>
      </c>
      <c r="F22" s="9"/>
      <c r="G22" s="13"/>
      <c r="H22" s="13"/>
      <c r="I22" s="14" t="str">
        <f aca="false">IF(G22="","",G22+N(H22))</f>
        <v/>
      </c>
      <c r="J22" s="13"/>
      <c r="K22" s="10"/>
      <c r="L22" s="14" t="str">
        <f aca="false">IF(I22="","",I22-N(J22))</f>
        <v/>
      </c>
      <c r="M22" s="15" t="str">
        <f aca="true">IF(I22="","",IF(L22&lt;=0,"Paid",IF(C22="","Draft",IF(E22&lt;TODAY(),"Overdue",IF(N(J22)&gt;0,"Part paid",IF(E22-TODAY()&lt;=7,"Due soon","Not due yet"))))))</f>
        <v/>
      </c>
      <c r="N22" s="16" t="str">
        <f aca="true">IF(OR(L22="",E22=""),"",IF(AND(L22&gt;0,E22&lt;TODAY()),TODAY()-E22,0))</f>
        <v/>
      </c>
      <c r="O22" s="15" t="str">
        <f aca="false">IF(OR(L22="",N(L22)&lt;=0,E22=""),"",IF(N22=0,"Current",IF(N22&lt;=30,"1-30",IF(N22&lt;=60,"31-60",IF(N22&lt;=90,"61-90","90+")))))</f>
        <v/>
      </c>
      <c r="P22" s="16" t="str">
        <f aca="false">IF(OR(K22="",C22="",N(L22)&gt;0),"",K22-C22)</f>
        <v/>
      </c>
      <c r="Q22" s="9"/>
    </row>
    <row r="23" customFormat="false" ht="15" hidden="false" customHeight="false" outlineLevel="0" collapsed="false">
      <c r="A23" s="9"/>
      <c r="B23" s="9"/>
      <c r="C23" s="10"/>
      <c r="D23" s="11"/>
      <c r="E23" s="12" t="str">
        <f aca="false">IF(C23="","",C23+N(D23))</f>
        <v/>
      </c>
      <c r="F23" s="9"/>
      <c r="G23" s="13"/>
      <c r="H23" s="13"/>
      <c r="I23" s="14" t="str">
        <f aca="false">IF(G23="","",G23+N(H23))</f>
        <v/>
      </c>
      <c r="J23" s="13"/>
      <c r="K23" s="10"/>
      <c r="L23" s="14" t="str">
        <f aca="false">IF(I23="","",I23-N(J23))</f>
        <v/>
      </c>
      <c r="M23" s="15" t="str">
        <f aca="true">IF(I23="","",IF(L23&lt;=0,"Paid",IF(C23="","Draft",IF(E23&lt;TODAY(),"Overdue",IF(N(J23)&gt;0,"Part paid",IF(E23-TODAY()&lt;=7,"Due soon","Not due yet"))))))</f>
        <v/>
      </c>
      <c r="N23" s="16" t="str">
        <f aca="true">IF(OR(L23="",E23=""),"",IF(AND(L23&gt;0,E23&lt;TODAY()),TODAY()-E23,0))</f>
        <v/>
      </c>
      <c r="O23" s="15" t="str">
        <f aca="false">IF(OR(L23="",N(L23)&lt;=0,E23=""),"",IF(N23=0,"Current",IF(N23&lt;=30,"1-30",IF(N23&lt;=60,"31-60",IF(N23&lt;=90,"61-90","90+")))))</f>
        <v/>
      </c>
      <c r="P23" s="16" t="str">
        <f aca="false">IF(OR(K23="",C23="",N(L23)&gt;0),"",K23-C23)</f>
        <v/>
      </c>
      <c r="Q23" s="9"/>
    </row>
    <row r="24" customFormat="false" ht="15" hidden="false" customHeight="false" outlineLevel="0" collapsed="false">
      <c r="A24" s="9"/>
      <c r="B24" s="9"/>
      <c r="C24" s="10"/>
      <c r="D24" s="11"/>
      <c r="E24" s="12" t="str">
        <f aca="false">IF(C24="","",C24+N(D24))</f>
        <v/>
      </c>
      <c r="F24" s="9"/>
      <c r="G24" s="13"/>
      <c r="H24" s="13"/>
      <c r="I24" s="14" t="str">
        <f aca="false">IF(G24="","",G24+N(H24))</f>
        <v/>
      </c>
      <c r="J24" s="13"/>
      <c r="K24" s="10"/>
      <c r="L24" s="14" t="str">
        <f aca="false">IF(I24="","",I24-N(J24))</f>
        <v/>
      </c>
      <c r="M24" s="15" t="str">
        <f aca="true">IF(I24="","",IF(L24&lt;=0,"Paid",IF(C24="","Draft",IF(E24&lt;TODAY(),"Overdue",IF(N(J24)&gt;0,"Part paid",IF(E24-TODAY()&lt;=7,"Due soon","Not due yet"))))))</f>
        <v/>
      </c>
      <c r="N24" s="16" t="str">
        <f aca="true">IF(OR(L24="",E24=""),"",IF(AND(L24&gt;0,E24&lt;TODAY()),TODAY()-E24,0))</f>
        <v/>
      </c>
      <c r="O24" s="15" t="str">
        <f aca="false">IF(OR(L24="",N(L24)&lt;=0,E24=""),"",IF(N24=0,"Current",IF(N24&lt;=30,"1-30",IF(N24&lt;=60,"31-60",IF(N24&lt;=90,"61-90","90+")))))</f>
        <v/>
      </c>
      <c r="P24" s="16" t="str">
        <f aca="false">IF(OR(K24="",C24="",N(L24)&gt;0),"",K24-C24)</f>
        <v/>
      </c>
      <c r="Q24" s="9"/>
    </row>
    <row r="25" customFormat="false" ht="15" hidden="false" customHeight="false" outlineLevel="0" collapsed="false">
      <c r="A25" s="9"/>
      <c r="B25" s="9"/>
      <c r="C25" s="10"/>
      <c r="D25" s="11"/>
      <c r="E25" s="12" t="str">
        <f aca="false">IF(C25="","",C25+N(D25))</f>
        <v/>
      </c>
      <c r="F25" s="9"/>
      <c r="G25" s="13"/>
      <c r="H25" s="13"/>
      <c r="I25" s="14" t="str">
        <f aca="false">IF(G25="","",G25+N(H25))</f>
        <v/>
      </c>
      <c r="J25" s="13"/>
      <c r="K25" s="10"/>
      <c r="L25" s="14" t="str">
        <f aca="false">IF(I25="","",I25-N(J25))</f>
        <v/>
      </c>
      <c r="M25" s="15" t="str">
        <f aca="true">IF(I25="","",IF(L25&lt;=0,"Paid",IF(C25="","Draft",IF(E25&lt;TODAY(),"Overdue",IF(N(J25)&gt;0,"Part paid",IF(E25-TODAY()&lt;=7,"Due soon","Not due yet"))))))</f>
        <v/>
      </c>
      <c r="N25" s="16" t="str">
        <f aca="true">IF(OR(L25="",E25=""),"",IF(AND(L25&gt;0,E25&lt;TODAY()),TODAY()-E25,0))</f>
        <v/>
      </c>
      <c r="O25" s="15" t="str">
        <f aca="false">IF(OR(L25="",N(L25)&lt;=0,E25=""),"",IF(N25=0,"Current",IF(N25&lt;=30,"1-30",IF(N25&lt;=60,"31-60",IF(N25&lt;=90,"61-90","90+")))))</f>
        <v/>
      </c>
      <c r="P25" s="16" t="str">
        <f aca="false">IF(OR(K25="",C25="",N(L25)&gt;0),"",K25-C25)</f>
        <v/>
      </c>
      <c r="Q25" s="9"/>
    </row>
    <row r="26" customFormat="false" ht="15" hidden="false" customHeight="false" outlineLevel="0" collapsed="false">
      <c r="A26" s="9"/>
      <c r="B26" s="9"/>
      <c r="C26" s="10"/>
      <c r="D26" s="11"/>
      <c r="E26" s="12" t="str">
        <f aca="false">IF(C26="","",C26+N(D26))</f>
        <v/>
      </c>
      <c r="F26" s="9"/>
      <c r="G26" s="13"/>
      <c r="H26" s="13"/>
      <c r="I26" s="14" t="str">
        <f aca="false">IF(G26="","",G26+N(H26))</f>
        <v/>
      </c>
      <c r="J26" s="13"/>
      <c r="K26" s="10"/>
      <c r="L26" s="14" t="str">
        <f aca="false">IF(I26="","",I26-N(J26))</f>
        <v/>
      </c>
      <c r="M26" s="15" t="str">
        <f aca="true">IF(I26="","",IF(L26&lt;=0,"Paid",IF(C26="","Draft",IF(E26&lt;TODAY(),"Overdue",IF(N(J26)&gt;0,"Part paid",IF(E26-TODAY()&lt;=7,"Due soon","Not due yet"))))))</f>
        <v/>
      </c>
      <c r="N26" s="16" t="str">
        <f aca="true">IF(OR(L26="",E26=""),"",IF(AND(L26&gt;0,E26&lt;TODAY()),TODAY()-E26,0))</f>
        <v/>
      </c>
      <c r="O26" s="15" t="str">
        <f aca="false">IF(OR(L26="",N(L26)&lt;=0,E26=""),"",IF(N26=0,"Current",IF(N26&lt;=30,"1-30",IF(N26&lt;=60,"31-60",IF(N26&lt;=90,"61-90","90+")))))</f>
        <v/>
      </c>
      <c r="P26" s="16" t="str">
        <f aca="false">IF(OR(K26="",C26="",N(L26)&gt;0),"",K26-C26)</f>
        <v/>
      </c>
      <c r="Q26" s="9"/>
    </row>
    <row r="27" customFormat="false" ht="15" hidden="false" customHeight="false" outlineLevel="0" collapsed="false">
      <c r="A27" s="9"/>
      <c r="B27" s="9"/>
      <c r="C27" s="10"/>
      <c r="D27" s="11"/>
      <c r="E27" s="12" t="str">
        <f aca="false">IF(C27="","",C27+N(D27))</f>
        <v/>
      </c>
      <c r="F27" s="9"/>
      <c r="G27" s="13"/>
      <c r="H27" s="13"/>
      <c r="I27" s="14" t="str">
        <f aca="false">IF(G27="","",G27+N(H27))</f>
        <v/>
      </c>
      <c r="J27" s="13"/>
      <c r="K27" s="10"/>
      <c r="L27" s="14" t="str">
        <f aca="false">IF(I27="","",I27-N(J27))</f>
        <v/>
      </c>
      <c r="M27" s="15" t="str">
        <f aca="true">IF(I27="","",IF(L27&lt;=0,"Paid",IF(C27="","Draft",IF(E27&lt;TODAY(),"Overdue",IF(N(J27)&gt;0,"Part paid",IF(E27-TODAY()&lt;=7,"Due soon","Not due yet"))))))</f>
        <v/>
      </c>
      <c r="N27" s="16" t="str">
        <f aca="true">IF(OR(L27="",E27=""),"",IF(AND(L27&gt;0,E27&lt;TODAY()),TODAY()-E27,0))</f>
        <v/>
      </c>
      <c r="O27" s="15" t="str">
        <f aca="false">IF(OR(L27="",N(L27)&lt;=0,E27=""),"",IF(N27=0,"Current",IF(N27&lt;=30,"1-30",IF(N27&lt;=60,"31-60",IF(N27&lt;=90,"61-90","90+")))))</f>
        <v/>
      </c>
      <c r="P27" s="16" t="str">
        <f aca="false">IF(OR(K27="",C27="",N(L27)&gt;0),"",K27-C27)</f>
        <v/>
      </c>
      <c r="Q27" s="9"/>
    </row>
    <row r="28" customFormat="false" ht="15" hidden="false" customHeight="false" outlineLevel="0" collapsed="false">
      <c r="A28" s="9"/>
      <c r="B28" s="9"/>
      <c r="C28" s="10"/>
      <c r="D28" s="11"/>
      <c r="E28" s="12" t="str">
        <f aca="false">IF(C28="","",C28+N(D28))</f>
        <v/>
      </c>
      <c r="F28" s="9"/>
      <c r="G28" s="13"/>
      <c r="H28" s="13"/>
      <c r="I28" s="14" t="str">
        <f aca="false">IF(G28="","",G28+N(H28))</f>
        <v/>
      </c>
      <c r="J28" s="13"/>
      <c r="K28" s="10"/>
      <c r="L28" s="14" t="str">
        <f aca="false">IF(I28="","",I28-N(J28))</f>
        <v/>
      </c>
      <c r="M28" s="15" t="str">
        <f aca="true">IF(I28="","",IF(L28&lt;=0,"Paid",IF(C28="","Draft",IF(E28&lt;TODAY(),"Overdue",IF(N(J28)&gt;0,"Part paid",IF(E28-TODAY()&lt;=7,"Due soon","Not due yet"))))))</f>
        <v/>
      </c>
      <c r="N28" s="16" t="str">
        <f aca="true">IF(OR(L28="",E28=""),"",IF(AND(L28&gt;0,E28&lt;TODAY()),TODAY()-E28,0))</f>
        <v/>
      </c>
      <c r="O28" s="15" t="str">
        <f aca="false">IF(OR(L28="",N(L28)&lt;=0,E28=""),"",IF(N28=0,"Current",IF(N28&lt;=30,"1-30",IF(N28&lt;=60,"31-60",IF(N28&lt;=90,"61-90","90+")))))</f>
        <v/>
      </c>
      <c r="P28" s="16" t="str">
        <f aca="false">IF(OR(K28="",C28="",N(L28)&gt;0),"",K28-C28)</f>
        <v/>
      </c>
      <c r="Q28" s="9"/>
    </row>
    <row r="29" customFormat="false" ht="15" hidden="false" customHeight="false" outlineLevel="0" collapsed="false">
      <c r="A29" s="9"/>
      <c r="B29" s="9"/>
      <c r="C29" s="10"/>
      <c r="D29" s="11"/>
      <c r="E29" s="12" t="str">
        <f aca="false">IF(C29="","",C29+N(D29))</f>
        <v/>
      </c>
      <c r="F29" s="9"/>
      <c r="G29" s="13"/>
      <c r="H29" s="13"/>
      <c r="I29" s="14" t="str">
        <f aca="false">IF(G29="","",G29+N(H29))</f>
        <v/>
      </c>
      <c r="J29" s="13"/>
      <c r="K29" s="10"/>
      <c r="L29" s="14" t="str">
        <f aca="false">IF(I29="","",I29-N(J29))</f>
        <v/>
      </c>
      <c r="M29" s="15" t="str">
        <f aca="true">IF(I29="","",IF(L29&lt;=0,"Paid",IF(C29="","Draft",IF(E29&lt;TODAY(),"Overdue",IF(N(J29)&gt;0,"Part paid",IF(E29-TODAY()&lt;=7,"Due soon","Not due yet"))))))</f>
        <v/>
      </c>
      <c r="N29" s="16" t="str">
        <f aca="true">IF(OR(L29="",E29=""),"",IF(AND(L29&gt;0,E29&lt;TODAY()),TODAY()-E29,0))</f>
        <v/>
      </c>
      <c r="O29" s="15" t="str">
        <f aca="false">IF(OR(L29="",N(L29)&lt;=0,E29=""),"",IF(N29=0,"Current",IF(N29&lt;=30,"1-30",IF(N29&lt;=60,"31-60",IF(N29&lt;=90,"61-90","90+")))))</f>
        <v/>
      </c>
      <c r="P29" s="16" t="str">
        <f aca="false">IF(OR(K29="",C29="",N(L29)&gt;0),"",K29-C29)</f>
        <v/>
      </c>
      <c r="Q29" s="9"/>
    </row>
    <row r="30" customFormat="false" ht="15" hidden="false" customHeight="false" outlineLevel="0" collapsed="false">
      <c r="A30" s="9"/>
      <c r="B30" s="9"/>
      <c r="C30" s="10"/>
      <c r="D30" s="11"/>
      <c r="E30" s="12" t="str">
        <f aca="false">IF(C30="","",C30+N(D30))</f>
        <v/>
      </c>
      <c r="F30" s="9"/>
      <c r="G30" s="13"/>
      <c r="H30" s="13"/>
      <c r="I30" s="14" t="str">
        <f aca="false">IF(G30="","",G30+N(H30))</f>
        <v/>
      </c>
      <c r="J30" s="13"/>
      <c r="K30" s="10"/>
      <c r="L30" s="14" t="str">
        <f aca="false">IF(I30="","",I30-N(J30))</f>
        <v/>
      </c>
      <c r="M30" s="15" t="str">
        <f aca="true">IF(I30="","",IF(L30&lt;=0,"Paid",IF(C30="","Draft",IF(E30&lt;TODAY(),"Overdue",IF(N(J30)&gt;0,"Part paid",IF(E30-TODAY()&lt;=7,"Due soon","Not due yet"))))))</f>
        <v/>
      </c>
      <c r="N30" s="16" t="str">
        <f aca="true">IF(OR(L30="",E30=""),"",IF(AND(L30&gt;0,E30&lt;TODAY()),TODAY()-E30,0))</f>
        <v/>
      </c>
      <c r="O30" s="15" t="str">
        <f aca="false">IF(OR(L30="",N(L30)&lt;=0,E30=""),"",IF(N30=0,"Current",IF(N30&lt;=30,"1-30",IF(N30&lt;=60,"31-60",IF(N30&lt;=90,"61-90","90+")))))</f>
        <v/>
      </c>
      <c r="P30" s="16" t="str">
        <f aca="false">IF(OR(K30="",C30="",N(L30)&gt;0),"",K30-C30)</f>
        <v/>
      </c>
      <c r="Q30" s="9"/>
    </row>
    <row r="31" customFormat="false" ht="15" hidden="false" customHeight="false" outlineLevel="0" collapsed="false">
      <c r="A31" s="9"/>
      <c r="B31" s="9"/>
      <c r="C31" s="10"/>
      <c r="D31" s="11"/>
      <c r="E31" s="12" t="str">
        <f aca="false">IF(C31="","",C31+N(D31))</f>
        <v/>
      </c>
      <c r="F31" s="9"/>
      <c r="G31" s="13"/>
      <c r="H31" s="13"/>
      <c r="I31" s="14" t="str">
        <f aca="false">IF(G31="","",G31+N(H31))</f>
        <v/>
      </c>
      <c r="J31" s="13"/>
      <c r="K31" s="10"/>
      <c r="L31" s="14" t="str">
        <f aca="false">IF(I31="","",I31-N(J31))</f>
        <v/>
      </c>
      <c r="M31" s="15" t="str">
        <f aca="true">IF(I31="","",IF(L31&lt;=0,"Paid",IF(C31="","Draft",IF(E31&lt;TODAY(),"Overdue",IF(N(J31)&gt;0,"Part paid",IF(E31-TODAY()&lt;=7,"Due soon","Not due yet"))))))</f>
        <v/>
      </c>
      <c r="N31" s="16" t="str">
        <f aca="true">IF(OR(L31="",E31=""),"",IF(AND(L31&gt;0,E31&lt;TODAY()),TODAY()-E31,0))</f>
        <v/>
      </c>
      <c r="O31" s="15" t="str">
        <f aca="false">IF(OR(L31="",N(L31)&lt;=0,E31=""),"",IF(N31=0,"Current",IF(N31&lt;=30,"1-30",IF(N31&lt;=60,"31-60",IF(N31&lt;=90,"61-90","90+")))))</f>
        <v/>
      </c>
      <c r="P31" s="16" t="str">
        <f aca="false">IF(OR(K31="",C31="",N(L31)&gt;0),"",K31-C31)</f>
        <v/>
      </c>
      <c r="Q31" s="9"/>
    </row>
    <row r="32" customFormat="false" ht="15" hidden="false" customHeight="false" outlineLevel="0" collapsed="false">
      <c r="A32" s="9"/>
      <c r="B32" s="9"/>
      <c r="C32" s="10"/>
      <c r="D32" s="11"/>
      <c r="E32" s="12" t="str">
        <f aca="false">IF(C32="","",C32+N(D32))</f>
        <v/>
      </c>
      <c r="F32" s="9"/>
      <c r="G32" s="13"/>
      <c r="H32" s="13"/>
      <c r="I32" s="14" t="str">
        <f aca="false">IF(G32="","",G32+N(H32))</f>
        <v/>
      </c>
      <c r="J32" s="13"/>
      <c r="K32" s="10"/>
      <c r="L32" s="14" t="str">
        <f aca="false">IF(I32="","",I32-N(J32))</f>
        <v/>
      </c>
      <c r="M32" s="15" t="str">
        <f aca="true">IF(I32="","",IF(L32&lt;=0,"Paid",IF(C32="","Draft",IF(E32&lt;TODAY(),"Overdue",IF(N(J32)&gt;0,"Part paid",IF(E32-TODAY()&lt;=7,"Due soon","Not due yet"))))))</f>
        <v/>
      </c>
      <c r="N32" s="16" t="str">
        <f aca="true">IF(OR(L32="",E32=""),"",IF(AND(L32&gt;0,E32&lt;TODAY()),TODAY()-E32,0))</f>
        <v/>
      </c>
      <c r="O32" s="15" t="str">
        <f aca="false">IF(OR(L32="",N(L32)&lt;=0,E32=""),"",IF(N32=0,"Current",IF(N32&lt;=30,"1-30",IF(N32&lt;=60,"31-60",IF(N32&lt;=90,"61-90","90+")))))</f>
        <v/>
      </c>
      <c r="P32" s="16" t="str">
        <f aca="false">IF(OR(K32="",C32="",N(L32)&gt;0),"",K32-C32)</f>
        <v/>
      </c>
      <c r="Q32" s="9"/>
    </row>
    <row r="33" customFormat="false" ht="15" hidden="false" customHeight="false" outlineLevel="0" collapsed="false">
      <c r="A33" s="9"/>
      <c r="B33" s="9"/>
      <c r="C33" s="10"/>
      <c r="D33" s="11"/>
      <c r="E33" s="12" t="str">
        <f aca="false">IF(C33="","",C33+N(D33))</f>
        <v/>
      </c>
      <c r="F33" s="9"/>
      <c r="G33" s="13"/>
      <c r="H33" s="13"/>
      <c r="I33" s="14" t="str">
        <f aca="false">IF(G33="","",G33+N(H33))</f>
        <v/>
      </c>
      <c r="J33" s="13"/>
      <c r="K33" s="10"/>
      <c r="L33" s="14" t="str">
        <f aca="false">IF(I33="","",I33-N(J33))</f>
        <v/>
      </c>
      <c r="M33" s="15" t="str">
        <f aca="true">IF(I33="","",IF(L33&lt;=0,"Paid",IF(C33="","Draft",IF(E33&lt;TODAY(),"Overdue",IF(N(J33)&gt;0,"Part paid",IF(E33-TODAY()&lt;=7,"Due soon","Not due yet"))))))</f>
        <v/>
      </c>
      <c r="N33" s="16" t="str">
        <f aca="true">IF(OR(L33="",E33=""),"",IF(AND(L33&gt;0,E33&lt;TODAY()),TODAY()-E33,0))</f>
        <v/>
      </c>
      <c r="O33" s="15" t="str">
        <f aca="false">IF(OR(L33="",N(L33)&lt;=0,E33=""),"",IF(N33=0,"Current",IF(N33&lt;=30,"1-30",IF(N33&lt;=60,"31-60",IF(N33&lt;=90,"61-90","90+")))))</f>
        <v/>
      </c>
      <c r="P33" s="16" t="str">
        <f aca="false">IF(OR(K33="",C33="",N(L33)&gt;0),"",K33-C33)</f>
        <v/>
      </c>
      <c r="Q33" s="9"/>
    </row>
    <row r="34" customFormat="false" ht="15" hidden="false" customHeight="false" outlineLevel="0" collapsed="false">
      <c r="A34" s="9"/>
      <c r="B34" s="9"/>
      <c r="C34" s="10"/>
      <c r="D34" s="11"/>
      <c r="E34" s="12" t="str">
        <f aca="false">IF(C34="","",C34+N(D34))</f>
        <v/>
      </c>
      <c r="F34" s="9"/>
      <c r="G34" s="13"/>
      <c r="H34" s="13"/>
      <c r="I34" s="14" t="str">
        <f aca="false">IF(G34="","",G34+N(H34))</f>
        <v/>
      </c>
      <c r="J34" s="13"/>
      <c r="K34" s="10"/>
      <c r="L34" s="14" t="str">
        <f aca="false">IF(I34="","",I34-N(J34))</f>
        <v/>
      </c>
      <c r="M34" s="15" t="str">
        <f aca="true">IF(I34="","",IF(L34&lt;=0,"Paid",IF(C34="","Draft",IF(E34&lt;TODAY(),"Overdue",IF(N(J34)&gt;0,"Part paid",IF(E34-TODAY()&lt;=7,"Due soon","Not due yet"))))))</f>
        <v/>
      </c>
      <c r="N34" s="16" t="str">
        <f aca="true">IF(OR(L34="",E34=""),"",IF(AND(L34&gt;0,E34&lt;TODAY()),TODAY()-E34,0))</f>
        <v/>
      </c>
      <c r="O34" s="15" t="str">
        <f aca="false">IF(OR(L34="",N(L34)&lt;=0,E34=""),"",IF(N34=0,"Current",IF(N34&lt;=30,"1-30",IF(N34&lt;=60,"31-60",IF(N34&lt;=90,"61-90","90+")))))</f>
        <v/>
      </c>
      <c r="P34" s="16" t="str">
        <f aca="false">IF(OR(K34="",C34="",N(L34)&gt;0),"",K34-C34)</f>
        <v/>
      </c>
      <c r="Q34" s="9"/>
    </row>
    <row r="35" customFormat="false" ht="15" hidden="false" customHeight="false" outlineLevel="0" collapsed="false">
      <c r="A35" s="9"/>
      <c r="B35" s="9"/>
      <c r="C35" s="10"/>
      <c r="D35" s="11"/>
      <c r="E35" s="12" t="str">
        <f aca="false">IF(C35="","",C35+N(D35))</f>
        <v/>
      </c>
      <c r="F35" s="9"/>
      <c r="G35" s="13"/>
      <c r="H35" s="13"/>
      <c r="I35" s="14" t="str">
        <f aca="false">IF(G35="","",G35+N(H35))</f>
        <v/>
      </c>
      <c r="J35" s="13"/>
      <c r="K35" s="10"/>
      <c r="L35" s="14" t="str">
        <f aca="false">IF(I35="","",I35-N(J35))</f>
        <v/>
      </c>
      <c r="M35" s="15" t="str">
        <f aca="true">IF(I35="","",IF(L35&lt;=0,"Paid",IF(C35="","Draft",IF(E35&lt;TODAY(),"Overdue",IF(N(J35)&gt;0,"Part paid",IF(E35-TODAY()&lt;=7,"Due soon","Not due yet"))))))</f>
        <v/>
      </c>
      <c r="N35" s="16" t="str">
        <f aca="true">IF(OR(L35="",E35=""),"",IF(AND(L35&gt;0,E35&lt;TODAY()),TODAY()-E35,0))</f>
        <v/>
      </c>
      <c r="O35" s="15" t="str">
        <f aca="false">IF(OR(L35="",N(L35)&lt;=0,E35=""),"",IF(N35=0,"Current",IF(N35&lt;=30,"1-30",IF(N35&lt;=60,"31-60",IF(N35&lt;=90,"61-90","90+")))))</f>
        <v/>
      </c>
      <c r="P35" s="16" t="str">
        <f aca="false">IF(OR(K35="",C35="",N(L35)&gt;0),"",K35-C35)</f>
        <v/>
      </c>
      <c r="Q35" s="9"/>
    </row>
    <row r="36" customFormat="false" ht="15" hidden="false" customHeight="false" outlineLevel="0" collapsed="false">
      <c r="A36" s="9"/>
      <c r="B36" s="9"/>
      <c r="C36" s="10"/>
      <c r="D36" s="11"/>
      <c r="E36" s="12" t="str">
        <f aca="false">IF(C36="","",C36+N(D36))</f>
        <v/>
      </c>
      <c r="F36" s="9"/>
      <c r="G36" s="13"/>
      <c r="H36" s="13"/>
      <c r="I36" s="14" t="str">
        <f aca="false">IF(G36="","",G36+N(H36))</f>
        <v/>
      </c>
      <c r="J36" s="13"/>
      <c r="K36" s="10"/>
      <c r="L36" s="14" t="str">
        <f aca="false">IF(I36="","",I36-N(J36))</f>
        <v/>
      </c>
      <c r="M36" s="15" t="str">
        <f aca="true">IF(I36="","",IF(L36&lt;=0,"Paid",IF(C36="","Draft",IF(E36&lt;TODAY(),"Overdue",IF(N(J36)&gt;0,"Part paid",IF(E36-TODAY()&lt;=7,"Due soon","Not due yet"))))))</f>
        <v/>
      </c>
      <c r="N36" s="16" t="str">
        <f aca="true">IF(OR(L36="",E36=""),"",IF(AND(L36&gt;0,E36&lt;TODAY()),TODAY()-E36,0))</f>
        <v/>
      </c>
      <c r="O36" s="15" t="str">
        <f aca="false">IF(OR(L36="",N(L36)&lt;=0,E36=""),"",IF(N36=0,"Current",IF(N36&lt;=30,"1-30",IF(N36&lt;=60,"31-60",IF(N36&lt;=90,"61-90","90+")))))</f>
        <v/>
      </c>
      <c r="P36" s="16" t="str">
        <f aca="false">IF(OR(K36="",C36="",N(L36)&gt;0),"",K36-C36)</f>
        <v/>
      </c>
      <c r="Q36" s="9"/>
    </row>
    <row r="37" customFormat="false" ht="15" hidden="false" customHeight="false" outlineLevel="0" collapsed="false">
      <c r="A37" s="9"/>
      <c r="B37" s="9"/>
      <c r="C37" s="10"/>
      <c r="D37" s="11"/>
      <c r="E37" s="12" t="str">
        <f aca="false">IF(C37="","",C37+N(D37))</f>
        <v/>
      </c>
      <c r="F37" s="9"/>
      <c r="G37" s="13"/>
      <c r="H37" s="13"/>
      <c r="I37" s="14" t="str">
        <f aca="false">IF(G37="","",G37+N(H37))</f>
        <v/>
      </c>
      <c r="J37" s="13"/>
      <c r="K37" s="10"/>
      <c r="L37" s="14" t="str">
        <f aca="false">IF(I37="","",I37-N(J37))</f>
        <v/>
      </c>
      <c r="M37" s="15" t="str">
        <f aca="true">IF(I37="","",IF(L37&lt;=0,"Paid",IF(C37="","Draft",IF(E37&lt;TODAY(),"Overdue",IF(N(J37)&gt;0,"Part paid",IF(E37-TODAY()&lt;=7,"Due soon","Not due yet"))))))</f>
        <v/>
      </c>
      <c r="N37" s="16" t="str">
        <f aca="true">IF(OR(L37="",E37=""),"",IF(AND(L37&gt;0,E37&lt;TODAY()),TODAY()-E37,0))</f>
        <v/>
      </c>
      <c r="O37" s="15" t="str">
        <f aca="false">IF(OR(L37="",N(L37)&lt;=0,E37=""),"",IF(N37=0,"Current",IF(N37&lt;=30,"1-30",IF(N37&lt;=60,"31-60",IF(N37&lt;=90,"61-90","90+")))))</f>
        <v/>
      </c>
      <c r="P37" s="16" t="str">
        <f aca="false">IF(OR(K37="",C37="",N(L37)&gt;0),"",K37-C37)</f>
        <v/>
      </c>
      <c r="Q37" s="9"/>
    </row>
    <row r="38" customFormat="false" ht="15" hidden="false" customHeight="false" outlineLevel="0" collapsed="false">
      <c r="A38" s="9"/>
      <c r="B38" s="9"/>
      <c r="C38" s="10"/>
      <c r="D38" s="11"/>
      <c r="E38" s="12" t="str">
        <f aca="false">IF(C38="","",C38+N(D38))</f>
        <v/>
      </c>
      <c r="F38" s="9"/>
      <c r="G38" s="13"/>
      <c r="H38" s="13"/>
      <c r="I38" s="14" t="str">
        <f aca="false">IF(G38="","",G38+N(H38))</f>
        <v/>
      </c>
      <c r="J38" s="13"/>
      <c r="K38" s="10"/>
      <c r="L38" s="14" t="str">
        <f aca="false">IF(I38="","",I38-N(J38))</f>
        <v/>
      </c>
      <c r="M38" s="15" t="str">
        <f aca="true">IF(I38="","",IF(L38&lt;=0,"Paid",IF(C38="","Draft",IF(E38&lt;TODAY(),"Overdue",IF(N(J38)&gt;0,"Part paid",IF(E38-TODAY()&lt;=7,"Due soon","Not due yet"))))))</f>
        <v/>
      </c>
      <c r="N38" s="16" t="str">
        <f aca="true">IF(OR(L38="",E38=""),"",IF(AND(L38&gt;0,E38&lt;TODAY()),TODAY()-E38,0))</f>
        <v/>
      </c>
      <c r="O38" s="15" t="str">
        <f aca="false">IF(OR(L38="",N(L38)&lt;=0,E38=""),"",IF(N38=0,"Current",IF(N38&lt;=30,"1-30",IF(N38&lt;=60,"31-60",IF(N38&lt;=90,"61-90","90+")))))</f>
        <v/>
      </c>
      <c r="P38" s="16" t="str">
        <f aca="false">IF(OR(K38="",C38="",N(L38)&gt;0),"",K38-C38)</f>
        <v/>
      </c>
      <c r="Q38" s="9"/>
    </row>
    <row r="39" customFormat="false" ht="15" hidden="false" customHeight="false" outlineLevel="0" collapsed="false">
      <c r="A39" s="9"/>
      <c r="B39" s="9"/>
      <c r="C39" s="10"/>
      <c r="D39" s="11"/>
      <c r="E39" s="12" t="str">
        <f aca="false">IF(C39="","",C39+N(D39))</f>
        <v/>
      </c>
      <c r="F39" s="9"/>
      <c r="G39" s="13"/>
      <c r="H39" s="13"/>
      <c r="I39" s="14" t="str">
        <f aca="false">IF(G39="","",G39+N(H39))</f>
        <v/>
      </c>
      <c r="J39" s="13"/>
      <c r="K39" s="10"/>
      <c r="L39" s="14" t="str">
        <f aca="false">IF(I39="","",I39-N(J39))</f>
        <v/>
      </c>
      <c r="M39" s="15" t="str">
        <f aca="true">IF(I39="","",IF(L39&lt;=0,"Paid",IF(C39="","Draft",IF(E39&lt;TODAY(),"Overdue",IF(N(J39)&gt;0,"Part paid",IF(E39-TODAY()&lt;=7,"Due soon","Not due yet"))))))</f>
        <v/>
      </c>
      <c r="N39" s="16" t="str">
        <f aca="true">IF(OR(L39="",E39=""),"",IF(AND(L39&gt;0,E39&lt;TODAY()),TODAY()-E39,0))</f>
        <v/>
      </c>
      <c r="O39" s="15" t="str">
        <f aca="false">IF(OR(L39="",N(L39)&lt;=0,E39=""),"",IF(N39=0,"Current",IF(N39&lt;=30,"1-30",IF(N39&lt;=60,"31-60",IF(N39&lt;=90,"61-90","90+")))))</f>
        <v/>
      </c>
      <c r="P39" s="16" t="str">
        <f aca="false">IF(OR(K39="",C39="",N(L39)&gt;0),"",K39-C39)</f>
        <v/>
      </c>
      <c r="Q39" s="9"/>
    </row>
    <row r="40" customFormat="false" ht="15" hidden="false" customHeight="false" outlineLevel="0" collapsed="false">
      <c r="A40" s="9"/>
      <c r="B40" s="9"/>
      <c r="C40" s="10"/>
      <c r="D40" s="11"/>
      <c r="E40" s="12" t="str">
        <f aca="false">IF(C40="","",C40+N(D40))</f>
        <v/>
      </c>
      <c r="F40" s="9"/>
      <c r="G40" s="13"/>
      <c r="H40" s="13"/>
      <c r="I40" s="14" t="str">
        <f aca="false">IF(G40="","",G40+N(H40))</f>
        <v/>
      </c>
      <c r="J40" s="13"/>
      <c r="K40" s="10"/>
      <c r="L40" s="14" t="str">
        <f aca="false">IF(I40="","",I40-N(J40))</f>
        <v/>
      </c>
      <c r="M40" s="15" t="str">
        <f aca="true">IF(I40="","",IF(L40&lt;=0,"Paid",IF(C40="","Draft",IF(E40&lt;TODAY(),"Overdue",IF(N(J40)&gt;0,"Part paid",IF(E40-TODAY()&lt;=7,"Due soon","Not due yet"))))))</f>
        <v/>
      </c>
      <c r="N40" s="16" t="str">
        <f aca="true">IF(OR(L40="",E40=""),"",IF(AND(L40&gt;0,E40&lt;TODAY()),TODAY()-E40,0))</f>
        <v/>
      </c>
      <c r="O40" s="15" t="str">
        <f aca="false">IF(OR(L40="",N(L40)&lt;=0,E40=""),"",IF(N40=0,"Current",IF(N40&lt;=30,"1-30",IF(N40&lt;=60,"31-60",IF(N40&lt;=90,"61-90","90+")))))</f>
        <v/>
      </c>
      <c r="P40" s="16" t="str">
        <f aca="false">IF(OR(K40="",C40="",N(L40)&gt;0),"",K40-C40)</f>
        <v/>
      </c>
      <c r="Q40" s="9"/>
    </row>
    <row r="41" customFormat="false" ht="15" hidden="false" customHeight="false" outlineLevel="0" collapsed="false">
      <c r="A41" s="9"/>
      <c r="B41" s="9"/>
      <c r="C41" s="10"/>
      <c r="D41" s="11"/>
      <c r="E41" s="12" t="str">
        <f aca="false">IF(C41="","",C41+N(D41))</f>
        <v/>
      </c>
      <c r="F41" s="9"/>
      <c r="G41" s="13"/>
      <c r="H41" s="13"/>
      <c r="I41" s="14" t="str">
        <f aca="false">IF(G41="","",G41+N(H41))</f>
        <v/>
      </c>
      <c r="J41" s="13"/>
      <c r="K41" s="10"/>
      <c r="L41" s="14" t="str">
        <f aca="false">IF(I41="","",I41-N(J41))</f>
        <v/>
      </c>
      <c r="M41" s="15" t="str">
        <f aca="true">IF(I41="","",IF(L41&lt;=0,"Paid",IF(C41="","Draft",IF(E41&lt;TODAY(),"Overdue",IF(N(J41)&gt;0,"Part paid",IF(E41-TODAY()&lt;=7,"Due soon","Not due yet"))))))</f>
        <v/>
      </c>
      <c r="N41" s="16" t="str">
        <f aca="true">IF(OR(L41="",E41=""),"",IF(AND(L41&gt;0,E41&lt;TODAY()),TODAY()-E41,0))</f>
        <v/>
      </c>
      <c r="O41" s="15" t="str">
        <f aca="false">IF(OR(L41="",N(L41)&lt;=0,E41=""),"",IF(N41=0,"Current",IF(N41&lt;=30,"1-30",IF(N41&lt;=60,"31-60",IF(N41&lt;=90,"61-90","90+")))))</f>
        <v/>
      </c>
      <c r="P41" s="16" t="str">
        <f aca="false">IF(OR(K41="",C41="",N(L41)&gt;0),"",K41-C41)</f>
        <v/>
      </c>
      <c r="Q41" s="9"/>
    </row>
    <row r="42" customFormat="false" ht="15" hidden="false" customHeight="false" outlineLevel="0" collapsed="false">
      <c r="A42" s="9"/>
      <c r="B42" s="9"/>
      <c r="C42" s="10"/>
      <c r="D42" s="11"/>
      <c r="E42" s="12" t="str">
        <f aca="false">IF(C42="","",C42+N(D42))</f>
        <v/>
      </c>
      <c r="F42" s="9"/>
      <c r="G42" s="13"/>
      <c r="H42" s="13"/>
      <c r="I42" s="14" t="str">
        <f aca="false">IF(G42="","",G42+N(H42))</f>
        <v/>
      </c>
      <c r="J42" s="13"/>
      <c r="K42" s="10"/>
      <c r="L42" s="14" t="str">
        <f aca="false">IF(I42="","",I42-N(J42))</f>
        <v/>
      </c>
      <c r="M42" s="15" t="str">
        <f aca="true">IF(I42="","",IF(L42&lt;=0,"Paid",IF(C42="","Draft",IF(E42&lt;TODAY(),"Overdue",IF(N(J42)&gt;0,"Part paid",IF(E42-TODAY()&lt;=7,"Due soon","Not due yet"))))))</f>
        <v/>
      </c>
      <c r="N42" s="16" t="str">
        <f aca="true">IF(OR(L42="",E42=""),"",IF(AND(L42&gt;0,E42&lt;TODAY()),TODAY()-E42,0))</f>
        <v/>
      </c>
      <c r="O42" s="15" t="str">
        <f aca="false">IF(OR(L42="",N(L42)&lt;=0,E42=""),"",IF(N42=0,"Current",IF(N42&lt;=30,"1-30",IF(N42&lt;=60,"31-60",IF(N42&lt;=90,"61-90","90+")))))</f>
        <v/>
      </c>
      <c r="P42" s="16" t="str">
        <f aca="false">IF(OR(K42="",C42="",N(L42)&gt;0),"",K42-C42)</f>
        <v/>
      </c>
      <c r="Q42" s="9"/>
    </row>
    <row r="43" customFormat="false" ht="15" hidden="false" customHeight="false" outlineLevel="0" collapsed="false">
      <c r="A43" s="9"/>
      <c r="B43" s="9"/>
      <c r="C43" s="10"/>
      <c r="D43" s="11"/>
      <c r="E43" s="12" t="str">
        <f aca="false">IF(C43="","",C43+N(D43))</f>
        <v/>
      </c>
      <c r="F43" s="9"/>
      <c r="G43" s="13"/>
      <c r="H43" s="13"/>
      <c r="I43" s="14" t="str">
        <f aca="false">IF(G43="","",G43+N(H43))</f>
        <v/>
      </c>
      <c r="J43" s="13"/>
      <c r="K43" s="10"/>
      <c r="L43" s="14" t="str">
        <f aca="false">IF(I43="","",I43-N(J43))</f>
        <v/>
      </c>
      <c r="M43" s="15" t="str">
        <f aca="true">IF(I43="","",IF(L43&lt;=0,"Paid",IF(C43="","Draft",IF(E43&lt;TODAY(),"Overdue",IF(N(J43)&gt;0,"Part paid",IF(E43-TODAY()&lt;=7,"Due soon","Not due yet"))))))</f>
        <v/>
      </c>
      <c r="N43" s="16" t="str">
        <f aca="true">IF(OR(L43="",E43=""),"",IF(AND(L43&gt;0,E43&lt;TODAY()),TODAY()-E43,0))</f>
        <v/>
      </c>
      <c r="O43" s="15" t="str">
        <f aca="false">IF(OR(L43="",N(L43)&lt;=0,E43=""),"",IF(N43=0,"Current",IF(N43&lt;=30,"1-30",IF(N43&lt;=60,"31-60",IF(N43&lt;=90,"61-90","90+")))))</f>
        <v/>
      </c>
      <c r="P43" s="16" t="str">
        <f aca="false">IF(OR(K43="",C43="",N(L43)&gt;0),"",K43-C43)</f>
        <v/>
      </c>
      <c r="Q43" s="9"/>
    </row>
    <row r="44" customFormat="false" ht="15" hidden="false" customHeight="false" outlineLevel="0" collapsed="false">
      <c r="A44" s="9"/>
      <c r="B44" s="9"/>
      <c r="C44" s="10"/>
      <c r="D44" s="11"/>
      <c r="E44" s="12" t="str">
        <f aca="false">IF(C44="","",C44+N(D44))</f>
        <v/>
      </c>
      <c r="F44" s="9"/>
      <c r="G44" s="13"/>
      <c r="H44" s="13"/>
      <c r="I44" s="14" t="str">
        <f aca="false">IF(G44="","",G44+N(H44))</f>
        <v/>
      </c>
      <c r="J44" s="13"/>
      <c r="K44" s="10"/>
      <c r="L44" s="14" t="str">
        <f aca="false">IF(I44="","",I44-N(J44))</f>
        <v/>
      </c>
      <c r="M44" s="15" t="str">
        <f aca="true">IF(I44="","",IF(L44&lt;=0,"Paid",IF(C44="","Draft",IF(E44&lt;TODAY(),"Overdue",IF(N(J44)&gt;0,"Part paid",IF(E44-TODAY()&lt;=7,"Due soon","Not due yet"))))))</f>
        <v/>
      </c>
      <c r="N44" s="16" t="str">
        <f aca="true">IF(OR(L44="",E44=""),"",IF(AND(L44&gt;0,E44&lt;TODAY()),TODAY()-E44,0))</f>
        <v/>
      </c>
      <c r="O44" s="15" t="str">
        <f aca="false">IF(OR(L44="",N(L44)&lt;=0,E44=""),"",IF(N44=0,"Current",IF(N44&lt;=30,"1-30",IF(N44&lt;=60,"31-60",IF(N44&lt;=90,"61-90","90+")))))</f>
        <v/>
      </c>
      <c r="P44" s="16" t="str">
        <f aca="false">IF(OR(K44="",C44="",N(L44)&gt;0),"",K44-C44)</f>
        <v/>
      </c>
      <c r="Q44" s="9"/>
    </row>
    <row r="45" customFormat="false" ht="15" hidden="false" customHeight="false" outlineLevel="0" collapsed="false">
      <c r="A45" s="9"/>
      <c r="B45" s="9"/>
      <c r="C45" s="10"/>
      <c r="D45" s="11"/>
      <c r="E45" s="12" t="str">
        <f aca="false">IF(C45="","",C45+N(D45))</f>
        <v/>
      </c>
      <c r="F45" s="9"/>
      <c r="G45" s="13"/>
      <c r="H45" s="13"/>
      <c r="I45" s="14" t="str">
        <f aca="false">IF(G45="","",G45+N(H45))</f>
        <v/>
      </c>
      <c r="J45" s="13"/>
      <c r="K45" s="10"/>
      <c r="L45" s="14" t="str">
        <f aca="false">IF(I45="","",I45-N(J45))</f>
        <v/>
      </c>
      <c r="M45" s="15" t="str">
        <f aca="true">IF(I45="","",IF(L45&lt;=0,"Paid",IF(C45="","Draft",IF(E45&lt;TODAY(),"Overdue",IF(N(J45)&gt;0,"Part paid",IF(E45-TODAY()&lt;=7,"Due soon","Not due yet"))))))</f>
        <v/>
      </c>
      <c r="N45" s="16" t="str">
        <f aca="true">IF(OR(L45="",E45=""),"",IF(AND(L45&gt;0,E45&lt;TODAY()),TODAY()-E45,0))</f>
        <v/>
      </c>
      <c r="O45" s="15" t="str">
        <f aca="false">IF(OR(L45="",N(L45)&lt;=0,E45=""),"",IF(N45=0,"Current",IF(N45&lt;=30,"1-30",IF(N45&lt;=60,"31-60",IF(N45&lt;=90,"61-90","90+")))))</f>
        <v/>
      </c>
      <c r="P45" s="16" t="str">
        <f aca="false">IF(OR(K45="",C45="",N(L45)&gt;0),"",K45-C45)</f>
        <v/>
      </c>
      <c r="Q45" s="9"/>
    </row>
    <row r="46" customFormat="false" ht="15" hidden="false" customHeight="false" outlineLevel="0" collapsed="false">
      <c r="A46" s="9"/>
      <c r="B46" s="9"/>
      <c r="C46" s="10"/>
      <c r="D46" s="11"/>
      <c r="E46" s="12" t="str">
        <f aca="false">IF(C46="","",C46+N(D46))</f>
        <v/>
      </c>
      <c r="F46" s="9"/>
      <c r="G46" s="13"/>
      <c r="H46" s="13"/>
      <c r="I46" s="14" t="str">
        <f aca="false">IF(G46="","",G46+N(H46))</f>
        <v/>
      </c>
      <c r="J46" s="13"/>
      <c r="K46" s="10"/>
      <c r="L46" s="14" t="str">
        <f aca="false">IF(I46="","",I46-N(J46))</f>
        <v/>
      </c>
      <c r="M46" s="15" t="str">
        <f aca="true">IF(I46="","",IF(L46&lt;=0,"Paid",IF(C46="","Draft",IF(E46&lt;TODAY(),"Overdue",IF(N(J46)&gt;0,"Part paid",IF(E46-TODAY()&lt;=7,"Due soon","Not due yet"))))))</f>
        <v/>
      </c>
      <c r="N46" s="16" t="str">
        <f aca="true">IF(OR(L46="",E46=""),"",IF(AND(L46&gt;0,E46&lt;TODAY()),TODAY()-E46,0))</f>
        <v/>
      </c>
      <c r="O46" s="15" t="str">
        <f aca="false">IF(OR(L46="",N(L46)&lt;=0,E46=""),"",IF(N46=0,"Current",IF(N46&lt;=30,"1-30",IF(N46&lt;=60,"31-60",IF(N46&lt;=90,"61-90","90+")))))</f>
        <v/>
      </c>
      <c r="P46" s="16" t="str">
        <f aca="false">IF(OR(K46="",C46="",N(L46)&gt;0),"",K46-C46)</f>
        <v/>
      </c>
      <c r="Q46" s="9"/>
    </row>
    <row r="47" customFormat="false" ht="15" hidden="false" customHeight="false" outlineLevel="0" collapsed="false">
      <c r="A47" s="9"/>
      <c r="B47" s="9"/>
      <c r="C47" s="10"/>
      <c r="D47" s="11"/>
      <c r="E47" s="12" t="str">
        <f aca="false">IF(C47="","",C47+N(D47))</f>
        <v/>
      </c>
      <c r="F47" s="9"/>
      <c r="G47" s="13"/>
      <c r="H47" s="13"/>
      <c r="I47" s="14" t="str">
        <f aca="false">IF(G47="","",G47+N(H47))</f>
        <v/>
      </c>
      <c r="J47" s="13"/>
      <c r="K47" s="10"/>
      <c r="L47" s="14" t="str">
        <f aca="false">IF(I47="","",I47-N(J47))</f>
        <v/>
      </c>
      <c r="M47" s="15" t="str">
        <f aca="true">IF(I47="","",IF(L47&lt;=0,"Paid",IF(C47="","Draft",IF(E47&lt;TODAY(),"Overdue",IF(N(J47)&gt;0,"Part paid",IF(E47-TODAY()&lt;=7,"Due soon","Not due yet"))))))</f>
        <v/>
      </c>
      <c r="N47" s="16" t="str">
        <f aca="true">IF(OR(L47="",E47=""),"",IF(AND(L47&gt;0,E47&lt;TODAY()),TODAY()-E47,0))</f>
        <v/>
      </c>
      <c r="O47" s="15" t="str">
        <f aca="false">IF(OR(L47="",N(L47)&lt;=0,E47=""),"",IF(N47=0,"Current",IF(N47&lt;=30,"1-30",IF(N47&lt;=60,"31-60",IF(N47&lt;=90,"61-90","90+")))))</f>
        <v/>
      </c>
      <c r="P47" s="16" t="str">
        <f aca="false">IF(OR(K47="",C47="",N(L47)&gt;0),"",K47-C47)</f>
        <v/>
      </c>
      <c r="Q47" s="9"/>
    </row>
    <row r="48" customFormat="false" ht="15" hidden="false" customHeight="false" outlineLevel="0" collapsed="false">
      <c r="A48" s="9"/>
      <c r="B48" s="9"/>
      <c r="C48" s="10"/>
      <c r="D48" s="11"/>
      <c r="E48" s="12" t="str">
        <f aca="false">IF(C48="","",C48+N(D48))</f>
        <v/>
      </c>
      <c r="F48" s="9"/>
      <c r="G48" s="13"/>
      <c r="H48" s="13"/>
      <c r="I48" s="14" t="str">
        <f aca="false">IF(G48="","",G48+N(H48))</f>
        <v/>
      </c>
      <c r="J48" s="13"/>
      <c r="K48" s="10"/>
      <c r="L48" s="14" t="str">
        <f aca="false">IF(I48="","",I48-N(J48))</f>
        <v/>
      </c>
      <c r="M48" s="15" t="str">
        <f aca="true">IF(I48="","",IF(L48&lt;=0,"Paid",IF(C48="","Draft",IF(E48&lt;TODAY(),"Overdue",IF(N(J48)&gt;0,"Part paid",IF(E48-TODAY()&lt;=7,"Due soon","Not due yet"))))))</f>
        <v/>
      </c>
      <c r="N48" s="16" t="str">
        <f aca="true">IF(OR(L48="",E48=""),"",IF(AND(L48&gt;0,E48&lt;TODAY()),TODAY()-E48,0))</f>
        <v/>
      </c>
      <c r="O48" s="15" t="str">
        <f aca="false">IF(OR(L48="",N(L48)&lt;=0,E48=""),"",IF(N48=0,"Current",IF(N48&lt;=30,"1-30",IF(N48&lt;=60,"31-60",IF(N48&lt;=90,"61-90","90+")))))</f>
        <v/>
      </c>
      <c r="P48" s="16" t="str">
        <f aca="false">IF(OR(K48="",C48="",N(L48)&gt;0),"",K48-C48)</f>
        <v/>
      </c>
      <c r="Q48" s="9"/>
    </row>
    <row r="49" customFormat="false" ht="15" hidden="false" customHeight="false" outlineLevel="0" collapsed="false">
      <c r="A49" s="9"/>
      <c r="B49" s="9"/>
      <c r="C49" s="10"/>
      <c r="D49" s="11"/>
      <c r="E49" s="12" t="str">
        <f aca="false">IF(C49="","",C49+N(D49))</f>
        <v/>
      </c>
      <c r="F49" s="9"/>
      <c r="G49" s="13"/>
      <c r="H49" s="13"/>
      <c r="I49" s="14" t="str">
        <f aca="false">IF(G49="","",G49+N(H49))</f>
        <v/>
      </c>
      <c r="J49" s="13"/>
      <c r="K49" s="10"/>
      <c r="L49" s="14" t="str">
        <f aca="false">IF(I49="","",I49-N(J49))</f>
        <v/>
      </c>
      <c r="M49" s="15" t="str">
        <f aca="true">IF(I49="","",IF(L49&lt;=0,"Paid",IF(C49="","Draft",IF(E49&lt;TODAY(),"Overdue",IF(N(J49)&gt;0,"Part paid",IF(E49-TODAY()&lt;=7,"Due soon","Not due yet"))))))</f>
        <v/>
      </c>
      <c r="N49" s="16" t="str">
        <f aca="true">IF(OR(L49="",E49=""),"",IF(AND(L49&gt;0,E49&lt;TODAY()),TODAY()-E49,0))</f>
        <v/>
      </c>
      <c r="O49" s="15" t="str">
        <f aca="false">IF(OR(L49="",N(L49)&lt;=0,E49=""),"",IF(N49=0,"Current",IF(N49&lt;=30,"1-30",IF(N49&lt;=60,"31-60",IF(N49&lt;=90,"61-90","90+")))))</f>
        <v/>
      </c>
      <c r="P49" s="16" t="str">
        <f aca="false">IF(OR(K49="",C49="",N(L49)&gt;0),"",K49-C49)</f>
        <v/>
      </c>
      <c r="Q49" s="9"/>
    </row>
    <row r="50" customFormat="false" ht="15" hidden="false" customHeight="false" outlineLevel="0" collapsed="false">
      <c r="A50" s="9"/>
      <c r="B50" s="9"/>
      <c r="C50" s="10"/>
      <c r="D50" s="11"/>
      <c r="E50" s="12" t="str">
        <f aca="false">IF(C50="","",C50+N(D50))</f>
        <v/>
      </c>
      <c r="F50" s="9"/>
      <c r="G50" s="13"/>
      <c r="H50" s="13"/>
      <c r="I50" s="14" t="str">
        <f aca="false">IF(G50="","",G50+N(H50))</f>
        <v/>
      </c>
      <c r="J50" s="13"/>
      <c r="K50" s="10"/>
      <c r="L50" s="14" t="str">
        <f aca="false">IF(I50="","",I50-N(J50))</f>
        <v/>
      </c>
      <c r="M50" s="15" t="str">
        <f aca="true">IF(I50="","",IF(L50&lt;=0,"Paid",IF(C50="","Draft",IF(E50&lt;TODAY(),"Overdue",IF(N(J50)&gt;0,"Part paid",IF(E50-TODAY()&lt;=7,"Due soon","Not due yet"))))))</f>
        <v/>
      </c>
      <c r="N50" s="16" t="str">
        <f aca="true">IF(OR(L50="",E50=""),"",IF(AND(L50&gt;0,E50&lt;TODAY()),TODAY()-E50,0))</f>
        <v/>
      </c>
      <c r="O50" s="15" t="str">
        <f aca="false">IF(OR(L50="",N(L50)&lt;=0,E50=""),"",IF(N50=0,"Current",IF(N50&lt;=30,"1-30",IF(N50&lt;=60,"31-60",IF(N50&lt;=90,"61-90","90+")))))</f>
        <v/>
      </c>
      <c r="P50" s="16" t="str">
        <f aca="false">IF(OR(K50="",C50="",N(L50)&gt;0),"",K50-C50)</f>
        <v/>
      </c>
      <c r="Q50" s="9"/>
    </row>
    <row r="51" customFormat="false" ht="15" hidden="false" customHeight="false" outlineLevel="0" collapsed="false">
      <c r="A51" s="9"/>
      <c r="B51" s="9"/>
      <c r="C51" s="10"/>
      <c r="D51" s="11"/>
      <c r="E51" s="12" t="str">
        <f aca="false">IF(C51="","",C51+N(D51))</f>
        <v/>
      </c>
      <c r="F51" s="9"/>
      <c r="G51" s="13"/>
      <c r="H51" s="13"/>
      <c r="I51" s="14" t="str">
        <f aca="false">IF(G51="","",G51+N(H51))</f>
        <v/>
      </c>
      <c r="J51" s="13"/>
      <c r="K51" s="10"/>
      <c r="L51" s="14" t="str">
        <f aca="false">IF(I51="","",I51-N(J51))</f>
        <v/>
      </c>
      <c r="M51" s="15" t="str">
        <f aca="true">IF(I51="","",IF(L51&lt;=0,"Paid",IF(C51="","Draft",IF(E51&lt;TODAY(),"Overdue",IF(N(J51)&gt;0,"Part paid",IF(E51-TODAY()&lt;=7,"Due soon","Not due yet"))))))</f>
        <v/>
      </c>
      <c r="N51" s="16" t="str">
        <f aca="true">IF(OR(L51="",E51=""),"",IF(AND(L51&gt;0,E51&lt;TODAY()),TODAY()-E51,0))</f>
        <v/>
      </c>
      <c r="O51" s="15" t="str">
        <f aca="false">IF(OR(L51="",N(L51)&lt;=0,E51=""),"",IF(N51=0,"Current",IF(N51&lt;=30,"1-30",IF(N51&lt;=60,"31-60",IF(N51&lt;=90,"61-90","90+")))))</f>
        <v/>
      </c>
      <c r="P51" s="16" t="str">
        <f aca="false">IF(OR(K51="",C51="",N(L51)&gt;0),"",K51-C51)</f>
        <v/>
      </c>
      <c r="Q51" s="9"/>
    </row>
    <row r="52" customFormat="false" ht="15" hidden="false" customHeight="false" outlineLevel="0" collapsed="false">
      <c r="A52" s="9"/>
      <c r="B52" s="9"/>
      <c r="C52" s="10"/>
      <c r="D52" s="11"/>
      <c r="E52" s="12" t="str">
        <f aca="false">IF(C52="","",C52+N(D52))</f>
        <v/>
      </c>
      <c r="F52" s="9"/>
      <c r="G52" s="13"/>
      <c r="H52" s="13"/>
      <c r="I52" s="14" t="str">
        <f aca="false">IF(G52="","",G52+N(H52))</f>
        <v/>
      </c>
      <c r="J52" s="13"/>
      <c r="K52" s="10"/>
      <c r="L52" s="14" t="str">
        <f aca="false">IF(I52="","",I52-N(J52))</f>
        <v/>
      </c>
      <c r="M52" s="15" t="str">
        <f aca="true">IF(I52="","",IF(L52&lt;=0,"Paid",IF(C52="","Draft",IF(E52&lt;TODAY(),"Overdue",IF(N(J52)&gt;0,"Part paid",IF(E52-TODAY()&lt;=7,"Due soon","Not due yet"))))))</f>
        <v/>
      </c>
      <c r="N52" s="16" t="str">
        <f aca="true">IF(OR(L52="",E52=""),"",IF(AND(L52&gt;0,E52&lt;TODAY()),TODAY()-E52,0))</f>
        <v/>
      </c>
      <c r="O52" s="15" t="str">
        <f aca="false">IF(OR(L52="",N(L52)&lt;=0,E52=""),"",IF(N52=0,"Current",IF(N52&lt;=30,"1-30",IF(N52&lt;=60,"31-60",IF(N52&lt;=90,"61-90","90+")))))</f>
        <v/>
      </c>
      <c r="P52" s="16" t="str">
        <f aca="false">IF(OR(K52="",C52="",N(L52)&gt;0),"",K52-C52)</f>
        <v/>
      </c>
      <c r="Q52" s="9"/>
    </row>
    <row r="53" customFormat="false" ht="15" hidden="false" customHeight="false" outlineLevel="0" collapsed="false">
      <c r="A53" s="9"/>
      <c r="B53" s="9"/>
      <c r="C53" s="10"/>
      <c r="D53" s="11"/>
      <c r="E53" s="12" t="str">
        <f aca="false">IF(C53="","",C53+N(D53))</f>
        <v/>
      </c>
      <c r="F53" s="9"/>
      <c r="G53" s="13"/>
      <c r="H53" s="13"/>
      <c r="I53" s="14" t="str">
        <f aca="false">IF(G53="","",G53+N(H53))</f>
        <v/>
      </c>
      <c r="J53" s="13"/>
      <c r="K53" s="10"/>
      <c r="L53" s="14" t="str">
        <f aca="false">IF(I53="","",I53-N(J53))</f>
        <v/>
      </c>
      <c r="M53" s="15" t="str">
        <f aca="true">IF(I53="","",IF(L53&lt;=0,"Paid",IF(C53="","Draft",IF(E53&lt;TODAY(),"Overdue",IF(N(J53)&gt;0,"Part paid",IF(E53-TODAY()&lt;=7,"Due soon","Not due yet"))))))</f>
        <v/>
      </c>
      <c r="N53" s="16" t="str">
        <f aca="true">IF(OR(L53="",E53=""),"",IF(AND(L53&gt;0,E53&lt;TODAY()),TODAY()-E53,0))</f>
        <v/>
      </c>
      <c r="O53" s="15" t="str">
        <f aca="false">IF(OR(L53="",N(L53)&lt;=0,E53=""),"",IF(N53=0,"Current",IF(N53&lt;=30,"1-30",IF(N53&lt;=60,"31-60",IF(N53&lt;=90,"61-90","90+")))))</f>
        <v/>
      </c>
      <c r="P53" s="16" t="str">
        <f aca="false">IF(OR(K53="",C53="",N(L53)&gt;0),"",K53-C53)</f>
        <v/>
      </c>
      <c r="Q53" s="9"/>
    </row>
    <row r="54" customFormat="false" ht="15" hidden="false" customHeight="false" outlineLevel="0" collapsed="false">
      <c r="A54" s="9"/>
      <c r="B54" s="9"/>
      <c r="C54" s="10"/>
      <c r="D54" s="11"/>
      <c r="E54" s="12" t="str">
        <f aca="false">IF(C54="","",C54+N(D54))</f>
        <v/>
      </c>
      <c r="F54" s="9"/>
      <c r="G54" s="13"/>
      <c r="H54" s="13"/>
      <c r="I54" s="14" t="str">
        <f aca="false">IF(G54="","",G54+N(H54))</f>
        <v/>
      </c>
      <c r="J54" s="13"/>
      <c r="K54" s="10"/>
      <c r="L54" s="14" t="str">
        <f aca="false">IF(I54="","",I54-N(J54))</f>
        <v/>
      </c>
      <c r="M54" s="15" t="str">
        <f aca="true">IF(I54="","",IF(L54&lt;=0,"Paid",IF(C54="","Draft",IF(E54&lt;TODAY(),"Overdue",IF(N(J54)&gt;0,"Part paid",IF(E54-TODAY()&lt;=7,"Due soon","Not due yet"))))))</f>
        <v/>
      </c>
      <c r="N54" s="16" t="str">
        <f aca="true">IF(OR(L54="",E54=""),"",IF(AND(L54&gt;0,E54&lt;TODAY()),TODAY()-E54,0))</f>
        <v/>
      </c>
      <c r="O54" s="15" t="str">
        <f aca="false">IF(OR(L54="",N(L54)&lt;=0,E54=""),"",IF(N54=0,"Current",IF(N54&lt;=30,"1-30",IF(N54&lt;=60,"31-60",IF(N54&lt;=90,"61-90","90+")))))</f>
        <v/>
      </c>
      <c r="P54" s="16" t="str">
        <f aca="false">IF(OR(K54="",C54="",N(L54)&gt;0),"",K54-C54)</f>
        <v/>
      </c>
      <c r="Q54" s="9"/>
    </row>
    <row r="55" customFormat="false" ht="15" hidden="false" customHeight="false" outlineLevel="0" collapsed="false">
      <c r="A55" s="9"/>
      <c r="B55" s="9"/>
      <c r="C55" s="10"/>
      <c r="D55" s="11"/>
      <c r="E55" s="12" t="str">
        <f aca="false">IF(C55="","",C55+N(D55))</f>
        <v/>
      </c>
      <c r="F55" s="9"/>
      <c r="G55" s="13"/>
      <c r="H55" s="13"/>
      <c r="I55" s="14" t="str">
        <f aca="false">IF(G55="","",G55+N(H55))</f>
        <v/>
      </c>
      <c r="J55" s="13"/>
      <c r="K55" s="10"/>
      <c r="L55" s="14" t="str">
        <f aca="false">IF(I55="","",I55-N(J55))</f>
        <v/>
      </c>
      <c r="M55" s="15" t="str">
        <f aca="true">IF(I55="","",IF(L55&lt;=0,"Paid",IF(C55="","Draft",IF(E55&lt;TODAY(),"Overdue",IF(N(J55)&gt;0,"Part paid",IF(E55-TODAY()&lt;=7,"Due soon","Not due yet"))))))</f>
        <v/>
      </c>
      <c r="N55" s="16" t="str">
        <f aca="true">IF(OR(L55="",E55=""),"",IF(AND(L55&gt;0,E55&lt;TODAY()),TODAY()-E55,0))</f>
        <v/>
      </c>
      <c r="O55" s="15" t="str">
        <f aca="false">IF(OR(L55="",N(L55)&lt;=0,E55=""),"",IF(N55=0,"Current",IF(N55&lt;=30,"1-30",IF(N55&lt;=60,"31-60",IF(N55&lt;=90,"61-90","90+")))))</f>
        <v/>
      </c>
      <c r="P55" s="16" t="str">
        <f aca="false">IF(OR(K55="",C55="",N(L55)&gt;0),"",K55-C55)</f>
        <v/>
      </c>
      <c r="Q55" s="9"/>
    </row>
    <row r="56" customFormat="false" ht="15" hidden="false" customHeight="false" outlineLevel="0" collapsed="false">
      <c r="A56" s="9"/>
      <c r="B56" s="9"/>
      <c r="C56" s="10"/>
      <c r="D56" s="11"/>
      <c r="E56" s="12" t="str">
        <f aca="false">IF(C56="","",C56+N(D56))</f>
        <v/>
      </c>
      <c r="F56" s="9"/>
      <c r="G56" s="13"/>
      <c r="H56" s="13"/>
      <c r="I56" s="14" t="str">
        <f aca="false">IF(G56="","",G56+N(H56))</f>
        <v/>
      </c>
      <c r="J56" s="13"/>
      <c r="K56" s="10"/>
      <c r="L56" s="14" t="str">
        <f aca="false">IF(I56="","",I56-N(J56))</f>
        <v/>
      </c>
      <c r="M56" s="15" t="str">
        <f aca="true">IF(I56="","",IF(L56&lt;=0,"Paid",IF(C56="","Draft",IF(E56&lt;TODAY(),"Overdue",IF(N(J56)&gt;0,"Part paid",IF(E56-TODAY()&lt;=7,"Due soon","Not due yet"))))))</f>
        <v/>
      </c>
      <c r="N56" s="16" t="str">
        <f aca="true">IF(OR(L56="",E56=""),"",IF(AND(L56&gt;0,E56&lt;TODAY()),TODAY()-E56,0))</f>
        <v/>
      </c>
      <c r="O56" s="15" t="str">
        <f aca="false">IF(OR(L56="",N(L56)&lt;=0,E56=""),"",IF(N56=0,"Current",IF(N56&lt;=30,"1-30",IF(N56&lt;=60,"31-60",IF(N56&lt;=90,"61-90","90+")))))</f>
        <v/>
      </c>
      <c r="P56" s="16" t="str">
        <f aca="false">IF(OR(K56="",C56="",N(L56)&gt;0),"",K56-C56)</f>
        <v/>
      </c>
      <c r="Q56" s="9"/>
    </row>
    <row r="57" customFormat="false" ht="15" hidden="false" customHeight="false" outlineLevel="0" collapsed="false">
      <c r="A57" s="9"/>
      <c r="B57" s="9"/>
      <c r="C57" s="10"/>
      <c r="D57" s="11"/>
      <c r="E57" s="12" t="str">
        <f aca="false">IF(C57="","",C57+N(D57))</f>
        <v/>
      </c>
      <c r="F57" s="9"/>
      <c r="G57" s="13"/>
      <c r="H57" s="13"/>
      <c r="I57" s="14" t="str">
        <f aca="false">IF(G57="","",G57+N(H57))</f>
        <v/>
      </c>
      <c r="J57" s="13"/>
      <c r="K57" s="10"/>
      <c r="L57" s="14" t="str">
        <f aca="false">IF(I57="","",I57-N(J57))</f>
        <v/>
      </c>
      <c r="M57" s="15" t="str">
        <f aca="true">IF(I57="","",IF(L57&lt;=0,"Paid",IF(C57="","Draft",IF(E57&lt;TODAY(),"Overdue",IF(N(J57)&gt;0,"Part paid",IF(E57-TODAY()&lt;=7,"Due soon","Not due yet"))))))</f>
        <v/>
      </c>
      <c r="N57" s="16" t="str">
        <f aca="true">IF(OR(L57="",E57=""),"",IF(AND(L57&gt;0,E57&lt;TODAY()),TODAY()-E57,0))</f>
        <v/>
      </c>
      <c r="O57" s="15" t="str">
        <f aca="false">IF(OR(L57="",N(L57)&lt;=0,E57=""),"",IF(N57=0,"Current",IF(N57&lt;=30,"1-30",IF(N57&lt;=60,"31-60",IF(N57&lt;=90,"61-90","90+")))))</f>
        <v/>
      </c>
      <c r="P57" s="16" t="str">
        <f aca="false">IF(OR(K57="",C57="",N(L57)&gt;0),"",K57-C57)</f>
        <v/>
      </c>
      <c r="Q57" s="9"/>
    </row>
    <row r="58" customFormat="false" ht="15" hidden="false" customHeight="false" outlineLevel="0" collapsed="false">
      <c r="A58" s="9"/>
      <c r="B58" s="9"/>
      <c r="C58" s="10"/>
      <c r="D58" s="11"/>
      <c r="E58" s="12" t="str">
        <f aca="false">IF(C58="","",C58+N(D58))</f>
        <v/>
      </c>
      <c r="F58" s="9"/>
      <c r="G58" s="13"/>
      <c r="H58" s="13"/>
      <c r="I58" s="14" t="str">
        <f aca="false">IF(G58="","",G58+N(H58))</f>
        <v/>
      </c>
      <c r="J58" s="13"/>
      <c r="K58" s="10"/>
      <c r="L58" s="14" t="str">
        <f aca="false">IF(I58="","",I58-N(J58))</f>
        <v/>
      </c>
      <c r="M58" s="15" t="str">
        <f aca="true">IF(I58="","",IF(L58&lt;=0,"Paid",IF(C58="","Draft",IF(E58&lt;TODAY(),"Overdue",IF(N(J58)&gt;0,"Part paid",IF(E58-TODAY()&lt;=7,"Due soon","Not due yet"))))))</f>
        <v/>
      </c>
      <c r="N58" s="16" t="str">
        <f aca="true">IF(OR(L58="",E58=""),"",IF(AND(L58&gt;0,E58&lt;TODAY()),TODAY()-E58,0))</f>
        <v/>
      </c>
      <c r="O58" s="15" t="str">
        <f aca="false">IF(OR(L58="",N(L58)&lt;=0,E58=""),"",IF(N58=0,"Current",IF(N58&lt;=30,"1-30",IF(N58&lt;=60,"31-60",IF(N58&lt;=90,"61-90","90+")))))</f>
        <v/>
      </c>
      <c r="P58" s="16" t="str">
        <f aca="false">IF(OR(K58="",C58="",N(L58)&gt;0),"",K58-C58)</f>
        <v/>
      </c>
      <c r="Q58" s="9"/>
    </row>
    <row r="59" customFormat="false" ht="15" hidden="false" customHeight="false" outlineLevel="0" collapsed="false">
      <c r="A59" s="9"/>
      <c r="B59" s="9"/>
      <c r="C59" s="10"/>
      <c r="D59" s="11"/>
      <c r="E59" s="12" t="str">
        <f aca="false">IF(C59="","",C59+N(D59))</f>
        <v/>
      </c>
      <c r="F59" s="9"/>
      <c r="G59" s="13"/>
      <c r="H59" s="13"/>
      <c r="I59" s="14" t="str">
        <f aca="false">IF(G59="","",G59+N(H59))</f>
        <v/>
      </c>
      <c r="J59" s="13"/>
      <c r="K59" s="10"/>
      <c r="L59" s="14" t="str">
        <f aca="false">IF(I59="","",I59-N(J59))</f>
        <v/>
      </c>
      <c r="M59" s="15" t="str">
        <f aca="true">IF(I59="","",IF(L59&lt;=0,"Paid",IF(C59="","Draft",IF(E59&lt;TODAY(),"Overdue",IF(N(J59)&gt;0,"Part paid",IF(E59-TODAY()&lt;=7,"Due soon","Not due yet"))))))</f>
        <v/>
      </c>
      <c r="N59" s="16" t="str">
        <f aca="true">IF(OR(L59="",E59=""),"",IF(AND(L59&gt;0,E59&lt;TODAY()),TODAY()-E59,0))</f>
        <v/>
      </c>
      <c r="O59" s="15" t="str">
        <f aca="false">IF(OR(L59="",N(L59)&lt;=0,E59=""),"",IF(N59=0,"Current",IF(N59&lt;=30,"1-30",IF(N59&lt;=60,"31-60",IF(N59&lt;=90,"61-90","90+")))))</f>
        <v/>
      </c>
      <c r="P59" s="16" t="str">
        <f aca="false">IF(OR(K59="",C59="",N(L59)&gt;0),"",K59-C59)</f>
        <v/>
      </c>
      <c r="Q59" s="9"/>
    </row>
    <row r="60" customFormat="false" ht="15" hidden="false" customHeight="false" outlineLevel="0" collapsed="false">
      <c r="A60" s="9"/>
      <c r="B60" s="9"/>
      <c r="C60" s="10"/>
      <c r="D60" s="11"/>
      <c r="E60" s="12" t="str">
        <f aca="false">IF(C60="","",C60+N(D60))</f>
        <v/>
      </c>
      <c r="F60" s="9"/>
      <c r="G60" s="13"/>
      <c r="H60" s="13"/>
      <c r="I60" s="14" t="str">
        <f aca="false">IF(G60="","",G60+N(H60))</f>
        <v/>
      </c>
      <c r="J60" s="13"/>
      <c r="K60" s="10"/>
      <c r="L60" s="14" t="str">
        <f aca="false">IF(I60="","",I60-N(J60))</f>
        <v/>
      </c>
      <c r="M60" s="15" t="str">
        <f aca="true">IF(I60="","",IF(L60&lt;=0,"Paid",IF(C60="","Draft",IF(E60&lt;TODAY(),"Overdue",IF(N(J60)&gt;0,"Part paid",IF(E60-TODAY()&lt;=7,"Due soon","Not due yet"))))))</f>
        <v/>
      </c>
      <c r="N60" s="16" t="str">
        <f aca="true">IF(OR(L60="",E60=""),"",IF(AND(L60&gt;0,E60&lt;TODAY()),TODAY()-E60,0))</f>
        <v/>
      </c>
      <c r="O60" s="15" t="str">
        <f aca="false">IF(OR(L60="",N(L60)&lt;=0,E60=""),"",IF(N60=0,"Current",IF(N60&lt;=30,"1-30",IF(N60&lt;=60,"31-60",IF(N60&lt;=90,"61-90","90+")))))</f>
        <v/>
      </c>
      <c r="P60" s="16" t="str">
        <f aca="false">IF(OR(K60="",C60="",N(L60)&gt;0),"",K60-C60)</f>
        <v/>
      </c>
      <c r="Q60" s="9"/>
    </row>
    <row r="61" customFormat="false" ht="15" hidden="false" customHeight="false" outlineLevel="0" collapsed="false">
      <c r="A61" s="9"/>
      <c r="B61" s="9"/>
      <c r="C61" s="10"/>
      <c r="D61" s="11"/>
      <c r="E61" s="12" t="str">
        <f aca="false">IF(C61="","",C61+N(D61))</f>
        <v/>
      </c>
      <c r="F61" s="9"/>
      <c r="G61" s="13"/>
      <c r="H61" s="13"/>
      <c r="I61" s="14" t="str">
        <f aca="false">IF(G61="","",G61+N(H61))</f>
        <v/>
      </c>
      <c r="J61" s="13"/>
      <c r="K61" s="10"/>
      <c r="L61" s="14" t="str">
        <f aca="false">IF(I61="","",I61-N(J61))</f>
        <v/>
      </c>
      <c r="M61" s="15" t="str">
        <f aca="true">IF(I61="","",IF(L61&lt;=0,"Paid",IF(C61="","Draft",IF(E61&lt;TODAY(),"Overdue",IF(N(J61)&gt;0,"Part paid",IF(E61-TODAY()&lt;=7,"Due soon","Not due yet"))))))</f>
        <v/>
      </c>
      <c r="N61" s="16" t="str">
        <f aca="true">IF(OR(L61="",E61=""),"",IF(AND(L61&gt;0,E61&lt;TODAY()),TODAY()-E61,0))</f>
        <v/>
      </c>
      <c r="O61" s="15" t="str">
        <f aca="false">IF(OR(L61="",N(L61)&lt;=0,E61=""),"",IF(N61=0,"Current",IF(N61&lt;=30,"1-30",IF(N61&lt;=60,"31-60",IF(N61&lt;=90,"61-90","90+")))))</f>
        <v/>
      </c>
      <c r="P61" s="16" t="str">
        <f aca="false">IF(OR(K61="",C61="",N(L61)&gt;0),"",K61-C61)</f>
        <v/>
      </c>
      <c r="Q61" s="9"/>
    </row>
    <row r="62" customFormat="false" ht="15" hidden="false" customHeight="false" outlineLevel="0" collapsed="false">
      <c r="A62" s="9"/>
      <c r="B62" s="9"/>
      <c r="C62" s="10"/>
      <c r="D62" s="11"/>
      <c r="E62" s="12" t="str">
        <f aca="false">IF(C62="","",C62+N(D62))</f>
        <v/>
      </c>
      <c r="F62" s="9"/>
      <c r="G62" s="13"/>
      <c r="H62" s="13"/>
      <c r="I62" s="14" t="str">
        <f aca="false">IF(G62="","",G62+N(H62))</f>
        <v/>
      </c>
      <c r="J62" s="13"/>
      <c r="K62" s="10"/>
      <c r="L62" s="14" t="str">
        <f aca="false">IF(I62="","",I62-N(J62))</f>
        <v/>
      </c>
      <c r="M62" s="15" t="str">
        <f aca="true">IF(I62="","",IF(L62&lt;=0,"Paid",IF(C62="","Draft",IF(E62&lt;TODAY(),"Overdue",IF(N(J62)&gt;0,"Part paid",IF(E62-TODAY()&lt;=7,"Due soon","Not due yet"))))))</f>
        <v/>
      </c>
      <c r="N62" s="16" t="str">
        <f aca="true">IF(OR(L62="",E62=""),"",IF(AND(L62&gt;0,E62&lt;TODAY()),TODAY()-E62,0))</f>
        <v/>
      </c>
      <c r="O62" s="15" t="str">
        <f aca="false">IF(OR(L62="",N(L62)&lt;=0,E62=""),"",IF(N62=0,"Current",IF(N62&lt;=30,"1-30",IF(N62&lt;=60,"31-60",IF(N62&lt;=90,"61-90","90+")))))</f>
        <v/>
      </c>
      <c r="P62" s="16" t="str">
        <f aca="false">IF(OR(K62="",C62="",N(L62)&gt;0),"",K62-C62)</f>
        <v/>
      </c>
      <c r="Q62" s="9"/>
    </row>
    <row r="63" customFormat="false" ht="15" hidden="false" customHeight="false" outlineLevel="0" collapsed="false">
      <c r="A63" s="9"/>
      <c r="B63" s="9"/>
      <c r="C63" s="10"/>
      <c r="D63" s="11"/>
      <c r="E63" s="12" t="str">
        <f aca="false">IF(C63="","",C63+N(D63))</f>
        <v/>
      </c>
      <c r="F63" s="9"/>
      <c r="G63" s="13"/>
      <c r="H63" s="13"/>
      <c r="I63" s="14" t="str">
        <f aca="false">IF(G63="","",G63+N(H63))</f>
        <v/>
      </c>
      <c r="J63" s="13"/>
      <c r="K63" s="10"/>
      <c r="L63" s="14" t="str">
        <f aca="false">IF(I63="","",I63-N(J63))</f>
        <v/>
      </c>
      <c r="M63" s="15" t="str">
        <f aca="true">IF(I63="","",IF(L63&lt;=0,"Paid",IF(C63="","Draft",IF(E63&lt;TODAY(),"Overdue",IF(N(J63)&gt;0,"Part paid",IF(E63-TODAY()&lt;=7,"Due soon","Not due yet"))))))</f>
        <v/>
      </c>
      <c r="N63" s="16" t="str">
        <f aca="true">IF(OR(L63="",E63=""),"",IF(AND(L63&gt;0,E63&lt;TODAY()),TODAY()-E63,0))</f>
        <v/>
      </c>
      <c r="O63" s="15" t="str">
        <f aca="false">IF(OR(L63="",N(L63)&lt;=0,E63=""),"",IF(N63=0,"Current",IF(N63&lt;=30,"1-30",IF(N63&lt;=60,"31-60",IF(N63&lt;=90,"61-90","90+")))))</f>
        <v/>
      </c>
      <c r="P63" s="16" t="str">
        <f aca="false">IF(OR(K63="",C63="",N(L63)&gt;0),"",K63-C63)</f>
        <v/>
      </c>
      <c r="Q63" s="9"/>
    </row>
    <row r="64" customFormat="false" ht="15" hidden="false" customHeight="false" outlineLevel="0" collapsed="false">
      <c r="A64" s="9"/>
      <c r="B64" s="9"/>
      <c r="C64" s="10"/>
      <c r="D64" s="11"/>
      <c r="E64" s="12" t="str">
        <f aca="false">IF(C64="","",C64+N(D64))</f>
        <v/>
      </c>
      <c r="F64" s="9"/>
      <c r="G64" s="13"/>
      <c r="H64" s="13"/>
      <c r="I64" s="14" t="str">
        <f aca="false">IF(G64="","",G64+N(H64))</f>
        <v/>
      </c>
      <c r="J64" s="13"/>
      <c r="K64" s="10"/>
      <c r="L64" s="14" t="str">
        <f aca="false">IF(I64="","",I64-N(J64))</f>
        <v/>
      </c>
      <c r="M64" s="15" t="str">
        <f aca="true">IF(I64="","",IF(L64&lt;=0,"Paid",IF(C64="","Draft",IF(E64&lt;TODAY(),"Overdue",IF(N(J64)&gt;0,"Part paid",IF(E64-TODAY()&lt;=7,"Due soon","Not due yet"))))))</f>
        <v/>
      </c>
      <c r="N64" s="16" t="str">
        <f aca="true">IF(OR(L64="",E64=""),"",IF(AND(L64&gt;0,E64&lt;TODAY()),TODAY()-E64,0))</f>
        <v/>
      </c>
      <c r="O64" s="15" t="str">
        <f aca="false">IF(OR(L64="",N(L64)&lt;=0,E64=""),"",IF(N64=0,"Current",IF(N64&lt;=30,"1-30",IF(N64&lt;=60,"31-60",IF(N64&lt;=90,"61-90","90+")))))</f>
        <v/>
      </c>
      <c r="P64" s="16" t="str">
        <f aca="false">IF(OR(K64="",C64="",N(L64)&gt;0),"",K64-C64)</f>
        <v/>
      </c>
      <c r="Q64" s="9"/>
    </row>
    <row r="65" customFormat="false" ht="15" hidden="false" customHeight="false" outlineLevel="0" collapsed="false">
      <c r="A65" s="9"/>
      <c r="B65" s="9"/>
      <c r="C65" s="10"/>
      <c r="D65" s="11"/>
      <c r="E65" s="12" t="str">
        <f aca="false">IF(C65="","",C65+N(D65))</f>
        <v/>
      </c>
      <c r="F65" s="9"/>
      <c r="G65" s="13"/>
      <c r="H65" s="13"/>
      <c r="I65" s="14" t="str">
        <f aca="false">IF(G65="","",G65+N(H65))</f>
        <v/>
      </c>
      <c r="J65" s="13"/>
      <c r="K65" s="10"/>
      <c r="L65" s="14" t="str">
        <f aca="false">IF(I65="","",I65-N(J65))</f>
        <v/>
      </c>
      <c r="M65" s="15" t="str">
        <f aca="true">IF(I65="","",IF(L65&lt;=0,"Paid",IF(C65="","Draft",IF(E65&lt;TODAY(),"Overdue",IF(N(J65)&gt;0,"Part paid",IF(E65-TODAY()&lt;=7,"Due soon","Not due yet"))))))</f>
        <v/>
      </c>
      <c r="N65" s="16" t="str">
        <f aca="true">IF(OR(L65="",E65=""),"",IF(AND(L65&gt;0,E65&lt;TODAY()),TODAY()-E65,0))</f>
        <v/>
      </c>
      <c r="O65" s="15" t="str">
        <f aca="false">IF(OR(L65="",N(L65)&lt;=0,E65=""),"",IF(N65=0,"Current",IF(N65&lt;=30,"1-30",IF(N65&lt;=60,"31-60",IF(N65&lt;=90,"61-90","90+")))))</f>
        <v/>
      </c>
      <c r="P65" s="16" t="str">
        <f aca="false">IF(OR(K65="",C65="",N(L65)&gt;0),"",K65-C65)</f>
        <v/>
      </c>
      <c r="Q65" s="9"/>
    </row>
    <row r="66" customFormat="false" ht="15" hidden="false" customHeight="false" outlineLevel="0" collapsed="false">
      <c r="A66" s="9"/>
      <c r="B66" s="9"/>
      <c r="C66" s="10"/>
      <c r="D66" s="11"/>
      <c r="E66" s="12" t="str">
        <f aca="false">IF(C66="","",C66+N(D66))</f>
        <v/>
      </c>
      <c r="F66" s="9"/>
      <c r="G66" s="13"/>
      <c r="H66" s="13"/>
      <c r="I66" s="14" t="str">
        <f aca="false">IF(G66="","",G66+N(H66))</f>
        <v/>
      </c>
      <c r="J66" s="13"/>
      <c r="K66" s="10"/>
      <c r="L66" s="14" t="str">
        <f aca="false">IF(I66="","",I66-N(J66))</f>
        <v/>
      </c>
      <c r="M66" s="15" t="str">
        <f aca="true">IF(I66="","",IF(L66&lt;=0,"Paid",IF(C66="","Draft",IF(E66&lt;TODAY(),"Overdue",IF(N(J66)&gt;0,"Part paid",IF(E66-TODAY()&lt;=7,"Due soon","Not due yet"))))))</f>
        <v/>
      </c>
      <c r="N66" s="16" t="str">
        <f aca="true">IF(OR(L66="",E66=""),"",IF(AND(L66&gt;0,E66&lt;TODAY()),TODAY()-E66,0))</f>
        <v/>
      </c>
      <c r="O66" s="15" t="str">
        <f aca="false">IF(OR(L66="",N(L66)&lt;=0,E66=""),"",IF(N66=0,"Current",IF(N66&lt;=30,"1-30",IF(N66&lt;=60,"31-60",IF(N66&lt;=90,"61-90","90+")))))</f>
        <v/>
      </c>
      <c r="P66" s="16" t="str">
        <f aca="false">IF(OR(K66="",C66="",N(L66)&gt;0),"",K66-C66)</f>
        <v/>
      </c>
      <c r="Q66" s="9"/>
    </row>
    <row r="67" customFormat="false" ht="15" hidden="false" customHeight="false" outlineLevel="0" collapsed="false">
      <c r="A67" s="9"/>
      <c r="B67" s="9"/>
      <c r="C67" s="10"/>
      <c r="D67" s="11"/>
      <c r="E67" s="12" t="str">
        <f aca="false">IF(C67="","",C67+N(D67))</f>
        <v/>
      </c>
      <c r="F67" s="9"/>
      <c r="G67" s="13"/>
      <c r="H67" s="13"/>
      <c r="I67" s="14" t="str">
        <f aca="false">IF(G67="","",G67+N(H67))</f>
        <v/>
      </c>
      <c r="J67" s="13"/>
      <c r="K67" s="10"/>
      <c r="L67" s="14" t="str">
        <f aca="false">IF(I67="","",I67-N(J67))</f>
        <v/>
      </c>
      <c r="M67" s="15" t="str">
        <f aca="true">IF(I67="","",IF(L67&lt;=0,"Paid",IF(C67="","Draft",IF(E67&lt;TODAY(),"Overdue",IF(N(J67)&gt;0,"Part paid",IF(E67-TODAY()&lt;=7,"Due soon","Not due yet"))))))</f>
        <v/>
      </c>
      <c r="N67" s="16" t="str">
        <f aca="true">IF(OR(L67="",E67=""),"",IF(AND(L67&gt;0,E67&lt;TODAY()),TODAY()-E67,0))</f>
        <v/>
      </c>
      <c r="O67" s="15" t="str">
        <f aca="false">IF(OR(L67="",N(L67)&lt;=0,E67=""),"",IF(N67=0,"Current",IF(N67&lt;=30,"1-30",IF(N67&lt;=60,"31-60",IF(N67&lt;=90,"61-90","90+")))))</f>
        <v/>
      </c>
      <c r="P67" s="16" t="str">
        <f aca="false">IF(OR(K67="",C67="",N(L67)&gt;0),"",K67-C67)</f>
        <v/>
      </c>
      <c r="Q67" s="9"/>
    </row>
    <row r="68" customFormat="false" ht="15" hidden="false" customHeight="false" outlineLevel="0" collapsed="false">
      <c r="A68" s="9"/>
      <c r="B68" s="9"/>
      <c r="C68" s="10"/>
      <c r="D68" s="11"/>
      <c r="E68" s="12" t="str">
        <f aca="false">IF(C68="","",C68+N(D68))</f>
        <v/>
      </c>
      <c r="F68" s="9"/>
      <c r="G68" s="13"/>
      <c r="H68" s="13"/>
      <c r="I68" s="14" t="str">
        <f aca="false">IF(G68="","",G68+N(H68))</f>
        <v/>
      </c>
      <c r="J68" s="13"/>
      <c r="K68" s="10"/>
      <c r="L68" s="14" t="str">
        <f aca="false">IF(I68="","",I68-N(J68))</f>
        <v/>
      </c>
      <c r="M68" s="15" t="str">
        <f aca="true">IF(I68="","",IF(L68&lt;=0,"Paid",IF(C68="","Draft",IF(E68&lt;TODAY(),"Overdue",IF(N(J68)&gt;0,"Part paid",IF(E68-TODAY()&lt;=7,"Due soon","Not due yet"))))))</f>
        <v/>
      </c>
      <c r="N68" s="16" t="str">
        <f aca="true">IF(OR(L68="",E68=""),"",IF(AND(L68&gt;0,E68&lt;TODAY()),TODAY()-E68,0))</f>
        <v/>
      </c>
      <c r="O68" s="15" t="str">
        <f aca="false">IF(OR(L68="",N(L68)&lt;=0,E68=""),"",IF(N68=0,"Current",IF(N68&lt;=30,"1-30",IF(N68&lt;=60,"31-60",IF(N68&lt;=90,"61-90","90+")))))</f>
        <v/>
      </c>
      <c r="P68" s="16" t="str">
        <f aca="false">IF(OR(K68="",C68="",N(L68)&gt;0),"",K68-C68)</f>
        <v/>
      </c>
      <c r="Q68" s="9"/>
    </row>
    <row r="69" customFormat="false" ht="15" hidden="false" customHeight="false" outlineLevel="0" collapsed="false">
      <c r="A69" s="9"/>
      <c r="B69" s="9"/>
      <c r="C69" s="10"/>
      <c r="D69" s="11"/>
      <c r="E69" s="12" t="str">
        <f aca="false">IF(C69="","",C69+N(D69))</f>
        <v/>
      </c>
      <c r="F69" s="9"/>
      <c r="G69" s="13"/>
      <c r="H69" s="13"/>
      <c r="I69" s="14" t="str">
        <f aca="false">IF(G69="","",G69+N(H69))</f>
        <v/>
      </c>
      <c r="J69" s="13"/>
      <c r="K69" s="10"/>
      <c r="L69" s="14" t="str">
        <f aca="false">IF(I69="","",I69-N(J69))</f>
        <v/>
      </c>
      <c r="M69" s="15" t="str">
        <f aca="true">IF(I69="","",IF(L69&lt;=0,"Paid",IF(C69="","Draft",IF(E69&lt;TODAY(),"Overdue",IF(N(J69)&gt;0,"Part paid",IF(E69-TODAY()&lt;=7,"Due soon","Not due yet"))))))</f>
        <v/>
      </c>
      <c r="N69" s="16" t="str">
        <f aca="true">IF(OR(L69="",E69=""),"",IF(AND(L69&gt;0,E69&lt;TODAY()),TODAY()-E69,0))</f>
        <v/>
      </c>
      <c r="O69" s="15" t="str">
        <f aca="false">IF(OR(L69="",N(L69)&lt;=0,E69=""),"",IF(N69=0,"Current",IF(N69&lt;=30,"1-30",IF(N69&lt;=60,"31-60",IF(N69&lt;=90,"61-90","90+")))))</f>
        <v/>
      </c>
      <c r="P69" s="16" t="str">
        <f aca="false">IF(OR(K69="",C69="",N(L69)&gt;0),"",K69-C69)</f>
        <v/>
      </c>
      <c r="Q69" s="9"/>
    </row>
    <row r="70" customFormat="false" ht="15" hidden="false" customHeight="false" outlineLevel="0" collapsed="false">
      <c r="A70" s="9"/>
      <c r="B70" s="9"/>
      <c r="C70" s="10"/>
      <c r="D70" s="11"/>
      <c r="E70" s="12" t="str">
        <f aca="false">IF(C70="","",C70+N(D70))</f>
        <v/>
      </c>
      <c r="F70" s="9"/>
      <c r="G70" s="13"/>
      <c r="H70" s="13"/>
      <c r="I70" s="14" t="str">
        <f aca="false">IF(G70="","",G70+N(H70))</f>
        <v/>
      </c>
      <c r="J70" s="13"/>
      <c r="K70" s="10"/>
      <c r="L70" s="14" t="str">
        <f aca="false">IF(I70="","",I70-N(J70))</f>
        <v/>
      </c>
      <c r="M70" s="15" t="str">
        <f aca="true">IF(I70="","",IF(L70&lt;=0,"Paid",IF(C70="","Draft",IF(E70&lt;TODAY(),"Overdue",IF(N(J70)&gt;0,"Part paid",IF(E70-TODAY()&lt;=7,"Due soon","Not due yet"))))))</f>
        <v/>
      </c>
      <c r="N70" s="16" t="str">
        <f aca="true">IF(OR(L70="",E70=""),"",IF(AND(L70&gt;0,E70&lt;TODAY()),TODAY()-E70,0))</f>
        <v/>
      </c>
      <c r="O70" s="15" t="str">
        <f aca="false">IF(OR(L70="",N(L70)&lt;=0,E70=""),"",IF(N70=0,"Current",IF(N70&lt;=30,"1-30",IF(N70&lt;=60,"31-60",IF(N70&lt;=90,"61-90","90+")))))</f>
        <v/>
      </c>
      <c r="P70" s="16" t="str">
        <f aca="false">IF(OR(K70="",C70="",N(L70)&gt;0),"",K70-C70)</f>
        <v/>
      </c>
      <c r="Q70" s="9"/>
    </row>
    <row r="71" customFormat="false" ht="15" hidden="false" customHeight="false" outlineLevel="0" collapsed="false">
      <c r="A71" s="9"/>
      <c r="B71" s="9"/>
      <c r="C71" s="10"/>
      <c r="D71" s="11"/>
      <c r="E71" s="12" t="str">
        <f aca="false">IF(C71="","",C71+N(D71))</f>
        <v/>
      </c>
      <c r="F71" s="9"/>
      <c r="G71" s="13"/>
      <c r="H71" s="13"/>
      <c r="I71" s="14" t="str">
        <f aca="false">IF(G71="","",G71+N(H71))</f>
        <v/>
      </c>
      <c r="J71" s="13"/>
      <c r="K71" s="10"/>
      <c r="L71" s="14" t="str">
        <f aca="false">IF(I71="","",I71-N(J71))</f>
        <v/>
      </c>
      <c r="M71" s="15" t="str">
        <f aca="true">IF(I71="","",IF(L71&lt;=0,"Paid",IF(C71="","Draft",IF(E71&lt;TODAY(),"Overdue",IF(N(J71)&gt;0,"Part paid",IF(E71-TODAY()&lt;=7,"Due soon","Not due yet"))))))</f>
        <v/>
      </c>
      <c r="N71" s="16" t="str">
        <f aca="true">IF(OR(L71="",E71=""),"",IF(AND(L71&gt;0,E71&lt;TODAY()),TODAY()-E71,0))</f>
        <v/>
      </c>
      <c r="O71" s="15" t="str">
        <f aca="false">IF(OR(L71="",N(L71)&lt;=0,E71=""),"",IF(N71=0,"Current",IF(N71&lt;=30,"1-30",IF(N71&lt;=60,"31-60",IF(N71&lt;=90,"61-90","90+")))))</f>
        <v/>
      </c>
      <c r="P71" s="16" t="str">
        <f aca="false">IF(OR(K71="",C71="",N(L71)&gt;0),"",K71-C71)</f>
        <v/>
      </c>
      <c r="Q71" s="9"/>
    </row>
    <row r="72" customFormat="false" ht="15" hidden="false" customHeight="false" outlineLevel="0" collapsed="false">
      <c r="A72" s="9"/>
      <c r="B72" s="9"/>
      <c r="C72" s="10"/>
      <c r="D72" s="11"/>
      <c r="E72" s="12" t="str">
        <f aca="false">IF(C72="","",C72+N(D72))</f>
        <v/>
      </c>
      <c r="F72" s="9"/>
      <c r="G72" s="13"/>
      <c r="H72" s="13"/>
      <c r="I72" s="14" t="str">
        <f aca="false">IF(G72="","",G72+N(H72))</f>
        <v/>
      </c>
      <c r="J72" s="13"/>
      <c r="K72" s="10"/>
      <c r="L72" s="14" t="str">
        <f aca="false">IF(I72="","",I72-N(J72))</f>
        <v/>
      </c>
      <c r="M72" s="15" t="str">
        <f aca="true">IF(I72="","",IF(L72&lt;=0,"Paid",IF(C72="","Draft",IF(E72&lt;TODAY(),"Overdue",IF(N(J72)&gt;0,"Part paid",IF(E72-TODAY()&lt;=7,"Due soon","Not due yet"))))))</f>
        <v/>
      </c>
      <c r="N72" s="16" t="str">
        <f aca="true">IF(OR(L72="",E72=""),"",IF(AND(L72&gt;0,E72&lt;TODAY()),TODAY()-E72,0))</f>
        <v/>
      </c>
      <c r="O72" s="15" t="str">
        <f aca="false">IF(OR(L72="",N(L72)&lt;=0,E72=""),"",IF(N72=0,"Current",IF(N72&lt;=30,"1-30",IF(N72&lt;=60,"31-60",IF(N72&lt;=90,"61-90","90+")))))</f>
        <v/>
      </c>
      <c r="P72" s="16" t="str">
        <f aca="false">IF(OR(K72="",C72="",N(L72)&gt;0),"",K72-C72)</f>
        <v/>
      </c>
      <c r="Q72" s="9"/>
    </row>
    <row r="73" customFormat="false" ht="15" hidden="false" customHeight="false" outlineLevel="0" collapsed="false">
      <c r="A73" s="9"/>
      <c r="B73" s="9"/>
      <c r="C73" s="10"/>
      <c r="D73" s="11"/>
      <c r="E73" s="12" t="str">
        <f aca="false">IF(C73="","",C73+N(D73))</f>
        <v/>
      </c>
      <c r="F73" s="9"/>
      <c r="G73" s="13"/>
      <c r="H73" s="13"/>
      <c r="I73" s="14" t="str">
        <f aca="false">IF(G73="","",G73+N(H73))</f>
        <v/>
      </c>
      <c r="J73" s="13"/>
      <c r="K73" s="10"/>
      <c r="L73" s="14" t="str">
        <f aca="false">IF(I73="","",I73-N(J73))</f>
        <v/>
      </c>
      <c r="M73" s="15" t="str">
        <f aca="true">IF(I73="","",IF(L73&lt;=0,"Paid",IF(C73="","Draft",IF(E73&lt;TODAY(),"Overdue",IF(N(J73)&gt;0,"Part paid",IF(E73-TODAY()&lt;=7,"Due soon","Not due yet"))))))</f>
        <v/>
      </c>
      <c r="N73" s="16" t="str">
        <f aca="true">IF(OR(L73="",E73=""),"",IF(AND(L73&gt;0,E73&lt;TODAY()),TODAY()-E73,0))</f>
        <v/>
      </c>
      <c r="O73" s="15" t="str">
        <f aca="false">IF(OR(L73="",N(L73)&lt;=0,E73=""),"",IF(N73=0,"Current",IF(N73&lt;=30,"1-30",IF(N73&lt;=60,"31-60",IF(N73&lt;=90,"61-90","90+")))))</f>
        <v/>
      </c>
      <c r="P73" s="16" t="str">
        <f aca="false">IF(OR(K73="",C73="",N(L73)&gt;0),"",K73-C73)</f>
        <v/>
      </c>
      <c r="Q73" s="9"/>
    </row>
    <row r="74" customFormat="false" ht="15" hidden="false" customHeight="false" outlineLevel="0" collapsed="false">
      <c r="A74" s="9"/>
      <c r="B74" s="9"/>
      <c r="C74" s="10"/>
      <c r="D74" s="11"/>
      <c r="E74" s="12" t="str">
        <f aca="false">IF(C74="","",C74+N(D74))</f>
        <v/>
      </c>
      <c r="F74" s="9"/>
      <c r="G74" s="13"/>
      <c r="H74" s="13"/>
      <c r="I74" s="14" t="str">
        <f aca="false">IF(G74="","",G74+N(H74))</f>
        <v/>
      </c>
      <c r="J74" s="13"/>
      <c r="K74" s="10"/>
      <c r="L74" s="14" t="str">
        <f aca="false">IF(I74="","",I74-N(J74))</f>
        <v/>
      </c>
      <c r="M74" s="15" t="str">
        <f aca="true">IF(I74="","",IF(L74&lt;=0,"Paid",IF(C74="","Draft",IF(E74&lt;TODAY(),"Overdue",IF(N(J74)&gt;0,"Part paid",IF(E74-TODAY()&lt;=7,"Due soon","Not due yet"))))))</f>
        <v/>
      </c>
      <c r="N74" s="16" t="str">
        <f aca="true">IF(OR(L74="",E74=""),"",IF(AND(L74&gt;0,E74&lt;TODAY()),TODAY()-E74,0))</f>
        <v/>
      </c>
      <c r="O74" s="15" t="str">
        <f aca="false">IF(OR(L74="",N(L74)&lt;=0,E74=""),"",IF(N74=0,"Current",IF(N74&lt;=30,"1-30",IF(N74&lt;=60,"31-60",IF(N74&lt;=90,"61-90","90+")))))</f>
        <v/>
      </c>
      <c r="P74" s="16" t="str">
        <f aca="false">IF(OR(K74="",C74="",N(L74)&gt;0),"",K74-C74)</f>
        <v/>
      </c>
      <c r="Q74" s="9"/>
    </row>
    <row r="75" customFormat="false" ht="15" hidden="false" customHeight="false" outlineLevel="0" collapsed="false">
      <c r="A75" s="9"/>
      <c r="B75" s="9"/>
      <c r="C75" s="10"/>
      <c r="D75" s="11"/>
      <c r="E75" s="12" t="str">
        <f aca="false">IF(C75="","",C75+N(D75))</f>
        <v/>
      </c>
      <c r="F75" s="9"/>
      <c r="G75" s="13"/>
      <c r="H75" s="13"/>
      <c r="I75" s="14" t="str">
        <f aca="false">IF(G75="","",G75+N(H75))</f>
        <v/>
      </c>
      <c r="J75" s="13"/>
      <c r="K75" s="10"/>
      <c r="L75" s="14" t="str">
        <f aca="false">IF(I75="","",I75-N(J75))</f>
        <v/>
      </c>
      <c r="M75" s="15" t="str">
        <f aca="true">IF(I75="","",IF(L75&lt;=0,"Paid",IF(C75="","Draft",IF(E75&lt;TODAY(),"Overdue",IF(N(J75)&gt;0,"Part paid",IF(E75-TODAY()&lt;=7,"Due soon","Not due yet"))))))</f>
        <v/>
      </c>
      <c r="N75" s="16" t="str">
        <f aca="true">IF(OR(L75="",E75=""),"",IF(AND(L75&gt;0,E75&lt;TODAY()),TODAY()-E75,0))</f>
        <v/>
      </c>
      <c r="O75" s="15" t="str">
        <f aca="false">IF(OR(L75="",N(L75)&lt;=0,E75=""),"",IF(N75=0,"Current",IF(N75&lt;=30,"1-30",IF(N75&lt;=60,"31-60",IF(N75&lt;=90,"61-90","90+")))))</f>
        <v/>
      </c>
      <c r="P75" s="16" t="str">
        <f aca="false">IF(OR(K75="",C75="",N(L75)&gt;0),"",K75-C75)</f>
        <v/>
      </c>
      <c r="Q75" s="9"/>
    </row>
    <row r="76" customFormat="false" ht="15" hidden="false" customHeight="false" outlineLevel="0" collapsed="false">
      <c r="A76" s="9"/>
      <c r="B76" s="9"/>
      <c r="C76" s="10"/>
      <c r="D76" s="11"/>
      <c r="E76" s="12" t="str">
        <f aca="false">IF(C76="","",C76+N(D76))</f>
        <v/>
      </c>
      <c r="F76" s="9"/>
      <c r="G76" s="13"/>
      <c r="H76" s="13"/>
      <c r="I76" s="14" t="str">
        <f aca="false">IF(G76="","",G76+N(H76))</f>
        <v/>
      </c>
      <c r="J76" s="13"/>
      <c r="K76" s="10"/>
      <c r="L76" s="14" t="str">
        <f aca="false">IF(I76="","",I76-N(J76))</f>
        <v/>
      </c>
      <c r="M76" s="15" t="str">
        <f aca="true">IF(I76="","",IF(L76&lt;=0,"Paid",IF(C76="","Draft",IF(E76&lt;TODAY(),"Overdue",IF(N(J76)&gt;0,"Part paid",IF(E76-TODAY()&lt;=7,"Due soon","Not due yet"))))))</f>
        <v/>
      </c>
      <c r="N76" s="16" t="str">
        <f aca="true">IF(OR(L76="",E76=""),"",IF(AND(L76&gt;0,E76&lt;TODAY()),TODAY()-E76,0))</f>
        <v/>
      </c>
      <c r="O76" s="15" t="str">
        <f aca="false">IF(OR(L76="",N(L76)&lt;=0,E76=""),"",IF(N76=0,"Current",IF(N76&lt;=30,"1-30",IF(N76&lt;=60,"31-60",IF(N76&lt;=90,"61-90","90+")))))</f>
        <v/>
      </c>
      <c r="P76" s="16" t="str">
        <f aca="false">IF(OR(K76="",C76="",N(L76)&gt;0),"",K76-C76)</f>
        <v/>
      </c>
      <c r="Q76" s="9"/>
    </row>
    <row r="77" customFormat="false" ht="15" hidden="false" customHeight="false" outlineLevel="0" collapsed="false">
      <c r="A77" s="9"/>
      <c r="B77" s="9"/>
      <c r="C77" s="10"/>
      <c r="D77" s="11"/>
      <c r="E77" s="12" t="str">
        <f aca="false">IF(C77="","",C77+N(D77))</f>
        <v/>
      </c>
      <c r="F77" s="9"/>
      <c r="G77" s="13"/>
      <c r="H77" s="13"/>
      <c r="I77" s="14" t="str">
        <f aca="false">IF(G77="","",G77+N(H77))</f>
        <v/>
      </c>
      <c r="J77" s="13"/>
      <c r="K77" s="10"/>
      <c r="L77" s="14" t="str">
        <f aca="false">IF(I77="","",I77-N(J77))</f>
        <v/>
      </c>
      <c r="M77" s="15" t="str">
        <f aca="true">IF(I77="","",IF(L77&lt;=0,"Paid",IF(C77="","Draft",IF(E77&lt;TODAY(),"Overdue",IF(N(J77)&gt;0,"Part paid",IF(E77-TODAY()&lt;=7,"Due soon","Not due yet"))))))</f>
        <v/>
      </c>
      <c r="N77" s="16" t="str">
        <f aca="true">IF(OR(L77="",E77=""),"",IF(AND(L77&gt;0,E77&lt;TODAY()),TODAY()-E77,0))</f>
        <v/>
      </c>
      <c r="O77" s="15" t="str">
        <f aca="false">IF(OR(L77="",N(L77)&lt;=0,E77=""),"",IF(N77=0,"Current",IF(N77&lt;=30,"1-30",IF(N77&lt;=60,"31-60",IF(N77&lt;=90,"61-90","90+")))))</f>
        <v/>
      </c>
      <c r="P77" s="16" t="str">
        <f aca="false">IF(OR(K77="",C77="",N(L77)&gt;0),"",K77-C77)</f>
        <v/>
      </c>
      <c r="Q77" s="9"/>
    </row>
    <row r="78" customFormat="false" ht="15" hidden="false" customHeight="false" outlineLevel="0" collapsed="false">
      <c r="A78" s="9"/>
      <c r="B78" s="9"/>
      <c r="C78" s="10"/>
      <c r="D78" s="11"/>
      <c r="E78" s="12" t="str">
        <f aca="false">IF(C78="","",C78+N(D78))</f>
        <v/>
      </c>
      <c r="F78" s="9"/>
      <c r="G78" s="13"/>
      <c r="H78" s="13"/>
      <c r="I78" s="14" t="str">
        <f aca="false">IF(G78="","",G78+N(H78))</f>
        <v/>
      </c>
      <c r="J78" s="13"/>
      <c r="K78" s="10"/>
      <c r="L78" s="14" t="str">
        <f aca="false">IF(I78="","",I78-N(J78))</f>
        <v/>
      </c>
      <c r="M78" s="15" t="str">
        <f aca="true">IF(I78="","",IF(L78&lt;=0,"Paid",IF(C78="","Draft",IF(E78&lt;TODAY(),"Overdue",IF(N(J78)&gt;0,"Part paid",IF(E78-TODAY()&lt;=7,"Due soon","Not due yet"))))))</f>
        <v/>
      </c>
      <c r="N78" s="16" t="str">
        <f aca="true">IF(OR(L78="",E78=""),"",IF(AND(L78&gt;0,E78&lt;TODAY()),TODAY()-E78,0))</f>
        <v/>
      </c>
      <c r="O78" s="15" t="str">
        <f aca="false">IF(OR(L78="",N(L78)&lt;=0,E78=""),"",IF(N78=0,"Current",IF(N78&lt;=30,"1-30",IF(N78&lt;=60,"31-60",IF(N78&lt;=90,"61-90","90+")))))</f>
        <v/>
      </c>
      <c r="P78" s="16" t="str">
        <f aca="false">IF(OR(K78="",C78="",N(L78)&gt;0),"",K78-C78)</f>
        <v/>
      </c>
      <c r="Q78" s="9"/>
    </row>
    <row r="79" customFormat="false" ht="15" hidden="false" customHeight="false" outlineLevel="0" collapsed="false">
      <c r="A79" s="9"/>
      <c r="B79" s="9"/>
      <c r="C79" s="10"/>
      <c r="D79" s="11"/>
      <c r="E79" s="12" t="str">
        <f aca="false">IF(C79="","",C79+N(D79))</f>
        <v/>
      </c>
      <c r="F79" s="9"/>
      <c r="G79" s="13"/>
      <c r="H79" s="13"/>
      <c r="I79" s="14" t="str">
        <f aca="false">IF(G79="","",G79+N(H79))</f>
        <v/>
      </c>
      <c r="J79" s="13"/>
      <c r="K79" s="10"/>
      <c r="L79" s="14" t="str">
        <f aca="false">IF(I79="","",I79-N(J79))</f>
        <v/>
      </c>
      <c r="M79" s="15" t="str">
        <f aca="true">IF(I79="","",IF(L79&lt;=0,"Paid",IF(C79="","Draft",IF(E79&lt;TODAY(),"Overdue",IF(N(J79)&gt;0,"Part paid",IF(E79-TODAY()&lt;=7,"Due soon","Not due yet"))))))</f>
        <v/>
      </c>
      <c r="N79" s="16" t="str">
        <f aca="true">IF(OR(L79="",E79=""),"",IF(AND(L79&gt;0,E79&lt;TODAY()),TODAY()-E79,0))</f>
        <v/>
      </c>
      <c r="O79" s="15" t="str">
        <f aca="false">IF(OR(L79="",N(L79)&lt;=0,E79=""),"",IF(N79=0,"Current",IF(N79&lt;=30,"1-30",IF(N79&lt;=60,"31-60",IF(N79&lt;=90,"61-90","90+")))))</f>
        <v/>
      </c>
      <c r="P79" s="16" t="str">
        <f aca="false">IF(OR(K79="",C79="",N(L79)&gt;0),"",K79-C79)</f>
        <v/>
      </c>
      <c r="Q79" s="9"/>
    </row>
    <row r="80" customFormat="false" ht="15" hidden="false" customHeight="false" outlineLevel="0" collapsed="false">
      <c r="A80" s="9"/>
      <c r="B80" s="9"/>
      <c r="C80" s="10"/>
      <c r="D80" s="11"/>
      <c r="E80" s="12" t="str">
        <f aca="false">IF(C80="","",C80+N(D80))</f>
        <v/>
      </c>
      <c r="F80" s="9"/>
      <c r="G80" s="13"/>
      <c r="H80" s="13"/>
      <c r="I80" s="14" t="str">
        <f aca="false">IF(G80="","",G80+N(H80))</f>
        <v/>
      </c>
      <c r="J80" s="13"/>
      <c r="K80" s="10"/>
      <c r="L80" s="14" t="str">
        <f aca="false">IF(I80="","",I80-N(J80))</f>
        <v/>
      </c>
      <c r="M80" s="15" t="str">
        <f aca="true">IF(I80="","",IF(L80&lt;=0,"Paid",IF(C80="","Draft",IF(E80&lt;TODAY(),"Overdue",IF(N(J80)&gt;0,"Part paid",IF(E80-TODAY()&lt;=7,"Due soon","Not due yet"))))))</f>
        <v/>
      </c>
      <c r="N80" s="16" t="str">
        <f aca="true">IF(OR(L80="",E80=""),"",IF(AND(L80&gt;0,E80&lt;TODAY()),TODAY()-E80,0))</f>
        <v/>
      </c>
      <c r="O80" s="15" t="str">
        <f aca="false">IF(OR(L80="",N(L80)&lt;=0,E80=""),"",IF(N80=0,"Current",IF(N80&lt;=30,"1-30",IF(N80&lt;=60,"31-60",IF(N80&lt;=90,"61-90","90+")))))</f>
        <v/>
      </c>
      <c r="P80" s="16" t="str">
        <f aca="false">IF(OR(K80="",C80="",N(L80)&gt;0),"",K80-C80)</f>
        <v/>
      </c>
      <c r="Q80" s="9"/>
    </row>
    <row r="81" customFormat="false" ht="15" hidden="false" customHeight="false" outlineLevel="0" collapsed="false">
      <c r="A81" s="9"/>
      <c r="B81" s="9"/>
      <c r="C81" s="10"/>
      <c r="D81" s="11"/>
      <c r="E81" s="12" t="str">
        <f aca="false">IF(C81="","",C81+N(D81))</f>
        <v/>
      </c>
      <c r="F81" s="9"/>
      <c r="G81" s="13"/>
      <c r="H81" s="13"/>
      <c r="I81" s="14" t="str">
        <f aca="false">IF(G81="","",G81+N(H81))</f>
        <v/>
      </c>
      <c r="J81" s="13"/>
      <c r="K81" s="10"/>
      <c r="L81" s="14" t="str">
        <f aca="false">IF(I81="","",I81-N(J81))</f>
        <v/>
      </c>
      <c r="M81" s="15" t="str">
        <f aca="true">IF(I81="","",IF(L81&lt;=0,"Paid",IF(C81="","Draft",IF(E81&lt;TODAY(),"Overdue",IF(N(J81)&gt;0,"Part paid",IF(E81-TODAY()&lt;=7,"Due soon","Not due yet"))))))</f>
        <v/>
      </c>
      <c r="N81" s="16" t="str">
        <f aca="true">IF(OR(L81="",E81=""),"",IF(AND(L81&gt;0,E81&lt;TODAY()),TODAY()-E81,0))</f>
        <v/>
      </c>
      <c r="O81" s="15" t="str">
        <f aca="false">IF(OR(L81="",N(L81)&lt;=0,E81=""),"",IF(N81=0,"Current",IF(N81&lt;=30,"1-30",IF(N81&lt;=60,"31-60",IF(N81&lt;=90,"61-90","90+")))))</f>
        <v/>
      </c>
      <c r="P81" s="16" t="str">
        <f aca="false">IF(OR(K81="",C81="",N(L81)&gt;0),"",K81-C81)</f>
        <v/>
      </c>
      <c r="Q81" s="9"/>
    </row>
    <row r="82" customFormat="false" ht="15" hidden="false" customHeight="false" outlineLevel="0" collapsed="false">
      <c r="A82" s="9"/>
      <c r="B82" s="9"/>
      <c r="C82" s="10"/>
      <c r="D82" s="11"/>
      <c r="E82" s="12" t="str">
        <f aca="false">IF(C82="","",C82+N(D82))</f>
        <v/>
      </c>
      <c r="F82" s="9"/>
      <c r="G82" s="13"/>
      <c r="H82" s="13"/>
      <c r="I82" s="14" t="str">
        <f aca="false">IF(G82="","",G82+N(H82))</f>
        <v/>
      </c>
      <c r="J82" s="13"/>
      <c r="K82" s="10"/>
      <c r="L82" s="14" t="str">
        <f aca="false">IF(I82="","",I82-N(J82))</f>
        <v/>
      </c>
      <c r="M82" s="15" t="str">
        <f aca="true">IF(I82="","",IF(L82&lt;=0,"Paid",IF(C82="","Draft",IF(E82&lt;TODAY(),"Overdue",IF(N(J82)&gt;0,"Part paid",IF(E82-TODAY()&lt;=7,"Due soon","Not due yet"))))))</f>
        <v/>
      </c>
      <c r="N82" s="16" t="str">
        <f aca="true">IF(OR(L82="",E82=""),"",IF(AND(L82&gt;0,E82&lt;TODAY()),TODAY()-E82,0))</f>
        <v/>
      </c>
      <c r="O82" s="15" t="str">
        <f aca="false">IF(OR(L82="",N(L82)&lt;=0,E82=""),"",IF(N82=0,"Current",IF(N82&lt;=30,"1-30",IF(N82&lt;=60,"31-60",IF(N82&lt;=90,"61-90","90+")))))</f>
        <v/>
      </c>
      <c r="P82" s="16" t="str">
        <f aca="false">IF(OR(K82="",C82="",N(L82)&gt;0),"",K82-C82)</f>
        <v/>
      </c>
      <c r="Q82" s="9"/>
    </row>
    <row r="83" customFormat="false" ht="15" hidden="false" customHeight="false" outlineLevel="0" collapsed="false">
      <c r="A83" s="9"/>
      <c r="B83" s="9"/>
      <c r="C83" s="10"/>
      <c r="D83" s="11"/>
      <c r="E83" s="12" t="str">
        <f aca="false">IF(C83="","",C83+N(D83))</f>
        <v/>
      </c>
      <c r="F83" s="9"/>
      <c r="G83" s="13"/>
      <c r="H83" s="13"/>
      <c r="I83" s="14" t="str">
        <f aca="false">IF(G83="","",G83+N(H83))</f>
        <v/>
      </c>
      <c r="J83" s="13"/>
      <c r="K83" s="10"/>
      <c r="L83" s="14" t="str">
        <f aca="false">IF(I83="","",I83-N(J83))</f>
        <v/>
      </c>
      <c r="M83" s="15" t="str">
        <f aca="true">IF(I83="","",IF(L83&lt;=0,"Paid",IF(C83="","Draft",IF(E83&lt;TODAY(),"Overdue",IF(N(J83)&gt;0,"Part paid",IF(E83-TODAY()&lt;=7,"Due soon","Not due yet"))))))</f>
        <v/>
      </c>
      <c r="N83" s="16" t="str">
        <f aca="true">IF(OR(L83="",E83=""),"",IF(AND(L83&gt;0,E83&lt;TODAY()),TODAY()-E83,0))</f>
        <v/>
      </c>
      <c r="O83" s="15" t="str">
        <f aca="false">IF(OR(L83="",N(L83)&lt;=0,E83=""),"",IF(N83=0,"Current",IF(N83&lt;=30,"1-30",IF(N83&lt;=60,"31-60",IF(N83&lt;=90,"61-90","90+")))))</f>
        <v/>
      </c>
      <c r="P83" s="16" t="str">
        <f aca="false">IF(OR(K83="",C83="",N(L83)&gt;0),"",K83-C83)</f>
        <v/>
      </c>
      <c r="Q83" s="9"/>
    </row>
    <row r="84" customFormat="false" ht="15" hidden="false" customHeight="false" outlineLevel="0" collapsed="false">
      <c r="A84" s="9"/>
      <c r="B84" s="9"/>
      <c r="C84" s="10"/>
      <c r="D84" s="11"/>
      <c r="E84" s="12" t="str">
        <f aca="false">IF(C84="","",C84+N(D84))</f>
        <v/>
      </c>
      <c r="F84" s="9"/>
      <c r="G84" s="13"/>
      <c r="H84" s="13"/>
      <c r="I84" s="14" t="str">
        <f aca="false">IF(G84="","",G84+N(H84))</f>
        <v/>
      </c>
      <c r="J84" s="13"/>
      <c r="K84" s="10"/>
      <c r="L84" s="14" t="str">
        <f aca="false">IF(I84="","",I84-N(J84))</f>
        <v/>
      </c>
      <c r="M84" s="15" t="str">
        <f aca="true">IF(I84="","",IF(L84&lt;=0,"Paid",IF(C84="","Draft",IF(E84&lt;TODAY(),"Overdue",IF(N(J84)&gt;0,"Part paid",IF(E84-TODAY()&lt;=7,"Due soon","Not due yet"))))))</f>
        <v/>
      </c>
      <c r="N84" s="16" t="str">
        <f aca="true">IF(OR(L84="",E84=""),"",IF(AND(L84&gt;0,E84&lt;TODAY()),TODAY()-E84,0))</f>
        <v/>
      </c>
      <c r="O84" s="15" t="str">
        <f aca="false">IF(OR(L84="",N(L84)&lt;=0,E84=""),"",IF(N84=0,"Current",IF(N84&lt;=30,"1-30",IF(N84&lt;=60,"31-60",IF(N84&lt;=90,"61-90","90+")))))</f>
        <v/>
      </c>
      <c r="P84" s="16" t="str">
        <f aca="false">IF(OR(K84="",C84="",N(L84)&gt;0),"",K84-C84)</f>
        <v/>
      </c>
      <c r="Q84" s="9"/>
    </row>
    <row r="85" customFormat="false" ht="15" hidden="false" customHeight="false" outlineLevel="0" collapsed="false">
      <c r="A85" s="9"/>
      <c r="B85" s="9"/>
      <c r="C85" s="10"/>
      <c r="D85" s="11"/>
      <c r="E85" s="12" t="str">
        <f aca="false">IF(C85="","",C85+N(D85))</f>
        <v/>
      </c>
      <c r="F85" s="9"/>
      <c r="G85" s="13"/>
      <c r="H85" s="13"/>
      <c r="I85" s="14" t="str">
        <f aca="false">IF(G85="","",G85+N(H85))</f>
        <v/>
      </c>
      <c r="J85" s="13"/>
      <c r="K85" s="10"/>
      <c r="L85" s="14" t="str">
        <f aca="false">IF(I85="","",I85-N(J85))</f>
        <v/>
      </c>
      <c r="M85" s="15" t="str">
        <f aca="true">IF(I85="","",IF(L85&lt;=0,"Paid",IF(C85="","Draft",IF(E85&lt;TODAY(),"Overdue",IF(N(J85)&gt;0,"Part paid",IF(E85-TODAY()&lt;=7,"Due soon","Not due yet"))))))</f>
        <v/>
      </c>
      <c r="N85" s="16" t="str">
        <f aca="true">IF(OR(L85="",E85=""),"",IF(AND(L85&gt;0,E85&lt;TODAY()),TODAY()-E85,0))</f>
        <v/>
      </c>
      <c r="O85" s="15" t="str">
        <f aca="false">IF(OR(L85="",N(L85)&lt;=0,E85=""),"",IF(N85=0,"Current",IF(N85&lt;=30,"1-30",IF(N85&lt;=60,"31-60",IF(N85&lt;=90,"61-90","90+")))))</f>
        <v/>
      </c>
      <c r="P85" s="16" t="str">
        <f aca="false">IF(OR(K85="",C85="",N(L85)&gt;0),"",K85-C85)</f>
        <v/>
      </c>
      <c r="Q85" s="9"/>
    </row>
    <row r="86" customFormat="false" ht="15" hidden="false" customHeight="false" outlineLevel="0" collapsed="false">
      <c r="A86" s="9"/>
      <c r="B86" s="9"/>
      <c r="C86" s="10"/>
      <c r="D86" s="11"/>
      <c r="E86" s="12" t="str">
        <f aca="false">IF(C86="","",C86+N(D86))</f>
        <v/>
      </c>
      <c r="F86" s="9"/>
      <c r="G86" s="13"/>
      <c r="H86" s="13"/>
      <c r="I86" s="14" t="str">
        <f aca="false">IF(G86="","",G86+N(H86))</f>
        <v/>
      </c>
      <c r="J86" s="13"/>
      <c r="K86" s="10"/>
      <c r="L86" s="14" t="str">
        <f aca="false">IF(I86="","",I86-N(J86))</f>
        <v/>
      </c>
      <c r="M86" s="15" t="str">
        <f aca="true">IF(I86="","",IF(L86&lt;=0,"Paid",IF(C86="","Draft",IF(E86&lt;TODAY(),"Overdue",IF(N(J86)&gt;0,"Part paid",IF(E86-TODAY()&lt;=7,"Due soon","Not due yet"))))))</f>
        <v/>
      </c>
      <c r="N86" s="16" t="str">
        <f aca="true">IF(OR(L86="",E86=""),"",IF(AND(L86&gt;0,E86&lt;TODAY()),TODAY()-E86,0))</f>
        <v/>
      </c>
      <c r="O86" s="15" t="str">
        <f aca="false">IF(OR(L86="",N(L86)&lt;=0,E86=""),"",IF(N86=0,"Current",IF(N86&lt;=30,"1-30",IF(N86&lt;=60,"31-60",IF(N86&lt;=90,"61-90","90+")))))</f>
        <v/>
      </c>
      <c r="P86" s="16" t="str">
        <f aca="false">IF(OR(K86="",C86="",N(L86)&gt;0),"",K86-C86)</f>
        <v/>
      </c>
      <c r="Q86" s="9"/>
    </row>
    <row r="87" customFormat="false" ht="15" hidden="false" customHeight="false" outlineLevel="0" collapsed="false">
      <c r="A87" s="9"/>
      <c r="B87" s="9"/>
      <c r="C87" s="10"/>
      <c r="D87" s="11"/>
      <c r="E87" s="12" t="str">
        <f aca="false">IF(C87="","",C87+N(D87))</f>
        <v/>
      </c>
      <c r="F87" s="9"/>
      <c r="G87" s="13"/>
      <c r="H87" s="13"/>
      <c r="I87" s="14" t="str">
        <f aca="false">IF(G87="","",G87+N(H87))</f>
        <v/>
      </c>
      <c r="J87" s="13"/>
      <c r="K87" s="10"/>
      <c r="L87" s="14" t="str">
        <f aca="false">IF(I87="","",I87-N(J87))</f>
        <v/>
      </c>
      <c r="M87" s="15" t="str">
        <f aca="true">IF(I87="","",IF(L87&lt;=0,"Paid",IF(C87="","Draft",IF(E87&lt;TODAY(),"Overdue",IF(N(J87)&gt;0,"Part paid",IF(E87-TODAY()&lt;=7,"Due soon","Not due yet"))))))</f>
        <v/>
      </c>
      <c r="N87" s="16" t="str">
        <f aca="true">IF(OR(L87="",E87=""),"",IF(AND(L87&gt;0,E87&lt;TODAY()),TODAY()-E87,0))</f>
        <v/>
      </c>
      <c r="O87" s="15" t="str">
        <f aca="false">IF(OR(L87="",N(L87)&lt;=0,E87=""),"",IF(N87=0,"Current",IF(N87&lt;=30,"1-30",IF(N87&lt;=60,"31-60",IF(N87&lt;=90,"61-90","90+")))))</f>
        <v/>
      </c>
      <c r="P87" s="16" t="str">
        <f aca="false">IF(OR(K87="",C87="",N(L87)&gt;0),"",K87-C87)</f>
        <v/>
      </c>
      <c r="Q87" s="9"/>
    </row>
    <row r="88" customFormat="false" ht="15" hidden="false" customHeight="false" outlineLevel="0" collapsed="false">
      <c r="A88" s="9"/>
      <c r="B88" s="9"/>
      <c r="C88" s="10"/>
      <c r="D88" s="11"/>
      <c r="E88" s="12" t="str">
        <f aca="false">IF(C88="","",C88+N(D88))</f>
        <v/>
      </c>
      <c r="F88" s="9"/>
      <c r="G88" s="13"/>
      <c r="H88" s="13"/>
      <c r="I88" s="14" t="str">
        <f aca="false">IF(G88="","",G88+N(H88))</f>
        <v/>
      </c>
      <c r="J88" s="13"/>
      <c r="K88" s="10"/>
      <c r="L88" s="14" t="str">
        <f aca="false">IF(I88="","",I88-N(J88))</f>
        <v/>
      </c>
      <c r="M88" s="15" t="str">
        <f aca="true">IF(I88="","",IF(L88&lt;=0,"Paid",IF(C88="","Draft",IF(E88&lt;TODAY(),"Overdue",IF(N(J88)&gt;0,"Part paid",IF(E88-TODAY()&lt;=7,"Due soon","Not due yet"))))))</f>
        <v/>
      </c>
      <c r="N88" s="16" t="str">
        <f aca="true">IF(OR(L88="",E88=""),"",IF(AND(L88&gt;0,E88&lt;TODAY()),TODAY()-E88,0))</f>
        <v/>
      </c>
      <c r="O88" s="15" t="str">
        <f aca="false">IF(OR(L88="",N(L88)&lt;=0,E88=""),"",IF(N88=0,"Current",IF(N88&lt;=30,"1-30",IF(N88&lt;=60,"31-60",IF(N88&lt;=90,"61-90","90+")))))</f>
        <v/>
      </c>
      <c r="P88" s="16" t="str">
        <f aca="false">IF(OR(K88="",C88="",N(L88)&gt;0),"",K88-C88)</f>
        <v/>
      </c>
      <c r="Q88" s="9"/>
    </row>
    <row r="89" customFormat="false" ht="15" hidden="false" customHeight="false" outlineLevel="0" collapsed="false">
      <c r="A89" s="9"/>
      <c r="B89" s="9"/>
      <c r="C89" s="10"/>
      <c r="D89" s="11"/>
      <c r="E89" s="12" t="str">
        <f aca="false">IF(C89="","",C89+N(D89))</f>
        <v/>
      </c>
      <c r="F89" s="9"/>
      <c r="G89" s="13"/>
      <c r="H89" s="13"/>
      <c r="I89" s="14" t="str">
        <f aca="false">IF(G89="","",G89+N(H89))</f>
        <v/>
      </c>
      <c r="J89" s="13"/>
      <c r="K89" s="10"/>
      <c r="L89" s="14" t="str">
        <f aca="false">IF(I89="","",I89-N(J89))</f>
        <v/>
      </c>
      <c r="M89" s="15" t="str">
        <f aca="true">IF(I89="","",IF(L89&lt;=0,"Paid",IF(C89="","Draft",IF(E89&lt;TODAY(),"Overdue",IF(N(J89)&gt;0,"Part paid",IF(E89-TODAY()&lt;=7,"Due soon","Not due yet"))))))</f>
        <v/>
      </c>
      <c r="N89" s="16" t="str">
        <f aca="true">IF(OR(L89="",E89=""),"",IF(AND(L89&gt;0,E89&lt;TODAY()),TODAY()-E89,0))</f>
        <v/>
      </c>
      <c r="O89" s="15" t="str">
        <f aca="false">IF(OR(L89="",N(L89)&lt;=0,E89=""),"",IF(N89=0,"Current",IF(N89&lt;=30,"1-30",IF(N89&lt;=60,"31-60",IF(N89&lt;=90,"61-90","90+")))))</f>
        <v/>
      </c>
      <c r="P89" s="16" t="str">
        <f aca="false">IF(OR(K89="",C89="",N(L89)&gt;0),"",K89-C89)</f>
        <v/>
      </c>
      <c r="Q89" s="9"/>
    </row>
    <row r="90" customFormat="false" ht="15" hidden="false" customHeight="false" outlineLevel="0" collapsed="false">
      <c r="A90" s="9"/>
      <c r="B90" s="9"/>
      <c r="C90" s="10"/>
      <c r="D90" s="11"/>
      <c r="E90" s="12" t="str">
        <f aca="false">IF(C90="","",C90+N(D90))</f>
        <v/>
      </c>
      <c r="F90" s="9"/>
      <c r="G90" s="13"/>
      <c r="H90" s="13"/>
      <c r="I90" s="14" t="str">
        <f aca="false">IF(G90="","",G90+N(H90))</f>
        <v/>
      </c>
      <c r="J90" s="13"/>
      <c r="K90" s="10"/>
      <c r="L90" s="14" t="str">
        <f aca="false">IF(I90="","",I90-N(J90))</f>
        <v/>
      </c>
      <c r="M90" s="15" t="str">
        <f aca="true">IF(I90="","",IF(L90&lt;=0,"Paid",IF(C90="","Draft",IF(E90&lt;TODAY(),"Overdue",IF(N(J90)&gt;0,"Part paid",IF(E90-TODAY()&lt;=7,"Due soon","Not due yet"))))))</f>
        <v/>
      </c>
      <c r="N90" s="16" t="str">
        <f aca="true">IF(OR(L90="",E90=""),"",IF(AND(L90&gt;0,E90&lt;TODAY()),TODAY()-E90,0))</f>
        <v/>
      </c>
      <c r="O90" s="15" t="str">
        <f aca="false">IF(OR(L90="",N(L90)&lt;=0,E90=""),"",IF(N90=0,"Current",IF(N90&lt;=30,"1-30",IF(N90&lt;=60,"31-60",IF(N90&lt;=90,"61-90","90+")))))</f>
        <v/>
      </c>
      <c r="P90" s="16" t="str">
        <f aca="false">IF(OR(K90="",C90="",N(L90)&gt;0),"",K90-C90)</f>
        <v/>
      </c>
      <c r="Q90" s="9"/>
    </row>
    <row r="91" customFormat="false" ht="15" hidden="false" customHeight="false" outlineLevel="0" collapsed="false">
      <c r="A91" s="9"/>
      <c r="B91" s="9"/>
      <c r="C91" s="10"/>
      <c r="D91" s="11"/>
      <c r="E91" s="12" t="str">
        <f aca="false">IF(C91="","",C91+N(D91))</f>
        <v/>
      </c>
      <c r="F91" s="9"/>
      <c r="G91" s="13"/>
      <c r="H91" s="13"/>
      <c r="I91" s="14" t="str">
        <f aca="false">IF(G91="","",G91+N(H91))</f>
        <v/>
      </c>
      <c r="J91" s="13"/>
      <c r="K91" s="10"/>
      <c r="L91" s="14" t="str">
        <f aca="false">IF(I91="","",I91-N(J91))</f>
        <v/>
      </c>
      <c r="M91" s="15" t="str">
        <f aca="true">IF(I91="","",IF(L91&lt;=0,"Paid",IF(C91="","Draft",IF(E91&lt;TODAY(),"Overdue",IF(N(J91)&gt;0,"Part paid",IF(E91-TODAY()&lt;=7,"Due soon","Not due yet"))))))</f>
        <v/>
      </c>
      <c r="N91" s="16" t="str">
        <f aca="true">IF(OR(L91="",E91=""),"",IF(AND(L91&gt;0,E91&lt;TODAY()),TODAY()-E91,0))</f>
        <v/>
      </c>
      <c r="O91" s="15" t="str">
        <f aca="false">IF(OR(L91="",N(L91)&lt;=0,E91=""),"",IF(N91=0,"Current",IF(N91&lt;=30,"1-30",IF(N91&lt;=60,"31-60",IF(N91&lt;=90,"61-90","90+")))))</f>
        <v/>
      </c>
      <c r="P91" s="16" t="str">
        <f aca="false">IF(OR(K91="",C91="",N(L91)&gt;0),"",K91-C91)</f>
        <v/>
      </c>
      <c r="Q91" s="9"/>
    </row>
    <row r="92" customFormat="false" ht="15" hidden="false" customHeight="false" outlineLevel="0" collapsed="false">
      <c r="A92" s="9"/>
      <c r="B92" s="9"/>
      <c r="C92" s="10"/>
      <c r="D92" s="11"/>
      <c r="E92" s="12" t="str">
        <f aca="false">IF(C92="","",C92+N(D92))</f>
        <v/>
      </c>
      <c r="F92" s="9"/>
      <c r="G92" s="13"/>
      <c r="H92" s="13"/>
      <c r="I92" s="14" t="str">
        <f aca="false">IF(G92="","",G92+N(H92))</f>
        <v/>
      </c>
      <c r="J92" s="13"/>
      <c r="K92" s="10"/>
      <c r="L92" s="14" t="str">
        <f aca="false">IF(I92="","",I92-N(J92))</f>
        <v/>
      </c>
      <c r="M92" s="15" t="str">
        <f aca="true">IF(I92="","",IF(L92&lt;=0,"Paid",IF(C92="","Draft",IF(E92&lt;TODAY(),"Overdue",IF(N(J92)&gt;0,"Part paid",IF(E92-TODAY()&lt;=7,"Due soon","Not due yet"))))))</f>
        <v/>
      </c>
      <c r="N92" s="16" t="str">
        <f aca="true">IF(OR(L92="",E92=""),"",IF(AND(L92&gt;0,E92&lt;TODAY()),TODAY()-E92,0))</f>
        <v/>
      </c>
      <c r="O92" s="15" t="str">
        <f aca="false">IF(OR(L92="",N(L92)&lt;=0,E92=""),"",IF(N92=0,"Current",IF(N92&lt;=30,"1-30",IF(N92&lt;=60,"31-60",IF(N92&lt;=90,"61-90","90+")))))</f>
        <v/>
      </c>
      <c r="P92" s="16" t="str">
        <f aca="false">IF(OR(K92="",C92="",N(L92)&gt;0),"",K92-C92)</f>
        <v/>
      </c>
      <c r="Q92" s="9"/>
    </row>
    <row r="93" customFormat="false" ht="15" hidden="false" customHeight="false" outlineLevel="0" collapsed="false">
      <c r="A93" s="9"/>
      <c r="B93" s="9"/>
      <c r="C93" s="10"/>
      <c r="D93" s="11"/>
      <c r="E93" s="12" t="str">
        <f aca="false">IF(C93="","",C93+N(D93))</f>
        <v/>
      </c>
      <c r="F93" s="9"/>
      <c r="G93" s="13"/>
      <c r="H93" s="13"/>
      <c r="I93" s="14" t="str">
        <f aca="false">IF(G93="","",G93+N(H93))</f>
        <v/>
      </c>
      <c r="J93" s="13"/>
      <c r="K93" s="10"/>
      <c r="L93" s="14" t="str">
        <f aca="false">IF(I93="","",I93-N(J93))</f>
        <v/>
      </c>
      <c r="M93" s="15" t="str">
        <f aca="true">IF(I93="","",IF(L93&lt;=0,"Paid",IF(C93="","Draft",IF(E93&lt;TODAY(),"Overdue",IF(N(J93)&gt;0,"Part paid",IF(E93-TODAY()&lt;=7,"Due soon","Not due yet"))))))</f>
        <v/>
      </c>
      <c r="N93" s="16" t="str">
        <f aca="true">IF(OR(L93="",E93=""),"",IF(AND(L93&gt;0,E93&lt;TODAY()),TODAY()-E93,0))</f>
        <v/>
      </c>
      <c r="O93" s="15" t="str">
        <f aca="false">IF(OR(L93="",N(L93)&lt;=0,E93=""),"",IF(N93=0,"Current",IF(N93&lt;=30,"1-30",IF(N93&lt;=60,"31-60",IF(N93&lt;=90,"61-90","90+")))))</f>
        <v/>
      </c>
      <c r="P93" s="16" t="str">
        <f aca="false">IF(OR(K93="",C93="",N(L93)&gt;0),"",K93-C93)</f>
        <v/>
      </c>
      <c r="Q93" s="9"/>
    </row>
    <row r="94" customFormat="false" ht="15" hidden="false" customHeight="false" outlineLevel="0" collapsed="false">
      <c r="A94" s="9"/>
      <c r="B94" s="9"/>
      <c r="C94" s="10"/>
      <c r="D94" s="11"/>
      <c r="E94" s="12" t="str">
        <f aca="false">IF(C94="","",C94+N(D94))</f>
        <v/>
      </c>
      <c r="F94" s="9"/>
      <c r="G94" s="13"/>
      <c r="H94" s="13"/>
      <c r="I94" s="14" t="str">
        <f aca="false">IF(G94="","",G94+N(H94))</f>
        <v/>
      </c>
      <c r="J94" s="13"/>
      <c r="K94" s="10"/>
      <c r="L94" s="14" t="str">
        <f aca="false">IF(I94="","",I94-N(J94))</f>
        <v/>
      </c>
      <c r="M94" s="15" t="str">
        <f aca="true">IF(I94="","",IF(L94&lt;=0,"Paid",IF(C94="","Draft",IF(E94&lt;TODAY(),"Overdue",IF(N(J94)&gt;0,"Part paid",IF(E94-TODAY()&lt;=7,"Due soon","Not due yet"))))))</f>
        <v/>
      </c>
      <c r="N94" s="16" t="str">
        <f aca="true">IF(OR(L94="",E94=""),"",IF(AND(L94&gt;0,E94&lt;TODAY()),TODAY()-E94,0))</f>
        <v/>
      </c>
      <c r="O94" s="15" t="str">
        <f aca="false">IF(OR(L94="",N(L94)&lt;=0,E94=""),"",IF(N94=0,"Current",IF(N94&lt;=30,"1-30",IF(N94&lt;=60,"31-60",IF(N94&lt;=90,"61-90","90+")))))</f>
        <v/>
      </c>
      <c r="P94" s="16" t="str">
        <f aca="false">IF(OR(K94="",C94="",N(L94)&gt;0),"",K94-C94)</f>
        <v/>
      </c>
      <c r="Q94" s="9"/>
    </row>
    <row r="95" customFormat="false" ht="15" hidden="false" customHeight="false" outlineLevel="0" collapsed="false">
      <c r="A95" s="9"/>
      <c r="B95" s="9"/>
      <c r="C95" s="10"/>
      <c r="D95" s="11"/>
      <c r="E95" s="12" t="str">
        <f aca="false">IF(C95="","",C95+N(D95))</f>
        <v/>
      </c>
      <c r="F95" s="9"/>
      <c r="G95" s="13"/>
      <c r="H95" s="13"/>
      <c r="I95" s="14" t="str">
        <f aca="false">IF(G95="","",G95+N(H95))</f>
        <v/>
      </c>
      <c r="J95" s="13"/>
      <c r="K95" s="10"/>
      <c r="L95" s="14" t="str">
        <f aca="false">IF(I95="","",I95-N(J95))</f>
        <v/>
      </c>
      <c r="M95" s="15" t="str">
        <f aca="true">IF(I95="","",IF(L95&lt;=0,"Paid",IF(C95="","Draft",IF(E95&lt;TODAY(),"Overdue",IF(N(J95)&gt;0,"Part paid",IF(E95-TODAY()&lt;=7,"Due soon","Not due yet"))))))</f>
        <v/>
      </c>
      <c r="N95" s="16" t="str">
        <f aca="true">IF(OR(L95="",E95=""),"",IF(AND(L95&gt;0,E95&lt;TODAY()),TODAY()-E95,0))</f>
        <v/>
      </c>
      <c r="O95" s="15" t="str">
        <f aca="false">IF(OR(L95="",N(L95)&lt;=0,E95=""),"",IF(N95=0,"Current",IF(N95&lt;=30,"1-30",IF(N95&lt;=60,"31-60",IF(N95&lt;=90,"61-90","90+")))))</f>
        <v/>
      </c>
      <c r="P95" s="16" t="str">
        <f aca="false">IF(OR(K95="",C95="",N(L95)&gt;0),"",K95-C95)</f>
        <v/>
      </c>
      <c r="Q95" s="9"/>
    </row>
    <row r="96" customFormat="false" ht="15" hidden="false" customHeight="false" outlineLevel="0" collapsed="false">
      <c r="A96" s="9"/>
      <c r="B96" s="9"/>
      <c r="C96" s="10"/>
      <c r="D96" s="11"/>
      <c r="E96" s="12" t="str">
        <f aca="false">IF(C96="","",C96+N(D96))</f>
        <v/>
      </c>
      <c r="F96" s="9"/>
      <c r="G96" s="13"/>
      <c r="H96" s="13"/>
      <c r="I96" s="14" t="str">
        <f aca="false">IF(G96="","",G96+N(H96))</f>
        <v/>
      </c>
      <c r="J96" s="13"/>
      <c r="K96" s="10"/>
      <c r="L96" s="14" t="str">
        <f aca="false">IF(I96="","",I96-N(J96))</f>
        <v/>
      </c>
      <c r="M96" s="15" t="str">
        <f aca="true">IF(I96="","",IF(L96&lt;=0,"Paid",IF(C96="","Draft",IF(E96&lt;TODAY(),"Overdue",IF(N(J96)&gt;0,"Part paid",IF(E96-TODAY()&lt;=7,"Due soon","Not due yet"))))))</f>
        <v/>
      </c>
      <c r="N96" s="16" t="str">
        <f aca="true">IF(OR(L96="",E96=""),"",IF(AND(L96&gt;0,E96&lt;TODAY()),TODAY()-E96,0))</f>
        <v/>
      </c>
      <c r="O96" s="15" t="str">
        <f aca="false">IF(OR(L96="",N(L96)&lt;=0,E96=""),"",IF(N96=0,"Current",IF(N96&lt;=30,"1-30",IF(N96&lt;=60,"31-60",IF(N96&lt;=90,"61-90","90+")))))</f>
        <v/>
      </c>
      <c r="P96" s="16" t="str">
        <f aca="false">IF(OR(K96="",C96="",N(L96)&gt;0),"",K96-C96)</f>
        <v/>
      </c>
      <c r="Q96" s="9"/>
    </row>
    <row r="97" customFormat="false" ht="15" hidden="false" customHeight="false" outlineLevel="0" collapsed="false">
      <c r="A97" s="9"/>
      <c r="B97" s="9"/>
      <c r="C97" s="10"/>
      <c r="D97" s="11"/>
      <c r="E97" s="12" t="str">
        <f aca="false">IF(C97="","",C97+N(D97))</f>
        <v/>
      </c>
      <c r="F97" s="9"/>
      <c r="G97" s="13"/>
      <c r="H97" s="13"/>
      <c r="I97" s="14" t="str">
        <f aca="false">IF(G97="","",G97+N(H97))</f>
        <v/>
      </c>
      <c r="J97" s="13"/>
      <c r="K97" s="10"/>
      <c r="L97" s="14" t="str">
        <f aca="false">IF(I97="","",I97-N(J97))</f>
        <v/>
      </c>
      <c r="M97" s="15" t="str">
        <f aca="true">IF(I97="","",IF(L97&lt;=0,"Paid",IF(C97="","Draft",IF(E97&lt;TODAY(),"Overdue",IF(N(J97)&gt;0,"Part paid",IF(E97-TODAY()&lt;=7,"Due soon","Not due yet"))))))</f>
        <v/>
      </c>
      <c r="N97" s="16" t="str">
        <f aca="true">IF(OR(L97="",E97=""),"",IF(AND(L97&gt;0,E97&lt;TODAY()),TODAY()-E97,0))</f>
        <v/>
      </c>
      <c r="O97" s="15" t="str">
        <f aca="false">IF(OR(L97="",N(L97)&lt;=0,E97=""),"",IF(N97=0,"Current",IF(N97&lt;=30,"1-30",IF(N97&lt;=60,"31-60",IF(N97&lt;=90,"61-90","90+")))))</f>
        <v/>
      </c>
      <c r="P97" s="16" t="str">
        <f aca="false">IF(OR(K97="",C97="",N(L97)&gt;0),"",K97-C97)</f>
        <v/>
      </c>
      <c r="Q97" s="9"/>
    </row>
    <row r="98" customFormat="false" ht="15" hidden="false" customHeight="false" outlineLevel="0" collapsed="false">
      <c r="A98" s="9"/>
      <c r="B98" s="9"/>
      <c r="C98" s="10"/>
      <c r="D98" s="11"/>
      <c r="E98" s="12" t="str">
        <f aca="false">IF(C98="","",C98+N(D98))</f>
        <v/>
      </c>
      <c r="F98" s="9"/>
      <c r="G98" s="13"/>
      <c r="H98" s="13"/>
      <c r="I98" s="14" t="str">
        <f aca="false">IF(G98="","",G98+N(H98))</f>
        <v/>
      </c>
      <c r="J98" s="13"/>
      <c r="K98" s="10"/>
      <c r="L98" s="14" t="str">
        <f aca="false">IF(I98="","",I98-N(J98))</f>
        <v/>
      </c>
      <c r="M98" s="15" t="str">
        <f aca="true">IF(I98="","",IF(L98&lt;=0,"Paid",IF(C98="","Draft",IF(E98&lt;TODAY(),"Overdue",IF(N(J98)&gt;0,"Part paid",IF(E98-TODAY()&lt;=7,"Due soon","Not due yet"))))))</f>
        <v/>
      </c>
      <c r="N98" s="16" t="str">
        <f aca="true">IF(OR(L98="",E98=""),"",IF(AND(L98&gt;0,E98&lt;TODAY()),TODAY()-E98,0))</f>
        <v/>
      </c>
      <c r="O98" s="15" t="str">
        <f aca="false">IF(OR(L98="",N(L98)&lt;=0,E98=""),"",IF(N98=0,"Current",IF(N98&lt;=30,"1-30",IF(N98&lt;=60,"31-60",IF(N98&lt;=90,"61-90","90+")))))</f>
        <v/>
      </c>
      <c r="P98" s="16" t="str">
        <f aca="false">IF(OR(K98="",C98="",N(L98)&gt;0),"",K98-C98)</f>
        <v/>
      </c>
      <c r="Q98" s="9"/>
    </row>
    <row r="99" customFormat="false" ht="15" hidden="false" customHeight="false" outlineLevel="0" collapsed="false">
      <c r="A99" s="9"/>
      <c r="B99" s="9"/>
      <c r="C99" s="10"/>
      <c r="D99" s="11"/>
      <c r="E99" s="12" t="str">
        <f aca="false">IF(C99="","",C99+N(D99))</f>
        <v/>
      </c>
      <c r="F99" s="9"/>
      <c r="G99" s="13"/>
      <c r="H99" s="13"/>
      <c r="I99" s="14" t="str">
        <f aca="false">IF(G99="","",G99+N(H99))</f>
        <v/>
      </c>
      <c r="J99" s="13"/>
      <c r="K99" s="10"/>
      <c r="L99" s="14" t="str">
        <f aca="false">IF(I99="","",I99-N(J99))</f>
        <v/>
      </c>
      <c r="M99" s="15" t="str">
        <f aca="true">IF(I99="","",IF(L99&lt;=0,"Paid",IF(C99="","Draft",IF(E99&lt;TODAY(),"Overdue",IF(N(J99)&gt;0,"Part paid",IF(E99-TODAY()&lt;=7,"Due soon","Not due yet"))))))</f>
        <v/>
      </c>
      <c r="N99" s="16" t="str">
        <f aca="true">IF(OR(L99="",E99=""),"",IF(AND(L99&gt;0,E99&lt;TODAY()),TODAY()-E99,0))</f>
        <v/>
      </c>
      <c r="O99" s="15" t="str">
        <f aca="false">IF(OR(L99="",N(L99)&lt;=0,E99=""),"",IF(N99=0,"Current",IF(N99&lt;=30,"1-30",IF(N99&lt;=60,"31-60",IF(N99&lt;=90,"61-90","90+")))))</f>
        <v/>
      </c>
      <c r="P99" s="16" t="str">
        <f aca="false">IF(OR(K99="",C99="",N(L99)&gt;0),"",K99-C99)</f>
        <v/>
      </c>
      <c r="Q99" s="9"/>
    </row>
    <row r="100" customFormat="false" ht="15" hidden="false" customHeight="false" outlineLevel="0" collapsed="false">
      <c r="A100" s="9"/>
      <c r="B100" s="9"/>
      <c r="C100" s="10"/>
      <c r="D100" s="11"/>
      <c r="E100" s="12" t="str">
        <f aca="false">IF(C100="","",C100+N(D100))</f>
        <v/>
      </c>
      <c r="F100" s="9"/>
      <c r="G100" s="13"/>
      <c r="H100" s="13"/>
      <c r="I100" s="14" t="str">
        <f aca="false">IF(G100="","",G100+N(H100))</f>
        <v/>
      </c>
      <c r="J100" s="13"/>
      <c r="K100" s="10"/>
      <c r="L100" s="14" t="str">
        <f aca="false">IF(I100="","",I100-N(J100))</f>
        <v/>
      </c>
      <c r="M100" s="15" t="str">
        <f aca="true">IF(I100="","",IF(L100&lt;=0,"Paid",IF(C100="","Draft",IF(E100&lt;TODAY(),"Overdue",IF(N(J100)&gt;0,"Part paid",IF(E100-TODAY()&lt;=7,"Due soon","Not due yet"))))))</f>
        <v/>
      </c>
      <c r="N100" s="16" t="str">
        <f aca="true">IF(OR(L100="",E100=""),"",IF(AND(L100&gt;0,E100&lt;TODAY()),TODAY()-E100,0))</f>
        <v/>
      </c>
      <c r="O100" s="15" t="str">
        <f aca="false">IF(OR(L100="",N(L100)&lt;=0,E100=""),"",IF(N100=0,"Current",IF(N100&lt;=30,"1-30",IF(N100&lt;=60,"31-60",IF(N100&lt;=90,"61-90","90+")))))</f>
        <v/>
      </c>
      <c r="P100" s="16" t="str">
        <f aca="false">IF(OR(K100="",C100="",N(L100)&gt;0),"",K100-C100)</f>
        <v/>
      </c>
      <c r="Q100" s="9"/>
    </row>
    <row r="101" customFormat="false" ht="15" hidden="false" customHeight="false" outlineLevel="0" collapsed="false">
      <c r="A101" s="9"/>
      <c r="B101" s="9"/>
      <c r="C101" s="10"/>
      <c r="D101" s="11"/>
      <c r="E101" s="12" t="str">
        <f aca="false">IF(C101="","",C101+N(D101))</f>
        <v/>
      </c>
      <c r="F101" s="9"/>
      <c r="G101" s="13"/>
      <c r="H101" s="13"/>
      <c r="I101" s="14" t="str">
        <f aca="false">IF(G101="","",G101+N(H101))</f>
        <v/>
      </c>
      <c r="J101" s="13"/>
      <c r="K101" s="10"/>
      <c r="L101" s="14" t="str">
        <f aca="false">IF(I101="","",I101-N(J101))</f>
        <v/>
      </c>
      <c r="M101" s="15" t="str">
        <f aca="true">IF(I101="","",IF(L101&lt;=0,"Paid",IF(C101="","Draft",IF(E101&lt;TODAY(),"Overdue",IF(N(J101)&gt;0,"Part paid",IF(E101-TODAY()&lt;=7,"Due soon","Not due yet"))))))</f>
        <v/>
      </c>
      <c r="N101" s="16" t="str">
        <f aca="true">IF(OR(L101="",E101=""),"",IF(AND(L101&gt;0,E101&lt;TODAY()),TODAY()-E101,0))</f>
        <v/>
      </c>
      <c r="O101" s="15" t="str">
        <f aca="false">IF(OR(L101="",N(L101)&lt;=0,E101=""),"",IF(N101=0,"Current",IF(N101&lt;=30,"1-30",IF(N101&lt;=60,"31-60",IF(N101&lt;=90,"61-90","90+")))))</f>
        <v/>
      </c>
      <c r="P101" s="16" t="str">
        <f aca="false">IF(OR(K101="",C101="",N(L101)&gt;0),"",K101-C101)</f>
        <v/>
      </c>
      <c r="Q101" s="9"/>
    </row>
    <row r="102" customFormat="false" ht="15" hidden="false" customHeight="false" outlineLevel="0" collapsed="false">
      <c r="A102" s="9"/>
      <c r="B102" s="9"/>
      <c r="C102" s="10"/>
      <c r="D102" s="11"/>
      <c r="E102" s="12" t="str">
        <f aca="false">IF(C102="","",C102+N(D102))</f>
        <v/>
      </c>
      <c r="F102" s="9"/>
      <c r="G102" s="13"/>
      <c r="H102" s="13"/>
      <c r="I102" s="14" t="str">
        <f aca="false">IF(G102="","",G102+N(H102))</f>
        <v/>
      </c>
      <c r="J102" s="13"/>
      <c r="K102" s="10"/>
      <c r="L102" s="14" t="str">
        <f aca="false">IF(I102="","",I102-N(J102))</f>
        <v/>
      </c>
      <c r="M102" s="15" t="str">
        <f aca="true">IF(I102="","",IF(L102&lt;=0,"Paid",IF(C102="","Draft",IF(E102&lt;TODAY(),"Overdue",IF(N(J102)&gt;0,"Part paid",IF(E102-TODAY()&lt;=7,"Due soon","Not due yet"))))))</f>
        <v/>
      </c>
      <c r="N102" s="16" t="str">
        <f aca="true">IF(OR(L102="",E102=""),"",IF(AND(L102&gt;0,E102&lt;TODAY()),TODAY()-E102,0))</f>
        <v/>
      </c>
      <c r="O102" s="15" t="str">
        <f aca="false">IF(OR(L102="",N(L102)&lt;=0,E102=""),"",IF(N102=0,"Current",IF(N102&lt;=30,"1-30",IF(N102&lt;=60,"31-60",IF(N102&lt;=90,"61-90","90+")))))</f>
        <v/>
      </c>
      <c r="P102" s="16" t="str">
        <f aca="false">IF(OR(K102="",C102="",N(L102)&gt;0),"",K102-C102)</f>
        <v/>
      </c>
      <c r="Q102" s="9"/>
    </row>
    <row r="103" customFormat="false" ht="15" hidden="false" customHeight="false" outlineLevel="0" collapsed="false">
      <c r="A103" s="9"/>
      <c r="B103" s="9"/>
      <c r="C103" s="10"/>
      <c r="D103" s="11"/>
      <c r="E103" s="12" t="str">
        <f aca="false">IF(C103="","",C103+N(D103))</f>
        <v/>
      </c>
      <c r="F103" s="9"/>
      <c r="G103" s="13"/>
      <c r="H103" s="13"/>
      <c r="I103" s="14" t="str">
        <f aca="false">IF(G103="","",G103+N(H103))</f>
        <v/>
      </c>
      <c r="J103" s="13"/>
      <c r="K103" s="10"/>
      <c r="L103" s="14" t="str">
        <f aca="false">IF(I103="","",I103-N(J103))</f>
        <v/>
      </c>
      <c r="M103" s="15" t="str">
        <f aca="true">IF(I103="","",IF(L103&lt;=0,"Paid",IF(C103="","Draft",IF(E103&lt;TODAY(),"Overdue",IF(N(J103)&gt;0,"Part paid",IF(E103-TODAY()&lt;=7,"Due soon","Not due yet"))))))</f>
        <v/>
      </c>
      <c r="N103" s="16" t="str">
        <f aca="true">IF(OR(L103="",E103=""),"",IF(AND(L103&gt;0,E103&lt;TODAY()),TODAY()-E103,0))</f>
        <v/>
      </c>
      <c r="O103" s="15" t="str">
        <f aca="false">IF(OR(L103="",N(L103)&lt;=0,E103=""),"",IF(N103=0,"Current",IF(N103&lt;=30,"1-30",IF(N103&lt;=60,"31-60",IF(N103&lt;=90,"61-90","90+")))))</f>
        <v/>
      </c>
      <c r="P103" s="16" t="str">
        <f aca="false">IF(OR(K103="",C103="",N(L103)&gt;0),"",K103-C103)</f>
        <v/>
      </c>
      <c r="Q103" s="9"/>
    </row>
    <row r="104" customFormat="false" ht="15" hidden="false" customHeight="false" outlineLevel="0" collapsed="false">
      <c r="A104" s="9"/>
      <c r="B104" s="9"/>
      <c r="C104" s="10"/>
      <c r="D104" s="11"/>
      <c r="E104" s="12" t="str">
        <f aca="false">IF(C104="","",C104+N(D104))</f>
        <v/>
      </c>
      <c r="F104" s="9"/>
      <c r="G104" s="13"/>
      <c r="H104" s="13"/>
      <c r="I104" s="14" t="str">
        <f aca="false">IF(G104="","",G104+N(H104))</f>
        <v/>
      </c>
      <c r="J104" s="13"/>
      <c r="K104" s="10"/>
      <c r="L104" s="14" t="str">
        <f aca="false">IF(I104="","",I104-N(J104))</f>
        <v/>
      </c>
      <c r="M104" s="15" t="str">
        <f aca="true">IF(I104="","",IF(L104&lt;=0,"Paid",IF(C104="","Draft",IF(E104&lt;TODAY(),"Overdue",IF(N(J104)&gt;0,"Part paid",IF(E104-TODAY()&lt;=7,"Due soon","Not due yet"))))))</f>
        <v/>
      </c>
      <c r="N104" s="16" t="str">
        <f aca="true">IF(OR(L104="",E104=""),"",IF(AND(L104&gt;0,E104&lt;TODAY()),TODAY()-E104,0))</f>
        <v/>
      </c>
      <c r="O104" s="15" t="str">
        <f aca="false">IF(OR(L104="",N(L104)&lt;=0,E104=""),"",IF(N104=0,"Current",IF(N104&lt;=30,"1-30",IF(N104&lt;=60,"31-60",IF(N104&lt;=90,"61-90","90+")))))</f>
        <v/>
      </c>
      <c r="P104" s="16" t="str">
        <f aca="false">IF(OR(K104="",C104="",N(L104)&gt;0),"",K104-C104)</f>
        <v/>
      </c>
      <c r="Q104" s="9"/>
    </row>
    <row r="105" customFormat="false" ht="15" hidden="false" customHeight="false" outlineLevel="0" collapsed="false">
      <c r="A105" s="9"/>
      <c r="B105" s="9"/>
      <c r="C105" s="10"/>
      <c r="D105" s="11"/>
      <c r="E105" s="12" t="str">
        <f aca="false">IF(C105="","",C105+N(D105))</f>
        <v/>
      </c>
      <c r="F105" s="9"/>
      <c r="G105" s="13"/>
      <c r="H105" s="13"/>
      <c r="I105" s="14" t="str">
        <f aca="false">IF(G105="","",G105+N(H105))</f>
        <v/>
      </c>
      <c r="J105" s="13"/>
      <c r="K105" s="10"/>
      <c r="L105" s="14" t="str">
        <f aca="false">IF(I105="","",I105-N(J105))</f>
        <v/>
      </c>
      <c r="M105" s="15" t="str">
        <f aca="true">IF(I105="","",IF(L105&lt;=0,"Paid",IF(C105="","Draft",IF(E105&lt;TODAY(),"Overdue",IF(N(J105)&gt;0,"Part paid",IF(E105-TODAY()&lt;=7,"Due soon","Not due yet"))))))</f>
        <v/>
      </c>
      <c r="N105" s="16" t="str">
        <f aca="true">IF(OR(L105="",E105=""),"",IF(AND(L105&gt;0,E105&lt;TODAY()),TODAY()-E105,0))</f>
        <v/>
      </c>
      <c r="O105" s="15" t="str">
        <f aca="false">IF(OR(L105="",N(L105)&lt;=0,E105=""),"",IF(N105=0,"Current",IF(N105&lt;=30,"1-30",IF(N105&lt;=60,"31-60",IF(N105&lt;=90,"61-90","90+")))))</f>
        <v/>
      </c>
      <c r="P105" s="16" t="str">
        <f aca="false">IF(OR(K105="",C105="",N(L105)&gt;0),"",K105-C105)</f>
        <v/>
      </c>
      <c r="Q105" s="9"/>
    </row>
    <row r="106" customFormat="false" ht="15" hidden="false" customHeight="false" outlineLevel="0" collapsed="false">
      <c r="A106" s="9"/>
      <c r="B106" s="9"/>
      <c r="C106" s="10"/>
      <c r="D106" s="11"/>
      <c r="E106" s="12" t="str">
        <f aca="false">IF(C106="","",C106+N(D106))</f>
        <v/>
      </c>
      <c r="F106" s="9"/>
      <c r="G106" s="13"/>
      <c r="H106" s="13"/>
      <c r="I106" s="14" t="str">
        <f aca="false">IF(G106="","",G106+N(H106))</f>
        <v/>
      </c>
      <c r="J106" s="13"/>
      <c r="K106" s="10"/>
      <c r="L106" s="14" t="str">
        <f aca="false">IF(I106="","",I106-N(J106))</f>
        <v/>
      </c>
      <c r="M106" s="15" t="str">
        <f aca="true">IF(I106="","",IF(L106&lt;=0,"Paid",IF(C106="","Draft",IF(E106&lt;TODAY(),"Overdue",IF(N(J106)&gt;0,"Part paid",IF(E106-TODAY()&lt;=7,"Due soon","Not due yet"))))))</f>
        <v/>
      </c>
      <c r="N106" s="16" t="str">
        <f aca="true">IF(OR(L106="",E106=""),"",IF(AND(L106&gt;0,E106&lt;TODAY()),TODAY()-E106,0))</f>
        <v/>
      </c>
      <c r="O106" s="15" t="str">
        <f aca="false">IF(OR(L106="",N(L106)&lt;=0,E106=""),"",IF(N106=0,"Current",IF(N106&lt;=30,"1-30",IF(N106&lt;=60,"31-60",IF(N106&lt;=90,"61-90","90+")))))</f>
        <v/>
      </c>
      <c r="P106" s="16" t="str">
        <f aca="false">IF(OR(K106="",C106="",N(L106)&gt;0),"",K106-C106)</f>
        <v/>
      </c>
      <c r="Q106" s="9"/>
    </row>
    <row r="107" customFormat="false" ht="15" hidden="false" customHeight="false" outlineLevel="0" collapsed="false">
      <c r="A107" s="9"/>
      <c r="B107" s="9"/>
      <c r="C107" s="10"/>
      <c r="D107" s="11"/>
      <c r="E107" s="12" t="str">
        <f aca="false">IF(C107="","",C107+N(D107))</f>
        <v/>
      </c>
      <c r="F107" s="9"/>
      <c r="G107" s="13"/>
      <c r="H107" s="13"/>
      <c r="I107" s="14" t="str">
        <f aca="false">IF(G107="","",G107+N(H107))</f>
        <v/>
      </c>
      <c r="J107" s="13"/>
      <c r="K107" s="10"/>
      <c r="L107" s="14" t="str">
        <f aca="false">IF(I107="","",I107-N(J107))</f>
        <v/>
      </c>
      <c r="M107" s="15" t="str">
        <f aca="true">IF(I107="","",IF(L107&lt;=0,"Paid",IF(C107="","Draft",IF(E107&lt;TODAY(),"Overdue",IF(N(J107)&gt;0,"Part paid",IF(E107-TODAY()&lt;=7,"Due soon","Not due yet"))))))</f>
        <v/>
      </c>
      <c r="N107" s="16" t="str">
        <f aca="true">IF(OR(L107="",E107=""),"",IF(AND(L107&gt;0,E107&lt;TODAY()),TODAY()-E107,0))</f>
        <v/>
      </c>
      <c r="O107" s="15" t="str">
        <f aca="false">IF(OR(L107="",N(L107)&lt;=0,E107=""),"",IF(N107=0,"Current",IF(N107&lt;=30,"1-30",IF(N107&lt;=60,"31-60",IF(N107&lt;=90,"61-90","90+")))))</f>
        <v/>
      </c>
      <c r="P107" s="16" t="str">
        <f aca="false">IF(OR(K107="",C107="",N(L107)&gt;0),"",K107-C107)</f>
        <v/>
      </c>
      <c r="Q107" s="9"/>
    </row>
    <row r="108" customFormat="false" ht="15" hidden="false" customHeight="false" outlineLevel="0" collapsed="false">
      <c r="A108" s="9"/>
      <c r="B108" s="9"/>
      <c r="C108" s="10"/>
      <c r="D108" s="11"/>
      <c r="E108" s="12" t="str">
        <f aca="false">IF(C108="","",C108+N(D108))</f>
        <v/>
      </c>
      <c r="F108" s="9"/>
      <c r="G108" s="13"/>
      <c r="H108" s="13"/>
      <c r="I108" s="14" t="str">
        <f aca="false">IF(G108="","",G108+N(H108))</f>
        <v/>
      </c>
      <c r="J108" s="13"/>
      <c r="K108" s="10"/>
      <c r="L108" s="14" t="str">
        <f aca="false">IF(I108="","",I108-N(J108))</f>
        <v/>
      </c>
      <c r="M108" s="15" t="str">
        <f aca="true">IF(I108="","",IF(L108&lt;=0,"Paid",IF(C108="","Draft",IF(E108&lt;TODAY(),"Overdue",IF(N(J108)&gt;0,"Part paid",IF(E108-TODAY()&lt;=7,"Due soon","Not due yet"))))))</f>
        <v/>
      </c>
      <c r="N108" s="16" t="str">
        <f aca="true">IF(OR(L108="",E108=""),"",IF(AND(L108&gt;0,E108&lt;TODAY()),TODAY()-E108,0))</f>
        <v/>
      </c>
      <c r="O108" s="15" t="str">
        <f aca="false">IF(OR(L108="",N(L108)&lt;=0,E108=""),"",IF(N108=0,"Current",IF(N108&lt;=30,"1-30",IF(N108&lt;=60,"31-60",IF(N108&lt;=90,"61-90","90+")))))</f>
        <v/>
      </c>
      <c r="P108" s="16" t="str">
        <f aca="false">IF(OR(K108="",C108="",N(L108)&gt;0),"",K108-C108)</f>
        <v/>
      </c>
      <c r="Q108" s="9"/>
    </row>
    <row r="109" customFormat="false" ht="15" hidden="false" customHeight="false" outlineLevel="0" collapsed="false">
      <c r="A109" s="9"/>
      <c r="B109" s="9"/>
      <c r="C109" s="10"/>
      <c r="D109" s="11"/>
      <c r="E109" s="12" t="str">
        <f aca="false">IF(C109="","",C109+N(D109))</f>
        <v/>
      </c>
      <c r="F109" s="9"/>
      <c r="G109" s="13"/>
      <c r="H109" s="13"/>
      <c r="I109" s="14" t="str">
        <f aca="false">IF(G109="","",G109+N(H109))</f>
        <v/>
      </c>
      <c r="J109" s="13"/>
      <c r="K109" s="10"/>
      <c r="L109" s="14" t="str">
        <f aca="false">IF(I109="","",I109-N(J109))</f>
        <v/>
      </c>
      <c r="M109" s="15" t="str">
        <f aca="true">IF(I109="","",IF(L109&lt;=0,"Paid",IF(C109="","Draft",IF(E109&lt;TODAY(),"Overdue",IF(N(J109)&gt;0,"Part paid",IF(E109-TODAY()&lt;=7,"Due soon","Not due yet"))))))</f>
        <v/>
      </c>
      <c r="N109" s="16" t="str">
        <f aca="true">IF(OR(L109="",E109=""),"",IF(AND(L109&gt;0,E109&lt;TODAY()),TODAY()-E109,0))</f>
        <v/>
      </c>
      <c r="O109" s="15" t="str">
        <f aca="false">IF(OR(L109="",N(L109)&lt;=0,E109=""),"",IF(N109=0,"Current",IF(N109&lt;=30,"1-30",IF(N109&lt;=60,"31-60",IF(N109&lt;=90,"61-90","90+")))))</f>
        <v/>
      </c>
      <c r="P109" s="16" t="str">
        <f aca="false">IF(OR(K109="",C109="",N(L109)&gt;0),"",K109-C109)</f>
        <v/>
      </c>
      <c r="Q109" s="9"/>
    </row>
    <row r="110" customFormat="false" ht="15" hidden="false" customHeight="false" outlineLevel="0" collapsed="false">
      <c r="A110" s="9"/>
      <c r="B110" s="9"/>
      <c r="C110" s="10"/>
      <c r="D110" s="11"/>
      <c r="E110" s="12" t="str">
        <f aca="false">IF(C110="","",C110+N(D110))</f>
        <v/>
      </c>
      <c r="F110" s="9"/>
      <c r="G110" s="13"/>
      <c r="H110" s="13"/>
      <c r="I110" s="14" t="str">
        <f aca="false">IF(G110="","",G110+N(H110))</f>
        <v/>
      </c>
      <c r="J110" s="13"/>
      <c r="K110" s="10"/>
      <c r="L110" s="14" t="str">
        <f aca="false">IF(I110="","",I110-N(J110))</f>
        <v/>
      </c>
      <c r="M110" s="15" t="str">
        <f aca="true">IF(I110="","",IF(L110&lt;=0,"Paid",IF(C110="","Draft",IF(E110&lt;TODAY(),"Overdue",IF(N(J110)&gt;0,"Part paid",IF(E110-TODAY()&lt;=7,"Due soon","Not due yet"))))))</f>
        <v/>
      </c>
      <c r="N110" s="16" t="str">
        <f aca="true">IF(OR(L110="",E110=""),"",IF(AND(L110&gt;0,E110&lt;TODAY()),TODAY()-E110,0))</f>
        <v/>
      </c>
      <c r="O110" s="15" t="str">
        <f aca="false">IF(OR(L110="",N(L110)&lt;=0,E110=""),"",IF(N110=0,"Current",IF(N110&lt;=30,"1-30",IF(N110&lt;=60,"31-60",IF(N110&lt;=90,"61-90","90+")))))</f>
        <v/>
      </c>
      <c r="P110" s="16" t="str">
        <f aca="false">IF(OR(K110="",C110="",N(L110)&gt;0),"",K110-C110)</f>
        <v/>
      </c>
      <c r="Q110" s="9"/>
    </row>
    <row r="111" customFormat="false" ht="15" hidden="false" customHeight="false" outlineLevel="0" collapsed="false">
      <c r="A111" s="9"/>
      <c r="B111" s="9"/>
      <c r="C111" s="10"/>
      <c r="D111" s="11"/>
      <c r="E111" s="12" t="str">
        <f aca="false">IF(C111="","",C111+N(D111))</f>
        <v/>
      </c>
      <c r="F111" s="9"/>
      <c r="G111" s="13"/>
      <c r="H111" s="13"/>
      <c r="I111" s="14" t="str">
        <f aca="false">IF(G111="","",G111+N(H111))</f>
        <v/>
      </c>
      <c r="J111" s="13"/>
      <c r="K111" s="10"/>
      <c r="L111" s="14" t="str">
        <f aca="false">IF(I111="","",I111-N(J111))</f>
        <v/>
      </c>
      <c r="M111" s="15" t="str">
        <f aca="true">IF(I111="","",IF(L111&lt;=0,"Paid",IF(C111="","Draft",IF(E111&lt;TODAY(),"Overdue",IF(N(J111)&gt;0,"Part paid",IF(E111-TODAY()&lt;=7,"Due soon","Not due yet"))))))</f>
        <v/>
      </c>
      <c r="N111" s="16" t="str">
        <f aca="true">IF(OR(L111="",E111=""),"",IF(AND(L111&gt;0,E111&lt;TODAY()),TODAY()-E111,0))</f>
        <v/>
      </c>
      <c r="O111" s="15" t="str">
        <f aca="false">IF(OR(L111="",N(L111)&lt;=0,E111=""),"",IF(N111=0,"Current",IF(N111&lt;=30,"1-30",IF(N111&lt;=60,"31-60",IF(N111&lt;=90,"61-90","90+")))))</f>
        <v/>
      </c>
      <c r="P111" s="16" t="str">
        <f aca="false">IF(OR(K111="",C111="",N(L111)&gt;0),"",K111-C111)</f>
        <v/>
      </c>
      <c r="Q111" s="9"/>
    </row>
    <row r="112" customFormat="false" ht="15" hidden="false" customHeight="false" outlineLevel="0" collapsed="false">
      <c r="A112" s="9"/>
      <c r="B112" s="9"/>
      <c r="C112" s="10"/>
      <c r="D112" s="11"/>
      <c r="E112" s="12" t="str">
        <f aca="false">IF(C112="","",C112+N(D112))</f>
        <v/>
      </c>
      <c r="F112" s="9"/>
      <c r="G112" s="13"/>
      <c r="H112" s="13"/>
      <c r="I112" s="14" t="str">
        <f aca="false">IF(G112="","",G112+N(H112))</f>
        <v/>
      </c>
      <c r="J112" s="13"/>
      <c r="K112" s="10"/>
      <c r="L112" s="14" t="str">
        <f aca="false">IF(I112="","",I112-N(J112))</f>
        <v/>
      </c>
      <c r="M112" s="15" t="str">
        <f aca="true">IF(I112="","",IF(L112&lt;=0,"Paid",IF(C112="","Draft",IF(E112&lt;TODAY(),"Overdue",IF(N(J112)&gt;0,"Part paid",IF(E112-TODAY()&lt;=7,"Due soon","Not due yet"))))))</f>
        <v/>
      </c>
      <c r="N112" s="16" t="str">
        <f aca="true">IF(OR(L112="",E112=""),"",IF(AND(L112&gt;0,E112&lt;TODAY()),TODAY()-E112,0))</f>
        <v/>
      </c>
      <c r="O112" s="15" t="str">
        <f aca="false">IF(OR(L112="",N(L112)&lt;=0,E112=""),"",IF(N112=0,"Current",IF(N112&lt;=30,"1-30",IF(N112&lt;=60,"31-60",IF(N112&lt;=90,"61-90","90+")))))</f>
        <v/>
      </c>
      <c r="P112" s="16" t="str">
        <f aca="false">IF(OR(K112="",C112="",N(L112)&gt;0),"",K112-C112)</f>
        <v/>
      </c>
      <c r="Q112" s="9"/>
    </row>
    <row r="113" customFormat="false" ht="15" hidden="false" customHeight="false" outlineLevel="0" collapsed="false">
      <c r="A113" s="9"/>
      <c r="B113" s="9"/>
      <c r="C113" s="10"/>
      <c r="D113" s="11"/>
      <c r="E113" s="12" t="str">
        <f aca="false">IF(C113="","",C113+N(D113))</f>
        <v/>
      </c>
      <c r="F113" s="9"/>
      <c r="G113" s="13"/>
      <c r="H113" s="13"/>
      <c r="I113" s="14" t="str">
        <f aca="false">IF(G113="","",G113+N(H113))</f>
        <v/>
      </c>
      <c r="J113" s="13"/>
      <c r="K113" s="10"/>
      <c r="L113" s="14" t="str">
        <f aca="false">IF(I113="","",I113-N(J113))</f>
        <v/>
      </c>
      <c r="M113" s="15" t="str">
        <f aca="true">IF(I113="","",IF(L113&lt;=0,"Paid",IF(C113="","Draft",IF(E113&lt;TODAY(),"Overdue",IF(N(J113)&gt;0,"Part paid",IF(E113-TODAY()&lt;=7,"Due soon","Not due yet"))))))</f>
        <v/>
      </c>
      <c r="N113" s="16" t="str">
        <f aca="true">IF(OR(L113="",E113=""),"",IF(AND(L113&gt;0,E113&lt;TODAY()),TODAY()-E113,0))</f>
        <v/>
      </c>
      <c r="O113" s="15" t="str">
        <f aca="false">IF(OR(L113="",N(L113)&lt;=0,E113=""),"",IF(N113=0,"Current",IF(N113&lt;=30,"1-30",IF(N113&lt;=60,"31-60",IF(N113&lt;=90,"61-90","90+")))))</f>
        <v/>
      </c>
      <c r="P113" s="16" t="str">
        <f aca="false">IF(OR(K113="",C113="",N(L113)&gt;0),"",K113-C113)</f>
        <v/>
      </c>
      <c r="Q113" s="9"/>
    </row>
    <row r="114" customFormat="false" ht="15" hidden="false" customHeight="false" outlineLevel="0" collapsed="false">
      <c r="A114" s="9"/>
      <c r="B114" s="9"/>
      <c r="C114" s="10"/>
      <c r="D114" s="11"/>
      <c r="E114" s="12" t="str">
        <f aca="false">IF(C114="","",C114+N(D114))</f>
        <v/>
      </c>
      <c r="F114" s="9"/>
      <c r="G114" s="13"/>
      <c r="H114" s="13"/>
      <c r="I114" s="14" t="str">
        <f aca="false">IF(G114="","",G114+N(H114))</f>
        <v/>
      </c>
      <c r="J114" s="13"/>
      <c r="K114" s="10"/>
      <c r="L114" s="14" t="str">
        <f aca="false">IF(I114="","",I114-N(J114))</f>
        <v/>
      </c>
      <c r="M114" s="15" t="str">
        <f aca="true">IF(I114="","",IF(L114&lt;=0,"Paid",IF(C114="","Draft",IF(E114&lt;TODAY(),"Overdue",IF(N(J114)&gt;0,"Part paid",IF(E114-TODAY()&lt;=7,"Due soon","Not due yet"))))))</f>
        <v/>
      </c>
      <c r="N114" s="16" t="str">
        <f aca="true">IF(OR(L114="",E114=""),"",IF(AND(L114&gt;0,E114&lt;TODAY()),TODAY()-E114,0))</f>
        <v/>
      </c>
      <c r="O114" s="15" t="str">
        <f aca="false">IF(OR(L114="",N(L114)&lt;=0,E114=""),"",IF(N114=0,"Current",IF(N114&lt;=30,"1-30",IF(N114&lt;=60,"31-60",IF(N114&lt;=90,"61-90","90+")))))</f>
        <v/>
      </c>
      <c r="P114" s="16" t="str">
        <f aca="false">IF(OR(K114="",C114="",N(L114)&gt;0),"",K114-C114)</f>
        <v/>
      </c>
      <c r="Q114" s="9"/>
    </row>
    <row r="115" customFormat="false" ht="15" hidden="false" customHeight="false" outlineLevel="0" collapsed="false">
      <c r="A115" s="9"/>
      <c r="B115" s="9"/>
      <c r="C115" s="10"/>
      <c r="D115" s="11"/>
      <c r="E115" s="12" t="str">
        <f aca="false">IF(C115="","",C115+N(D115))</f>
        <v/>
      </c>
      <c r="F115" s="9"/>
      <c r="G115" s="13"/>
      <c r="H115" s="13"/>
      <c r="I115" s="14" t="str">
        <f aca="false">IF(G115="","",G115+N(H115))</f>
        <v/>
      </c>
      <c r="J115" s="13"/>
      <c r="K115" s="10"/>
      <c r="L115" s="14" t="str">
        <f aca="false">IF(I115="","",I115-N(J115))</f>
        <v/>
      </c>
      <c r="M115" s="15" t="str">
        <f aca="true">IF(I115="","",IF(L115&lt;=0,"Paid",IF(C115="","Draft",IF(E115&lt;TODAY(),"Overdue",IF(N(J115)&gt;0,"Part paid",IF(E115-TODAY()&lt;=7,"Due soon","Not due yet"))))))</f>
        <v/>
      </c>
      <c r="N115" s="16" t="str">
        <f aca="true">IF(OR(L115="",E115=""),"",IF(AND(L115&gt;0,E115&lt;TODAY()),TODAY()-E115,0))</f>
        <v/>
      </c>
      <c r="O115" s="15" t="str">
        <f aca="false">IF(OR(L115="",N(L115)&lt;=0,E115=""),"",IF(N115=0,"Current",IF(N115&lt;=30,"1-30",IF(N115&lt;=60,"31-60",IF(N115&lt;=90,"61-90","90+")))))</f>
        <v/>
      </c>
      <c r="P115" s="16" t="str">
        <f aca="false">IF(OR(K115="",C115="",N(L115)&gt;0),"",K115-C115)</f>
        <v/>
      </c>
      <c r="Q115" s="9"/>
    </row>
    <row r="116" customFormat="false" ht="15" hidden="false" customHeight="false" outlineLevel="0" collapsed="false">
      <c r="A116" s="9"/>
      <c r="B116" s="9"/>
      <c r="C116" s="10"/>
      <c r="D116" s="11"/>
      <c r="E116" s="12" t="str">
        <f aca="false">IF(C116="","",C116+N(D116))</f>
        <v/>
      </c>
      <c r="F116" s="9"/>
      <c r="G116" s="13"/>
      <c r="H116" s="13"/>
      <c r="I116" s="14" t="str">
        <f aca="false">IF(G116="","",G116+N(H116))</f>
        <v/>
      </c>
      <c r="J116" s="13"/>
      <c r="K116" s="10"/>
      <c r="L116" s="14" t="str">
        <f aca="false">IF(I116="","",I116-N(J116))</f>
        <v/>
      </c>
      <c r="M116" s="15" t="str">
        <f aca="true">IF(I116="","",IF(L116&lt;=0,"Paid",IF(C116="","Draft",IF(E116&lt;TODAY(),"Overdue",IF(N(J116)&gt;0,"Part paid",IF(E116-TODAY()&lt;=7,"Due soon","Not due yet"))))))</f>
        <v/>
      </c>
      <c r="N116" s="16" t="str">
        <f aca="true">IF(OR(L116="",E116=""),"",IF(AND(L116&gt;0,E116&lt;TODAY()),TODAY()-E116,0))</f>
        <v/>
      </c>
      <c r="O116" s="15" t="str">
        <f aca="false">IF(OR(L116="",N(L116)&lt;=0,E116=""),"",IF(N116=0,"Current",IF(N116&lt;=30,"1-30",IF(N116&lt;=60,"31-60",IF(N116&lt;=90,"61-90","90+")))))</f>
        <v/>
      </c>
      <c r="P116" s="16" t="str">
        <f aca="false">IF(OR(K116="",C116="",N(L116)&gt;0),"",K116-C116)</f>
        <v/>
      </c>
      <c r="Q116" s="9"/>
    </row>
    <row r="117" customFormat="false" ht="15" hidden="false" customHeight="false" outlineLevel="0" collapsed="false">
      <c r="A117" s="9"/>
      <c r="B117" s="9"/>
      <c r="C117" s="10"/>
      <c r="D117" s="11"/>
      <c r="E117" s="12" t="str">
        <f aca="false">IF(C117="","",C117+N(D117))</f>
        <v/>
      </c>
      <c r="F117" s="9"/>
      <c r="G117" s="13"/>
      <c r="H117" s="13"/>
      <c r="I117" s="14" t="str">
        <f aca="false">IF(G117="","",G117+N(H117))</f>
        <v/>
      </c>
      <c r="J117" s="13"/>
      <c r="K117" s="10"/>
      <c r="L117" s="14" t="str">
        <f aca="false">IF(I117="","",I117-N(J117))</f>
        <v/>
      </c>
      <c r="M117" s="15" t="str">
        <f aca="true">IF(I117="","",IF(L117&lt;=0,"Paid",IF(C117="","Draft",IF(E117&lt;TODAY(),"Overdue",IF(N(J117)&gt;0,"Part paid",IF(E117-TODAY()&lt;=7,"Due soon","Not due yet"))))))</f>
        <v/>
      </c>
      <c r="N117" s="16" t="str">
        <f aca="true">IF(OR(L117="",E117=""),"",IF(AND(L117&gt;0,E117&lt;TODAY()),TODAY()-E117,0))</f>
        <v/>
      </c>
      <c r="O117" s="15" t="str">
        <f aca="false">IF(OR(L117="",N(L117)&lt;=0,E117=""),"",IF(N117=0,"Current",IF(N117&lt;=30,"1-30",IF(N117&lt;=60,"31-60",IF(N117&lt;=90,"61-90","90+")))))</f>
        <v/>
      </c>
      <c r="P117" s="16" t="str">
        <f aca="false">IF(OR(K117="",C117="",N(L117)&gt;0),"",K117-C117)</f>
        <v/>
      </c>
      <c r="Q117" s="9"/>
    </row>
    <row r="118" customFormat="false" ht="15" hidden="false" customHeight="false" outlineLevel="0" collapsed="false">
      <c r="A118" s="9"/>
      <c r="B118" s="9"/>
      <c r="C118" s="10"/>
      <c r="D118" s="11"/>
      <c r="E118" s="12" t="str">
        <f aca="false">IF(C118="","",C118+N(D118))</f>
        <v/>
      </c>
      <c r="F118" s="9"/>
      <c r="G118" s="13"/>
      <c r="H118" s="13"/>
      <c r="I118" s="14" t="str">
        <f aca="false">IF(G118="","",G118+N(H118))</f>
        <v/>
      </c>
      <c r="J118" s="13"/>
      <c r="K118" s="10"/>
      <c r="L118" s="14" t="str">
        <f aca="false">IF(I118="","",I118-N(J118))</f>
        <v/>
      </c>
      <c r="M118" s="15" t="str">
        <f aca="true">IF(I118="","",IF(L118&lt;=0,"Paid",IF(C118="","Draft",IF(E118&lt;TODAY(),"Overdue",IF(N(J118)&gt;0,"Part paid",IF(E118-TODAY()&lt;=7,"Due soon","Not due yet"))))))</f>
        <v/>
      </c>
      <c r="N118" s="16" t="str">
        <f aca="true">IF(OR(L118="",E118=""),"",IF(AND(L118&gt;0,E118&lt;TODAY()),TODAY()-E118,0))</f>
        <v/>
      </c>
      <c r="O118" s="15" t="str">
        <f aca="false">IF(OR(L118="",N(L118)&lt;=0,E118=""),"",IF(N118=0,"Current",IF(N118&lt;=30,"1-30",IF(N118&lt;=60,"31-60",IF(N118&lt;=90,"61-90","90+")))))</f>
        <v/>
      </c>
      <c r="P118" s="16" t="str">
        <f aca="false">IF(OR(K118="",C118="",N(L118)&gt;0),"",K118-C118)</f>
        <v/>
      </c>
      <c r="Q118" s="9"/>
    </row>
    <row r="119" customFormat="false" ht="15" hidden="false" customHeight="false" outlineLevel="0" collapsed="false">
      <c r="A119" s="9"/>
      <c r="B119" s="9"/>
      <c r="C119" s="10"/>
      <c r="D119" s="11"/>
      <c r="E119" s="12" t="str">
        <f aca="false">IF(C119="","",C119+N(D119))</f>
        <v/>
      </c>
      <c r="F119" s="9"/>
      <c r="G119" s="13"/>
      <c r="H119" s="13"/>
      <c r="I119" s="14" t="str">
        <f aca="false">IF(G119="","",G119+N(H119))</f>
        <v/>
      </c>
      <c r="J119" s="13"/>
      <c r="K119" s="10"/>
      <c r="L119" s="14" t="str">
        <f aca="false">IF(I119="","",I119-N(J119))</f>
        <v/>
      </c>
      <c r="M119" s="15" t="str">
        <f aca="true">IF(I119="","",IF(L119&lt;=0,"Paid",IF(C119="","Draft",IF(E119&lt;TODAY(),"Overdue",IF(N(J119)&gt;0,"Part paid",IF(E119-TODAY()&lt;=7,"Due soon","Not due yet"))))))</f>
        <v/>
      </c>
      <c r="N119" s="16" t="str">
        <f aca="true">IF(OR(L119="",E119=""),"",IF(AND(L119&gt;0,E119&lt;TODAY()),TODAY()-E119,0))</f>
        <v/>
      </c>
      <c r="O119" s="15" t="str">
        <f aca="false">IF(OR(L119="",N(L119)&lt;=0,E119=""),"",IF(N119=0,"Current",IF(N119&lt;=30,"1-30",IF(N119&lt;=60,"31-60",IF(N119&lt;=90,"61-90","90+")))))</f>
        <v/>
      </c>
      <c r="P119" s="16" t="str">
        <f aca="false">IF(OR(K119="",C119="",N(L119)&gt;0),"",K119-C119)</f>
        <v/>
      </c>
      <c r="Q119" s="9"/>
    </row>
    <row r="120" customFormat="false" ht="15" hidden="false" customHeight="false" outlineLevel="0" collapsed="false">
      <c r="A120" s="9"/>
      <c r="B120" s="9"/>
      <c r="C120" s="10"/>
      <c r="D120" s="11"/>
      <c r="E120" s="12" t="str">
        <f aca="false">IF(C120="","",C120+N(D120))</f>
        <v/>
      </c>
      <c r="F120" s="9"/>
      <c r="G120" s="13"/>
      <c r="H120" s="13"/>
      <c r="I120" s="14" t="str">
        <f aca="false">IF(G120="","",G120+N(H120))</f>
        <v/>
      </c>
      <c r="J120" s="13"/>
      <c r="K120" s="10"/>
      <c r="L120" s="14" t="str">
        <f aca="false">IF(I120="","",I120-N(J120))</f>
        <v/>
      </c>
      <c r="M120" s="15" t="str">
        <f aca="true">IF(I120="","",IF(L120&lt;=0,"Paid",IF(C120="","Draft",IF(E120&lt;TODAY(),"Overdue",IF(N(J120)&gt;0,"Part paid",IF(E120-TODAY()&lt;=7,"Due soon","Not due yet"))))))</f>
        <v/>
      </c>
      <c r="N120" s="16" t="str">
        <f aca="true">IF(OR(L120="",E120=""),"",IF(AND(L120&gt;0,E120&lt;TODAY()),TODAY()-E120,0))</f>
        <v/>
      </c>
      <c r="O120" s="15" t="str">
        <f aca="false">IF(OR(L120="",N(L120)&lt;=0,E120=""),"",IF(N120=0,"Current",IF(N120&lt;=30,"1-30",IF(N120&lt;=60,"31-60",IF(N120&lt;=90,"61-90","90+")))))</f>
        <v/>
      </c>
      <c r="P120" s="16" t="str">
        <f aca="false">IF(OR(K120="",C120="",N(L120)&gt;0),"",K120-C120)</f>
        <v/>
      </c>
      <c r="Q120" s="9"/>
    </row>
    <row r="121" customFormat="false" ht="15" hidden="false" customHeight="false" outlineLevel="0" collapsed="false">
      <c r="A121" s="9"/>
      <c r="B121" s="9"/>
      <c r="C121" s="10"/>
      <c r="D121" s="11"/>
      <c r="E121" s="12" t="str">
        <f aca="false">IF(C121="","",C121+N(D121))</f>
        <v/>
      </c>
      <c r="F121" s="9"/>
      <c r="G121" s="13"/>
      <c r="H121" s="13"/>
      <c r="I121" s="14" t="str">
        <f aca="false">IF(G121="","",G121+N(H121))</f>
        <v/>
      </c>
      <c r="J121" s="13"/>
      <c r="K121" s="10"/>
      <c r="L121" s="14" t="str">
        <f aca="false">IF(I121="","",I121-N(J121))</f>
        <v/>
      </c>
      <c r="M121" s="15" t="str">
        <f aca="true">IF(I121="","",IF(L121&lt;=0,"Paid",IF(C121="","Draft",IF(E121&lt;TODAY(),"Overdue",IF(N(J121)&gt;0,"Part paid",IF(E121-TODAY()&lt;=7,"Due soon","Not due yet"))))))</f>
        <v/>
      </c>
      <c r="N121" s="16" t="str">
        <f aca="true">IF(OR(L121="",E121=""),"",IF(AND(L121&gt;0,E121&lt;TODAY()),TODAY()-E121,0))</f>
        <v/>
      </c>
      <c r="O121" s="15" t="str">
        <f aca="false">IF(OR(L121="",N(L121)&lt;=0,E121=""),"",IF(N121=0,"Current",IF(N121&lt;=30,"1-30",IF(N121&lt;=60,"31-60",IF(N121&lt;=90,"61-90","90+")))))</f>
        <v/>
      </c>
      <c r="P121" s="16" t="str">
        <f aca="false">IF(OR(K121="",C121="",N(L121)&gt;0),"",K121-C121)</f>
        <v/>
      </c>
      <c r="Q121" s="9"/>
    </row>
    <row r="122" customFormat="false" ht="15" hidden="false" customHeight="false" outlineLevel="0" collapsed="false">
      <c r="A122" s="9"/>
      <c r="B122" s="9"/>
      <c r="C122" s="10"/>
      <c r="D122" s="11"/>
      <c r="E122" s="12" t="str">
        <f aca="false">IF(C122="","",C122+N(D122))</f>
        <v/>
      </c>
      <c r="F122" s="9"/>
      <c r="G122" s="13"/>
      <c r="H122" s="13"/>
      <c r="I122" s="14" t="str">
        <f aca="false">IF(G122="","",G122+N(H122))</f>
        <v/>
      </c>
      <c r="J122" s="13"/>
      <c r="K122" s="10"/>
      <c r="L122" s="14" t="str">
        <f aca="false">IF(I122="","",I122-N(J122))</f>
        <v/>
      </c>
      <c r="M122" s="15" t="str">
        <f aca="true">IF(I122="","",IF(L122&lt;=0,"Paid",IF(C122="","Draft",IF(E122&lt;TODAY(),"Overdue",IF(N(J122)&gt;0,"Part paid",IF(E122-TODAY()&lt;=7,"Due soon","Not due yet"))))))</f>
        <v/>
      </c>
      <c r="N122" s="16" t="str">
        <f aca="true">IF(OR(L122="",E122=""),"",IF(AND(L122&gt;0,E122&lt;TODAY()),TODAY()-E122,0))</f>
        <v/>
      </c>
      <c r="O122" s="15" t="str">
        <f aca="false">IF(OR(L122="",N(L122)&lt;=0,E122=""),"",IF(N122=0,"Current",IF(N122&lt;=30,"1-30",IF(N122&lt;=60,"31-60",IF(N122&lt;=90,"61-90","90+")))))</f>
        <v/>
      </c>
      <c r="P122" s="16" t="str">
        <f aca="false">IF(OR(K122="",C122="",N(L122)&gt;0),"",K122-C122)</f>
        <v/>
      </c>
      <c r="Q122" s="9"/>
    </row>
    <row r="123" customFormat="false" ht="15" hidden="false" customHeight="false" outlineLevel="0" collapsed="false">
      <c r="A123" s="9"/>
      <c r="B123" s="9"/>
      <c r="C123" s="10"/>
      <c r="D123" s="11"/>
      <c r="E123" s="12" t="str">
        <f aca="false">IF(C123="","",C123+N(D123))</f>
        <v/>
      </c>
      <c r="F123" s="9"/>
      <c r="G123" s="13"/>
      <c r="H123" s="13"/>
      <c r="I123" s="14" t="str">
        <f aca="false">IF(G123="","",G123+N(H123))</f>
        <v/>
      </c>
      <c r="J123" s="13"/>
      <c r="K123" s="10"/>
      <c r="L123" s="14" t="str">
        <f aca="false">IF(I123="","",I123-N(J123))</f>
        <v/>
      </c>
      <c r="M123" s="15" t="str">
        <f aca="true">IF(I123="","",IF(L123&lt;=0,"Paid",IF(C123="","Draft",IF(E123&lt;TODAY(),"Overdue",IF(N(J123)&gt;0,"Part paid",IF(E123-TODAY()&lt;=7,"Due soon","Not due yet"))))))</f>
        <v/>
      </c>
      <c r="N123" s="16" t="str">
        <f aca="true">IF(OR(L123="",E123=""),"",IF(AND(L123&gt;0,E123&lt;TODAY()),TODAY()-E123,0))</f>
        <v/>
      </c>
      <c r="O123" s="15" t="str">
        <f aca="false">IF(OR(L123="",N(L123)&lt;=0,E123=""),"",IF(N123=0,"Current",IF(N123&lt;=30,"1-30",IF(N123&lt;=60,"31-60",IF(N123&lt;=90,"61-90","90+")))))</f>
        <v/>
      </c>
      <c r="P123" s="16" t="str">
        <f aca="false">IF(OR(K123="",C123="",N(L123)&gt;0),"",K123-C123)</f>
        <v/>
      </c>
      <c r="Q123" s="9"/>
    </row>
    <row r="124" customFormat="false" ht="15" hidden="false" customHeight="false" outlineLevel="0" collapsed="false">
      <c r="A124" s="9"/>
      <c r="B124" s="9"/>
      <c r="C124" s="10"/>
      <c r="D124" s="11"/>
      <c r="E124" s="12" t="str">
        <f aca="false">IF(C124="","",C124+N(D124))</f>
        <v/>
      </c>
      <c r="F124" s="9"/>
      <c r="G124" s="13"/>
      <c r="H124" s="13"/>
      <c r="I124" s="14" t="str">
        <f aca="false">IF(G124="","",G124+N(H124))</f>
        <v/>
      </c>
      <c r="J124" s="13"/>
      <c r="K124" s="10"/>
      <c r="L124" s="14" t="str">
        <f aca="false">IF(I124="","",I124-N(J124))</f>
        <v/>
      </c>
      <c r="M124" s="15" t="str">
        <f aca="true">IF(I124="","",IF(L124&lt;=0,"Paid",IF(C124="","Draft",IF(E124&lt;TODAY(),"Overdue",IF(N(J124)&gt;0,"Part paid",IF(E124-TODAY()&lt;=7,"Due soon","Not due yet"))))))</f>
        <v/>
      </c>
      <c r="N124" s="16" t="str">
        <f aca="true">IF(OR(L124="",E124=""),"",IF(AND(L124&gt;0,E124&lt;TODAY()),TODAY()-E124,0))</f>
        <v/>
      </c>
      <c r="O124" s="15" t="str">
        <f aca="false">IF(OR(L124="",N(L124)&lt;=0,E124=""),"",IF(N124=0,"Current",IF(N124&lt;=30,"1-30",IF(N124&lt;=60,"31-60",IF(N124&lt;=90,"61-90","90+")))))</f>
        <v/>
      </c>
      <c r="P124" s="16" t="str">
        <f aca="false">IF(OR(K124="",C124="",N(L124)&gt;0),"",K124-C124)</f>
        <v/>
      </c>
      <c r="Q124" s="9"/>
    </row>
    <row r="125" customFormat="false" ht="15" hidden="false" customHeight="false" outlineLevel="0" collapsed="false">
      <c r="A125" s="9"/>
      <c r="B125" s="9"/>
      <c r="C125" s="10"/>
      <c r="D125" s="11"/>
      <c r="E125" s="12" t="str">
        <f aca="false">IF(C125="","",C125+N(D125))</f>
        <v/>
      </c>
      <c r="F125" s="9"/>
      <c r="G125" s="13"/>
      <c r="H125" s="13"/>
      <c r="I125" s="14" t="str">
        <f aca="false">IF(G125="","",G125+N(H125))</f>
        <v/>
      </c>
      <c r="J125" s="13"/>
      <c r="K125" s="10"/>
      <c r="L125" s="14" t="str">
        <f aca="false">IF(I125="","",I125-N(J125))</f>
        <v/>
      </c>
      <c r="M125" s="15" t="str">
        <f aca="true">IF(I125="","",IF(L125&lt;=0,"Paid",IF(C125="","Draft",IF(E125&lt;TODAY(),"Overdue",IF(N(J125)&gt;0,"Part paid",IF(E125-TODAY()&lt;=7,"Due soon","Not due yet"))))))</f>
        <v/>
      </c>
      <c r="N125" s="16" t="str">
        <f aca="true">IF(OR(L125="",E125=""),"",IF(AND(L125&gt;0,E125&lt;TODAY()),TODAY()-E125,0))</f>
        <v/>
      </c>
      <c r="O125" s="15" t="str">
        <f aca="false">IF(OR(L125="",N(L125)&lt;=0,E125=""),"",IF(N125=0,"Current",IF(N125&lt;=30,"1-30",IF(N125&lt;=60,"31-60",IF(N125&lt;=90,"61-90","90+")))))</f>
        <v/>
      </c>
      <c r="P125" s="16" t="str">
        <f aca="false">IF(OR(K125="",C125="",N(L125)&gt;0),"",K125-C125)</f>
        <v/>
      </c>
      <c r="Q125" s="9"/>
    </row>
    <row r="126" customFormat="false" ht="15" hidden="false" customHeight="false" outlineLevel="0" collapsed="false">
      <c r="A126" s="9"/>
      <c r="B126" s="9"/>
      <c r="C126" s="10"/>
      <c r="D126" s="11"/>
      <c r="E126" s="12" t="str">
        <f aca="false">IF(C126="","",C126+N(D126))</f>
        <v/>
      </c>
      <c r="F126" s="9"/>
      <c r="G126" s="13"/>
      <c r="H126" s="13"/>
      <c r="I126" s="14" t="str">
        <f aca="false">IF(G126="","",G126+N(H126))</f>
        <v/>
      </c>
      <c r="J126" s="13"/>
      <c r="K126" s="10"/>
      <c r="L126" s="14" t="str">
        <f aca="false">IF(I126="","",I126-N(J126))</f>
        <v/>
      </c>
      <c r="M126" s="15" t="str">
        <f aca="true">IF(I126="","",IF(L126&lt;=0,"Paid",IF(C126="","Draft",IF(E126&lt;TODAY(),"Overdue",IF(N(J126)&gt;0,"Part paid",IF(E126-TODAY()&lt;=7,"Due soon","Not due yet"))))))</f>
        <v/>
      </c>
      <c r="N126" s="16" t="str">
        <f aca="true">IF(OR(L126="",E126=""),"",IF(AND(L126&gt;0,E126&lt;TODAY()),TODAY()-E126,0))</f>
        <v/>
      </c>
      <c r="O126" s="15" t="str">
        <f aca="false">IF(OR(L126="",N(L126)&lt;=0,E126=""),"",IF(N126=0,"Current",IF(N126&lt;=30,"1-30",IF(N126&lt;=60,"31-60",IF(N126&lt;=90,"61-90","90+")))))</f>
        <v/>
      </c>
      <c r="P126" s="16" t="str">
        <f aca="false">IF(OR(K126="",C126="",N(L126)&gt;0),"",K126-C126)</f>
        <v/>
      </c>
      <c r="Q126" s="9"/>
    </row>
    <row r="127" customFormat="false" ht="15" hidden="false" customHeight="false" outlineLevel="0" collapsed="false">
      <c r="A127" s="9"/>
      <c r="B127" s="9"/>
      <c r="C127" s="10"/>
      <c r="D127" s="11"/>
      <c r="E127" s="12" t="str">
        <f aca="false">IF(C127="","",C127+N(D127))</f>
        <v/>
      </c>
      <c r="F127" s="9"/>
      <c r="G127" s="13"/>
      <c r="H127" s="13"/>
      <c r="I127" s="14" t="str">
        <f aca="false">IF(G127="","",G127+N(H127))</f>
        <v/>
      </c>
      <c r="J127" s="13"/>
      <c r="K127" s="10"/>
      <c r="L127" s="14" t="str">
        <f aca="false">IF(I127="","",I127-N(J127))</f>
        <v/>
      </c>
      <c r="M127" s="15" t="str">
        <f aca="true">IF(I127="","",IF(L127&lt;=0,"Paid",IF(C127="","Draft",IF(E127&lt;TODAY(),"Overdue",IF(N(J127)&gt;0,"Part paid",IF(E127-TODAY()&lt;=7,"Due soon","Not due yet"))))))</f>
        <v/>
      </c>
      <c r="N127" s="16" t="str">
        <f aca="true">IF(OR(L127="",E127=""),"",IF(AND(L127&gt;0,E127&lt;TODAY()),TODAY()-E127,0))</f>
        <v/>
      </c>
      <c r="O127" s="15" t="str">
        <f aca="false">IF(OR(L127="",N(L127)&lt;=0,E127=""),"",IF(N127=0,"Current",IF(N127&lt;=30,"1-30",IF(N127&lt;=60,"31-60",IF(N127&lt;=90,"61-90","90+")))))</f>
        <v/>
      </c>
      <c r="P127" s="16" t="str">
        <f aca="false">IF(OR(K127="",C127="",N(L127)&gt;0),"",K127-C127)</f>
        <v/>
      </c>
      <c r="Q127" s="9"/>
    </row>
    <row r="128" customFormat="false" ht="15" hidden="false" customHeight="false" outlineLevel="0" collapsed="false">
      <c r="A128" s="9"/>
      <c r="B128" s="9"/>
      <c r="C128" s="10"/>
      <c r="D128" s="11"/>
      <c r="E128" s="12" t="str">
        <f aca="false">IF(C128="","",C128+N(D128))</f>
        <v/>
      </c>
      <c r="F128" s="9"/>
      <c r="G128" s="13"/>
      <c r="H128" s="13"/>
      <c r="I128" s="14" t="str">
        <f aca="false">IF(G128="","",G128+N(H128))</f>
        <v/>
      </c>
      <c r="J128" s="13"/>
      <c r="K128" s="10"/>
      <c r="L128" s="14" t="str">
        <f aca="false">IF(I128="","",I128-N(J128))</f>
        <v/>
      </c>
      <c r="M128" s="15" t="str">
        <f aca="true">IF(I128="","",IF(L128&lt;=0,"Paid",IF(C128="","Draft",IF(E128&lt;TODAY(),"Overdue",IF(N(J128)&gt;0,"Part paid",IF(E128-TODAY()&lt;=7,"Due soon","Not due yet"))))))</f>
        <v/>
      </c>
      <c r="N128" s="16" t="str">
        <f aca="true">IF(OR(L128="",E128=""),"",IF(AND(L128&gt;0,E128&lt;TODAY()),TODAY()-E128,0))</f>
        <v/>
      </c>
      <c r="O128" s="15" t="str">
        <f aca="false">IF(OR(L128="",N(L128)&lt;=0,E128=""),"",IF(N128=0,"Current",IF(N128&lt;=30,"1-30",IF(N128&lt;=60,"31-60",IF(N128&lt;=90,"61-90","90+")))))</f>
        <v/>
      </c>
      <c r="P128" s="16" t="str">
        <f aca="false">IF(OR(K128="",C128="",N(L128)&gt;0),"",K128-C128)</f>
        <v/>
      </c>
      <c r="Q128" s="9"/>
    </row>
    <row r="129" customFormat="false" ht="15" hidden="false" customHeight="false" outlineLevel="0" collapsed="false">
      <c r="A129" s="9"/>
      <c r="B129" s="9"/>
      <c r="C129" s="10"/>
      <c r="D129" s="11"/>
      <c r="E129" s="12" t="str">
        <f aca="false">IF(C129="","",C129+N(D129))</f>
        <v/>
      </c>
      <c r="F129" s="9"/>
      <c r="G129" s="13"/>
      <c r="H129" s="13"/>
      <c r="I129" s="14" t="str">
        <f aca="false">IF(G129="","",G129+N(H129))</f>
        <v/>
      </c>
      <c r="J129" s="13"/>
      <c r="K129" s="10"/>
      <c r="L129" s="14" t="str">
        <f aca="false">IF(I129="","",I129-N(J129))</f>
        <v/>
      </c>
      <c r="M129" s="15" t="str">
        <f aca="true">IF(I129="","",IF(L129&lt;=0,"Paid",IF(C129="","Draft",IF(E129&lt;TODAY(),"Overdue",IF(N(J129)&gt;0,"Part paid",IF(E129-TODAY()&lt;=7,"Due soon","Not due yet"))))))</f>
        <v/>
      </c>
      <c r="N129" s="16" t="str">
        <f aca="true">IF(OR(L129="",E129=""),"",IF(AND(L129&gt;0,E129&lt;TODAY()),TODAY()-E129,0))</f>
        <v/>
      </c>
      <c r="O129" s="15" t="str">
        <f aca="false">IF(OR(L129="",N(L129)&lt;=0,E129=""),"",IF(N129=0,"Current",IF(N129&lt;=30,"1-30",IF(N129&lt;=60,"31-60",IF(N129&lt;=90,"61-90","90+")))))</f>
        <v/>
      </c>
      <c r="P129" s="16" t="str">
        <f aca="false">IF(OR(K129="",C129="",N(L129)&gt;0),"",K129-C129)</f>
        <v/>
      </c>
      <c r="Q129" s="9"/>
    </row>
    <row r="130" customFormat="false" ht="15" hidden="false" customHeight="false" outlineLevel="0" collapsed="false">
      <c r="A130" s="9"/>
      <c r="B130" s="9"/>
      <c r="C130" s="10"/>
      <c r="D130" s="11"/>
      <c r="E130" s="12" t="str">
        <f aca="false">IF(C130="","",C130+N(D130))</f>
        <v/>
      </c>
      <c r="F130" s="9"/>
      <c r="G130" s="13"/>
      <c r="H130" s="13"/>
      <c r="I130" s="14" t="str">
        <f aca="false">IF(G130="","",G130+N(H130))</f>
        <v/>
      </c>
      <c r="J130" s="13"/>
      <c r="K130" s="10"/>
      <c r="L130" s="14" t="str">
        <f aca="false">IF(I130="","",I130-N(J130))</f>
        <v/>
      </c>
      <c r="M130" s="15" t="str">
        <f aca="true">IF(I130="","",IF(L130&lt;=0,"Paid",IF(C130="","Draft",IF(E130&lt;TODAY(),"Overdue",IF(N(J130)&gt;0,"Part paid",IF(E130-TODAY()&lt;=7,"Due soon","Not due yet"))))))</f>
        <v/>
      </c>
      <c r="N130" s="16" t="str">
        <f aca="true">IF(OR(L130="",E130=""),"",IF(AND(L130&gt;0,E130&lt;TODAY()),TODAY()-E130,0))</f>
        <v/>
      </c>
      <c r="O130" s="15" t="str">
        <f aca="false">IF(OR(L130="",N(L130)&lt;=0,E130=""),"",IF(N130=0,"Current",IF(N130&lt;=30,"1-30",IF(N130&lt;=60,"31-60",IF(N130&lt;=90,"61-90","90+")))))</f>
        <v/>
      </c>
      <c r="P130" s="16" t="str">
        <f aca="false">IF(OR(K130="",C130="",N(L130)&gt;0),"",K130-C130)</f>
        <v/>
      </c>
      <c r="Q130" s="9"/>
    </row>
    <row r="131" customFormat="false" ht="15" hidden="false" customHeight="false" outlineLevel="0" collapsed="false">
      <c r="A131" s="9"/>
      <c r="B131" s="9"/>
      <c r="C131" s="10"/>
      <c r="D131" s="11"/>
      <c r="E131" s="12" t="str">
        <f aca="false">IF(C131="","",C131+N(D131))</f>
        <v/>
      </c>
      <c r="F131" s="9"/>
      <c r="G131" s="13"/>
      <c r="H131" s="13"/>
      <c r="I131" s="14" t="str">
        <f aca="false">IF(G131="","",G131+N(H131))</f>
        <v/>
      </c>
      <c r="J131" s="13"/>
      <c r="K131" s="10"/>
      <c r="L131" s="14" t="str">
        <f aca="false">IF(I131="","",I131-N(J131))</f>
        <v/>
      </c>
      <c r="M131" s="15" t="str">
        <f aca="true">IF(I131="","",IF(L131&lt;=0,"Paid",IF(C131="","Draft",IF(E131&lt;TODAY(),"Overdue",IF(N(J131)&gt;0,"Part paid",IF(E131-TODAY()&lt;=7,"Due soon","Not due yet"))))))</f>
        <v/>
      </c>
      <c r="N131" s="16" t="str">
        <f aca="true">IF(OR(L131="",E131=""),"",IF(AND(L131&gt;0,E131&lt;TODAY()),TODAY()-E131,0))</f>
        <v/>
      </c>
      <c r="O131" s="15" t="str">
        <f aca="false">IF(OR(L131="",N(L131)&lt;=0,E131=""),"",IF(N131=0,"Current",IF(N131&lt;=30,"1-30",IF(N131&lt;=60,"31-60",IF(N131&lt;=90,"61-90","90+")))))</f>
        <v/>
      </c>
      <c r="P131" s="16" t="str">
        <f aca="false">IF(OR(K131="",C131="",N(L131)&gt;0),"",K131-C131)</f>
        <v/>
      </c>
      <c r="Q131" s="9"/>
    </row>
    <row r="132" customFormat="false" ht="15" hidden="false" customHeight="false" outlineLevel="0" collapsed="false">
      <c r="A132" s="9"/>
      <c r="B132" s="9"/>
      <c r="C132" s="10"/>
      <c r="D132" s="11"/>
      <c r="E132" s="12" t="str">
        <f aca="false">IF(C132="","",C132+N(D132))</f>
        <v/>
      </c>
      <c r="F132" s="9"/>
      <c r="G132" s="13"/>
      <c r="H132" s="13"/>
      <c r="I132" s="14" t="str">
        <f aca="false">IF(G132="","",G132+N(H132))</f>
        <v/>
      </c>
      <c r="J132" s="13"/>
      <c r="K132" s="10"/>
      <c r="L132" s="14" t="str">
        <f aca="false">IF(I132="","",I132-N(J132))</f>
        <v/>
      </c>
      <c r="M132" s="15" t="str">
        <f aca="true">IF(I132="","",IF(L132&lt;=0,"Paid",IF(C132="","Draft",IF(E132&lt;TODAY(),"Overdue",IF(N(J132)&gt;0,"Part paid",IF(E132-TODAY()&lt;=7,"Due soon","Not due yet"))))))</f>
        <v/>
      </c>
      <c r="N132" s="16" t="str">
        <f aca="true">IF(OR(L132="",E132=""),"",IF(AND(L132&gt;0,E132&lt;TODAY()),TODAY()-E132,0))</f>
        <v/>
      </c>
      <c r="O132" s="15" t="str">
        <f aca="false">IF(OR(L132="",N(L132)&lt;=0,E132=""),"",IF(N132=0,"Current",IF(N132&lt;=30,"1-30",IF(N132&lt;=60,"31-60",IF(N132&lt;=90,"61-90","90+")))))</f>
        <v/>
      </c>
      <c r="P132" s="16" t="str">
        <f aca="false">IF(OR(K132="",C132="",N(L132)&gt;0),"",K132-C132)</f>
        <v/>
      </c>
      <c r="Q132" s="9"/>
    </row>
    <row r="133" customFormat="false" ht="15" hidden="false" customHeight="false" outlineLevel="0" collapsed="false">
      <c r="A133" s="9"/>
      <c r="B133" s="9"/>
      <c r="C133" s="10"/>
      <c r="D133" s="11"/>
      <c r="E133" s="12" t="str">
        <f aca="false">IF(C133="","",C133+N(D133))</f>
        <v/>
      </c>
      <c r="F133" s="9"/>
      <c r="G133" s="13"/>
      <c r="H133" s="13"/>
      <c r="I133" s="14" t="str">
        <f aca="false">IF(G133="","",G133+N(H133))</f>
        <v/>
      </c>
      <c r="J133" s="13"/>
      <c r="K133" s="10"/>
      <c r="L133" s="14" t="str">
        <f aca="false">IF(I133="","",I133-N(J133))</f>
        <v/>
      </c>
      <c r="M133" s="15" t="str">
        <f aca="true">IF(I133="","",IF(L133&lt;=0,"Paid",IF(C133="","Draft",IF(E133&lt;TODAY(),"Overdue",IF(N(J133)&gt;0,"Part paid",IF(E133-TODAY()&lt;=7,"Due soon","Not due yet"))))))</f>
        <v/>
      </c>
      <c r="N133" s="16" t="str">
        <f aca="true">IF(OR(L133="",E133=""),"",IF(AND(L133&gt;0,E133&lt;TODAY()),TODAY()-E133,0))</f>
        <v/>
      </c>
      <c r="O133" s="15" t="str">
        <f aca="false">IF(OR(L133="",N(L133)&lt;=0,E133=""),"",IF(N133=0,"Current",IF(N133&lt;=30,"1-30",IF(N133&lt;=60,"31-60",IF(N133&lt;=90,"61-90","90+")))))</f>
        <v/>
      </c>
      <c r="P133" s="16" t="str">
        <f aca="false">IF(OR(K133="",C133="",N(L133)&gt;0),"",K133-C133)</f>
        <v/>
      </c>
      <c r="Q133" s="9"/>
    </row>
    <row r="134" customFormat="false" ht="15" hidden="false" customHeight="false" outlineLevel="0" collapsed="false">
      <c r="A134" s="9"/>
      <c r="B134" s="9"/>
      <c r="C134" s="10"/>
      <c r="D134" s="11"/>
      <c r="E134" s="12" t="str">
        <f aca="false">IF(C134="","",C134+N(D134))</f>
        <v/>
      </c>
      <c r="F134" s="9"/>
      <c r="G134" s="13"/>
      <c r="H134" s="13"/>
      <c r="I134" s="14" t="str">
        <f aca="false">IF(G134="","",G134+N(H134))</f>
        <v/>
      </c>
      <c r="J134" s="13"/>
      <c r="K134" s="10"/>
      <c r="L134" s="14" t="str">
        <f aca="false">IF(I134="","",I134-N(J134))</f>
        <v/>
      </c>
      <c r="M134" s="15" t="str">
        <f aca="true">IF(I134="","",IF(L134&lt;=0,"Paid",IF(C134="","Draft",IF(E134&lt;TODAY(),"Overdue",IF(N(J134)&gt;0,"Part paid",IF(E134-TODAY()&lt;=7,"Due soon","Not due yet"))))))</f>
        <v/>
      </c>
      <c r="N134" s="16" t="str">
        <f aca="true">IF(OR(L134="",E134=""),"",IF(AND(L134&gt;0,E134&lt;TODAY()),TODAY()-E134,0))</f>
        <v/>
      </c>
      <c r="O134" s="15" t="str">
        <f aca="false">IF(OR(L134="",N(L134)&lt;=0,E134=""),"",IF(N134=0,"Current",IF(N134&lt;=30,"1-30",IF(N134&lt;=60,"31-60",IF(N134&lt;=90,"61-90","90+")))))</f>
        <v/>
      </c>
      <c r="P134" s="16" t="str">
        <f aca="false">IF(OR(K134="",C134="",N(L134)&gt;0),"",K134-C134)</f>
        <v/>
      </c>
      <c r="Q134" s="9"/>
    </row>
    <row r="135" customFormat="false" ht="15" hidden="false" customHeight="false" outlineLevel="0" collapsed="false">
      <c r="A135" s="9"/>
      <c r="B135" s="9"/>
      <c r="C135" s="10"/>
      <c r="D135" s="11"/>
      <c r="E135" s="12" t="str">
        <f aca="false">IF(C135="","",C135+N(D135))</f>
        <v/>
      </c>
      <c r="F135" s="9"/>
      <c r="G135" s="13"/>
      <c r="H135" s="13"/>
      <c r="I135" s="14" t="str">
        <f aca="false">IF(G135="","",G135+N(H135))</f>
        <v/>
      </c>
      <c r="J135" s="13"/>
      <c r="K135" s="10"/>
      <c r="L135" s="14" t="str">
        <f aca="false">IF(I135="","",I135-N(J135))</f>
        <v/>
      </c>
      <c r="M135" s="15" t="str">
        <f aca="true">IF(I135="","",IF(L135&lt;=0,"Paid",IF(C135="","Draft",IF(E135&lt;TODAY(),"Overdue",IF(N(J135)&gt;0,"Part paid",IF(E135-TODAY()&lt;=7,"Due soon","Not due yet"))))))</f>
        <v/>
      </c>
      <c r="N135" s="16" t="str">
        <f aca="true">IF(OR(L135="",E135=""),"",IF(AND(L135&gt;0,E135&lt;TODAY()),TODAY()-E135,0))</f>
        <v/>
      </c>
      <c r="O135" s="15" t="str">
        <f aca="false">IF(OR(L135="",N(L135)&lt;=0,E135=""),"",IF(N135=0,"Current",IF(N135&lt;=30,"1-30",IF(N135&lt;=60,"31-60",IF(N135&lt;=90,"61-90","90+")))))</f>
        <v/>
      </c>
      <c r="P135" s="16" t="str">
        <f aca="false">IF(OR(K135="",C135="",N(L135)&gt;0),"",K135-C135)</f>
        <v/>
      </c>
      <c r="Q135" s="9"/>
    </row>
    <row r="136" customFormat="false" ht="15" hidden="false" customHeight="false" outlineLevel="0" collapsed="false">
      <c r="A136" s="9"/>
      <c r="B136" s="9"/>
      <c r="C136" s="10"/>
      <c r="D136" s="11"/>
      <c r="E136" s="12" t="str">
        <f aca="false">IF(C136="","",C136+N(D136))</f>
        <v/>
      </c>
      <c r="F136" s="9"/>
      <c r="G136" s="13"/>
      <c r="H136" s="13"/>
      <c r="I136" s="14" t="str">
        <f aca="false">IF(G136="","",G136+N(H136))</f>
        <v/>
      </c>
      <c r="J136" s="13"/>
      <c r="K136" s="10"/>
      <c r="L136" s="14" t="str">
        <f aca="false">IF(I136="","",I136-N(J136))</f>
        <v/>
      </c>
      <c r="M136" s="15" t="str">
        <f aca="true">IF(I136="","",IF(L136&lt;=0,"Paid",IF(C136="","Draft",IF(E136&lt;TODAY(),"Overdue",IF(N(J136)&gt;0,"Part paid",IF(E136-TODAY()&lt;=7,"Due soon","Not due yet"))))))</f>
        <v/>
      </c>
      <c r="N136" s="16" t="str">
        <f aca="true">IF(OR(L136="",E136=""),"",IF(AND(L136&gt;0,E136&lt;TODAY()),TODAY()-E136,0))</f>
        <v/>
      </c>
      <c r="O136" s="15" t="str">
        <f aca="false">IF(OR(L136="",N(L136)&lt;=0,E136=""),"",IF(N136=0,"Current",IF(N136&lt;=30,"1-30",IF(N136&lt;=60,"31-60",IF(N136&lt;=90,"61-90","90+")))))</f>
        <v/>
      </c>
      <c r="P136" s="16" t="str">
        <f aca="false">IF(OR(K136="",C136="",N(L136)&gt;0),"",K136-C136)</f>
        <v/>
      </c>
      <c r="Q136" s="9"/>
    </row>
    <row r="137" customFormat="false" ht="15" hidden="false" customHeight="false" outlineLevel="0" collapsed="false">
      <c r="A137" s="9"/>
      <c r="B137" s="9"/>
      <c r="C137" s="10"/>
      <c r="D137" s="11"/>
      <c r="E137" s="12" t="str">
        <f aca="false">IF(C137="","",C137+N(D137))</f>
        <v/>
      </c>
      <c r="F137" s="9"/>
      <c r="G137" s="13"/>
      <c r="H137" s="13"/>
      <c r="I137" s="14" t="str">
        <f aca="false">IF(G137="","",G137+N(H137))</f>
        <v/>
      </c>
      <c r="J137" s="13"/>
      <c r="K137" s="10"/>
      <c r="L137" s="14" t="str">
        <f aca="false">IF(I137="","",I137-N(J137))</f>
        <v/>
      </c>
      <c r="M137" s="15" t="str">
        <f aca="true">IF(I137="","",IF(L137&lt;=0,"Paid",IF(C137="","Draft",IF(E137&lt;TODAY(),"Overdue",IF(N(J137)&gt;0,"Part paid",IF(E137-TODAY()&lt;=7,"Due soon","Not due yet"))))))</f>
        <v/>
      </c>
      <c r="N137" s="16" t="str">
        <f aca="true">IF(OR(L137="",E137=""),"",IF(AND(L137&gt;0,E137&lt;TODAY()),TODAY()-E137,0))</f>
        <v/>
      </c>
      <c r="O137" s="15" t="str">
        <f aca="false">IF(OR(L137="",N(L137)&lt;=0,E137=""),"",IF(N137=0,"Current",IF(N137&lt;=30,"1-30",IF(N137&lt;=60,"31-60",IF(N137&lt;=90,"61-90","90+")))))</f>
        <v/>
      </c>
      <c r="P137" s="16" t="str">
        <f aca="false">IF(OR(K137="",C137="",N(L137)&gt;0),"",K137-C137)</f>
        <v/>
      </c>
      <c r="Q137" s="9"/>
    </row>
    <row r="138" customFormat="false" ht="15" hidden="false" customHeight="false" outlineLevel="0" collapsed="false">
      <c r="A138" s="9"/>
      <c r="B138" s="9"/>
      <c r="C138" s="10"/>
      <c r="D138" s="11"/>
      <c r="E138" s="12" t="str">
        <f aca="false">IF(C138="","",C138+N(D138))</f>
        <v/>
      </c>
      <c r="F138" s="9"/>
      <c r="G138" s="13"/>
      <c r="H138" s="13"/>
      <c r="I138" s="14" t="str">
        <f aca="false">IF(G138="","",G138+N(H138))</f>
        <v/>
      </c>
      <c r="J138" s="13"/>
      <c r="K138" s="10"/>
      <c r="L138" s="14" t="str">
        <f aca="false">IF(I138="","",I138-N(J138))</f>
        <v/>
      </c>
      <c r="M138" s="15" t="str">
        <f aca="true">IF(I138="","",IF(L138&lt;=0,"Paid",IF(C138="","Draft",IF(E138&lt;TODAY(),"Overdue",IF(N(J138)&gt;0,"Part paid",IF(E138-TODAY()&lt;=7,"Due soon","Not due yet"))))))</f>
        <v/>
      </c>
      <c r="N138" s="16" t="str">
        <f aca="true">IF(OR(L138="",E138=""),"",IF(AND(L138&gt;0,E138&lt;TODAY()),TODAY()-E138,0))</f>
        <v/>
      </c>
      <c r="O138" s="15" t="str">
        <f aca="false">IF(OR(L138="",N(L138)&lt;=0,E138=""),"",IF(N138=0,"Current",IF(N138&lt;=30,"1-30",IF(N138&lt;=60,"31-60",IF(N138&lt;=90,"61-90","90+")))))</f>
        <v/>
      </c>
      <c r="P138" s="16" t="str">
        <f aca="false">IF(OR(K138="",C138="",N(L138)&gt;0),"",K138-C138)</f>
        <v/>
      </c>
      <c r="Q138" s="9"/>
    </row>
    <row r="139" customFormat="false" ht="15" hidden="false" customHeight="false" outlineLevel="0" collapsed="false">
      <c r="A139" s="9"/>
      <c r="B139" s="9"/>
      <c r="C139" s="10"/>
      <c r="D139" s="11"/>
      <c r="E139" s="12" t="str">
        <f aca="false">IF(C139="","",C139+N(D139))</f>
        <v/>
      </c>
      <c r="F139" s="9"/>
      <c r="G139" s="13"/>
      <c r="H139" s="13"/>
      <c r="I139" s="14" t="str">
        <f aca="false">IF(G139="","",G139+N(H139))</f>
        <v/>
      </c>
      <c r="J139" s="13"/>
      <c r="K139" s="10"/>
      <c r="L139" s="14" t="str">
        <f aca="false">IF(I139="","",I139-N(J139))</f>
        <v/>
      </c>
      <c r="M139" s="15" t="str">
        <f aca="true">IF(I139="","",IF(L139&lt;=0,"Paid",IF(C139="","Draft",IF(E139&lt;TODAY(),"Overdue",IF(N(J139)&gt;0,"Part paid",IF(E139-TODAY()&lt;=7,"Due soon","Not due yet"))))))</f>
        <v/>
      </c>
      <c r="N139" s="16" t="str">
        <f aca="true">IF(OR(L139="",E139=""),"",IF(AND(L139&gt;0,E139&lt;TODAY()),TODAY()-E139,0))</f>
        <v/>
      </c>
      <c r="O139" s="15" t="str">
        <f aca="false">IF(OR(L139="",N(L139)&lt;=0,E139=""),"",IF(N139=0,"Current",IF(N139&lt;=30,"1-30",IF(N139&lt;=60,"31-60",IF(N139&lt;=90,"61-90","90+")))))</f>
        <v/>
      </c>
      <c r="P139" s="16" t="str">
        <f aca="false">IF(OR(K139="",C139="",N(L139)&gt;0),"",K139-C139)</f>
        <v/>
      </c>
      <c r="Q139" s="9"/>
    </row>
    <row r="140" customFormat="false" ht="15" hidden="false" customHeight="false" outlineLevel="0" collapsed="false">
      <c r="A140" s="9"/>
      <c r="B140" s="9"/>
      <c r="C140" s="10"/>
      <c r="D140" s="11"/>
      <c r="E140" s="12" t="str">
        <f aca="false">IF(C140="","",C140+N(D140))</f>
        <v/>
      </c>
      <c r="F140" s="9"/>
      <c r="G140" s="13"/>
      <c r="H140" s="13"/>
      <c r="I140" s="14" t="str">
        <f aca="false">IF(G140="","",G140+N(H140))</f>
        <v/>
      </c>
      <c r="J140" s="13"/>
      <c r="K140" s="10"/>
      <c r="L140" s="14" t="str">
        <f aca="false">IF(I140="","",I140-N(J140))</f>
        <v/>
      </c>
      <c r="M140" s="15" t="str">
        <f aca="true">IF(I140="","",IF(L140&lt;=0,"Paid",IF(C140="","Draft",IF(E140&lt;TODAY(),"Overdue",IF(N(J140)&gt;0,"Part paid",IF(E140-TODAY()&lt;=7,"Due soon","Not due yet"))))))</f>
        <v/>
      </c>
      <c r="N140" s="16" t="str">
        <f aca="true">IF(OR(L140="",E140=""),"",IF(AND(L140&gt;0,E140&lt;TODAY()),TODAY()-E140,0))</f>
        <v/>
      </c>
      <c r="O140" s="15" t="str">
        <f aca="false">IF(OR(L140="",N(L140)&lt;=0,E140=""),"",IF(N140=0,"Current",IF(N140&lt;=30,"1-30",IF(N140&lt;=60,"31-60",IF(N140&lt;=90,"61-90","90+")))))</f>
        <v/>
      </c>
      <c r="P140" s="16" t="str">
        <f aca="false">IF(OR(K140="",C140="",N(L140)&gt;0),"",K140-C140)</f>
        <v/>
      </c>
      <c r="Q140" s="9"/>
    </row>
    <row r="141" customFormat="false" ht="15" hidden="false" customHeight="false" outlineLevel="0" collapsed="false">
      <c r="A141" s="9"/>
      <c r="B141" s="9"/>
      <c r="C141" s="10"/>
      <c r="D141" s="11"/>
      <c r="E141" s="12" t="str">
        <f aca="false">IF(C141="","",C141+N(D141))</f>
        <v/>
      </c>
      <c r="F141" s="9"/>
      <c r="G141" s="13"/>
      <c r="H141" s="13"/>
      <c r="I141" s="14" t="str">
        <f aca="false">IF(G141="","",G141+N(H141))</f>
        <v/>
      </c>
      <c r="J141" s="13"/>
      <c r="K141" s="10"/>
      <c r="L141" s="14" t="str">
        <f aca="false">IF(I141="","",I141-N(J141))</f>
        <v/>
      </c>
      <c r="M141" s="15" t="str">
        <f aca="true">IF(I141="","",IF(L141&lt;=0,"Paid",IF(C141="","Draft",IF(E141&lt;TODAY(),"Overdue",IF(N(J141)&gt;0,"Part paid",IF(E141-TODAY()&lt;=7,"Due soon","Not due yet"))))))</f>
        <v/>
      </c>
      <c r="N141" s="16" t="str">
        <f aca="true">IF(OR(L141="",E141=""),"",IF(AND(L141&gt;0,E141&lt;TODAY()),TODAY()-E141,0))</f>
        <v/>
      </c>
      <c r="O141" s="15" t="str">
        <f aca="false">IF(OR(L141="",N(L141)&lt;=0,E141=""),"",IF(N141=0,"Current",IF(N141&lt;=30,"1-30",IF(N141&lt;=60,"31-60",IF(N141&lt;=90,"61-90","90+")))))</f>
        <v/>
      </c>
      <c r="P141" s="16" t="str">
        <f aca="false">IF(OR(K141="",C141="",N(L141)&gt;0),"",K141-C141)</f>
        <v/>
      </c>
      <c r="Q141" s="9"/>
    </row>
    <row r="142" customFormat="false" ht="15" hidden="false" customHeight="false" outlineLevel="0" collapsed="false">
      <c r="A142" s="9"/>
      <c r="B142" s="9"/>
      <c r="C142" s="10"/>
      <c r="D142" s="11"/>
      <c r="E142" s="12" t="str">
        <f aca="false">IF(C142="","",C142+N(D142))</f>
        <v/>
      </c>
      <c r="F142" s="9"/>
      <c r="G142" s="13"/>
      <c r="H142" s="13"/>
      <c r="I142" s="14" t="str">
        <f aca="false">IF(G142="","",G142+N(H142))</f>
        <v/>
      </c>
      <c r="J142" s="13"/>
      <c r="K142" s="10"/>
      <c r="L142" s="14" t="str">
        <f aca="false">IF(I142="","",I142-N(J142))</f>
        <v/>
      </c>
      <c r="M142" s="15" t="str">
        <f aca="true">IF(I142="","",IF(L142&lt;=0,"Paid",IF(C142="","Draft",IF(E142&lt;TODAY(),"Overdue",IF(N(J142)&gt;0,"Part paid",IF(E142-TODAY()&lt;=7,"Due soon","Not due yet"))))))</f>
        <v/>
      </c>
      <c r="N142" s="16" t="str">
        <f aca="true">IF(OR(L142="",E142=""),"",IF(AND(L142&gt;0,E142&lt;TODAY()),TODAY()-E142,0))</f>
        <v/>
      </c>
      <c r="O142" s="15" t="str">
        <f aca="false">IF(OR(L142="",N(L142)&lt;=0,E142=""),"",IF(N142=0,"Current",IF(N142&lt;=30,"1-30",IF(N142&lt;=60,"31-60",IF(N142&lt;=90,"61-90","90+")))))</f>
        <v/>
      </c>
      <c r="P142" s="16" t="str">
        <f aca="false">IF(OR(K142="",C142="",N(L142)&gt;0),"",K142-C142)</f>
        <v/>
      </c>
      <c r="Q142" s="9"/>
    </row>
    <row r="143" customFormat="false" ht="15" hidden="false" customHeight="false" outlineLevel="0" collapsed="false">
      <c r="A143" s="9"/>
      <c r="B143" s="9"/>
      <c r="C143" s="10"/>
      <c r="D143" s="11"/>
      <c r="E143" s="12" t="str">
        <f aca="false">IF(C143="","",C143+N(D143))</f>
        <v/>
      </c>
      <c r="F143" s="9"/>
      <c r="G143" s="13"/>
      <c r="H143" s="13"/>
      <c r="I143" s="14" t="str">
        <f aca="false">IF(G143="","",G143+N(H143))</f>
        <v/>
      </c>
      <c r="J143" s="13"/>
      <c r="K143" s="10"/>
      <c r="L143" s="14" t="str">
        <f aca="false">IF(I143="","",I143-N(J143))</f>
        <v/>
      </c>
      <c r="M143" s="15" t="str">
        <f aca="true">IF(I143="","",IF(L143&lt;=0,"Paid",IF(C143="","Draft",IF(E143&lt;TODAY(),"Overdue",IF(N(J143)&gt;0,"Part paid",IF(E143-TODAY()&lt;=7,"Due soon","Not due yet"))))))</f>
        <v/>
      </c>
      <c r="N143" s="16" t="str">
        <f aca="true">IF(OR(L143="",E143=""),"",IF(AND(L143&gt;0,E143&lt;TODAY()),TODAY()-E143,0))</f>
        <v/>
      </c>
      <c r="O143" s="15" t="str">
        <f aca="false">IF(OR(L143="",N(L143)&lt;=0,E143=""),"",IF(N143=0,"Current",IF(N143&lt;=30,"1-30",IF(N143&lt;=60,"31-60",IF(N143&lt;=90,"61-90","90+")))))</f>
        <v/>
      </c>
      <c r="P143" s="16" t="str">
        <f aca="false">IF(OR(K143="",C143="",N(L143)&gt;0),"",K143-C143)</f>
        <v/>
      </c>
      <c r="Q143" s="9"/>
    </row>
    <row r="144" customFormat="false" ht="15" hidden="false" customHeight="false" outlineLevel="0" collapsed="false">
      <c r="A144" s="9"/>
      <c r="B144" s="9"/>
      <c r="C144" s="10"/>
      <c r="D144" s="11"/>
      <c r="E144" s="12" t="str">
        <f aca="false">IF(C144="","",C144+N(D144))</f>
        <v/>
      </c>
      <c r="F144" s="9"/>
      <c r="G144" s="13"/>
      <c r="H144" s="13"/>
      <c r="I144" s="14" t="str">
        <f aca="false">IF(G144="","",G144+N(H144))</f>
        <v/>
      </c>
      <c r="J144" s="13"/>
      <c r="K144" s="10"/>
      <c r="L144" s="14" t="str">
        <f aca="false">IF(I144="","",I144-N(J144))</f>
        <v/>
      </c>
      <c r="M144" s="15" t="str">
        <f aca="true">IF(I144="","",IF(L144&lt;=0,"Paid",IF(C144="","Draft",IF(E144&lt;TODAY(),"Overdue",IF(N(J144)&gt;0,"Part paid",IF(E144-TODAY()&lt;=7,"Due soon","Not due yet"))))))</f>
        <v/>
      </c>
      <c r="N144" s="16" t="str">
        <f aca="true">IF(OR(L144="",E144=""),"",IF(AND(L144&gt;0,E144&lt;TODAY()),TODAY()-E144,0))</f>
        <v/>
      </c>
      <c r="O144" s="15" t="str">
        <f aca="false">IF(OR(L144="",N(L144)&lt;=0,E144=""),"",IF(N144=0,"Current",IF(N144&lt;=30,"1-30",IF(N144&lt;=60,"31-60",IF(N144&lt;=90,"61-90","90+")))))</f>
        <v/>
      </c>
      <c r="P144" s="16" t="str">
        <f aca="false">IF(OR(K144="",C144="",N(L144)&gt;0),"",K144-C144)</f>
        <v/>
      </c>
      <c r="Q144" s="9"/>
    </row>
    <row r="145" customFormat="false" ht="15" hidden="false" customHeight="false" outlineLevel="0" collapsed="false">
      <c r="A145" s="9"/>
      <c r="B145" s="9"/>
      <c r="C145" s="10"/>
      <c r="D145" s="11"/>
      <c r="E145" s="12" t="str">
        <f aca="false">IF(C145="","",C145+N(D145))</f>
        <v/>
      </c>
      <c r="F145" s="9"/>
      <c r="G145" s="13"/>
      <c r="H145" s="13"/>
      <c r="I145" s="14" t="str">
        <f aca="false">IF(G145="","",G145+N(H145))</f>
        <v/>
      </c>
      <c r="J145" s="13"/>
      <c r="K145" s="10"/>
      <c r="L145" s="14" t="str">
        <f aca="false">IF(I145="","",I145-N(J145))</f>
        <v/>
      </c>
      <c r="M145" s="15" t="str">
        <f aca="true">IF(I145="","",IF(L145&lt;=0,"Paid",IF(C145="","Draft",IF(E145&lt;TODAY(),"Overdue",IF(N(J145)&gt;0,"Part paid",IF(E145-TODAY()&lt;=7,"Due soon","Not due yet"))))))</f>
        <v/>
      </c>
      <c r="N145" s="16" t="str">
        <f aca="true">IF(OR(L145="",E145=""),"",IF(AND(L145&gt;0,E145&lt;TODAY()),TODAY()-E145,0))</f>
        <v/>
      </c>
      <c r="O145" s="15" t="str">
        <f aca="false">IF(OR(L145="",N(L145)&lt;=0,E145=""),"",IF(N145=0,"Current",IF(N145&lt;=30,"1-30",IF(N145&lt;=60,"31-60",IF(N145&lt;=90,"61-90","90+")))))</f>
        <v/>
      </c>
      <c r="P145" s="16" t="str">
        <f aca="false">IF(OR(K145="",C145="",N(L145)&gt;0),"",K145-C145)</f>
        <v/>
      </c>
      <c r="Q145" s="9"/>
    </row>
    <row r="146" customFormat="false" ht="15" hidden="false" customHeight="false" outlineLevel="0" collapsed="false">
      <c r="A146" s="9"/>
      <c r="B146" s="9"/>
      <c r="C146" s="10"/>
      <c r="D146" s="11"/>
      <c r="E146" s="12" t="str">
        <f aca="false">IF(C146="","",C146+N(D146))</f>
        <v/>
      </c>
      <c r="F146" s="9"/>
      <c r="G146" s="13"/>
      <c r="H146" s="13"/>
      <c r="I146" s="14" t="str">
        <f aca="false">IF(G146="","",G146+N(H146))</f>
        <v/>
      </c>
      <c r="J146" s="13"/>
      <c r="K146" s="10"/>
      <c r="L146" s="14" t="str">
        <f aca="false">IF(I146="","",I146-N(J146))</f>
        <v/>
      </c>
      <c r="M146" s="15" t="str">
        <f aca="true">IF(I146="","",IF(L146&lt;=0,"Paid",IF(C146="","Draft",IF(E146&lt;TODAY(),"Overdue",IF(N(J146)&gt;0,"Part paid",IF(E146-TODAY()&lt;=7,"Due soon","Not due yet"))))))</f>
        <v/>
      </c>
      <c r="N146" s="16" t="str">
        <f aca="true">IF(OR(L146="",E146=""),"",IF(AND(L146&gt;0,E146&lt;TODAY()),TODAY()-E146,0))</f>
        <v/>
      </c>
      <c r="O146" s="15" t="str">
        <f aca="false">IF(OR(L146="",N(L146)&lt;=0,E146=""),"",IF(N146=0,"Current",IF(N146&lt;=30,"1-30",IF(N146&lt;=60,"31-60",IF(N146&lt;=90,"61-90","90+")))))</f>
        <v/>
      </c>
      <c r="P146" s="16" t="str">
        <f aca="false">IF(OR(K146="",C146="",N(L146)&gt;0),"",K146-C146)</f>
        <v/>
      </c>
      <c r="Q146" s="9"/>
    </row>
    <row r="147" customFormat="false" ht="15" hidden="false" customHeight="false" outlineLevel="0" collapsed="false">
      <c r="A147" s="9"/>
      <c r="B147" s="9"/>
      <c r="C147" s="10"/>
      <c r="D147" s="11"/>
      <c r="E147" s="12" t="str">
        <f aca="false">IF(C147="","",C147+N(D147))</f>
        <v/>
      </c>
      <c r="F147" s="9"/>
      <c r="G147" s="13"/>
      <c r="H147" s="13"/>
      <c r="I147" s="14" t="str">
        <f aca="false">IF(G147="","",G147+N(H147))</f>
        <v/>
      </c>
      <c r="J147" s="13"/>
      <c r="K147" s="10"/>
      <c r="L147" s="14" t="str">
        <f aca="false">IF(I147="","",I147-N(J147))</f>
        <v/>
      </c>
      <c r="M147" s="15" t="str">
        <f aca="true">IF(I147="","",IF(L147&lt;=0,"Paid",IF(C147="","Draft",IF(E147&lt;TODAY(),"Overdue",IF(N(J147)&gt;0,"Part paid",IF(E147-TODAY()&lt;=7,"Due soon","Not due yet"))))))</f>
        <v/>
      </c>
      <c r="N147" s="16" t="str">
        <f aca="true">IF(OR(L147="",E147=""),"",IF(AND(L147&gt;0,E147&lt;TODAY()),TODAY()-E147,0))</f>
        <v/>
      </c>
      <c r="O147" s="15" t="str">
        <f aca="false">IF(OR(L147="",N(L147)&lt;=0,E147=""),"",IF(N147=0,"Current",IF(N147&lt;=30,"1-30",IF(N147&lt;=60,"31-60",IF(N147&lt;=90,"61-90","90+")))))</f>
        <v/>
      </c>
      <c r="P147" s="16" t="str">
        <f aca="false">IF(OR(K147="",C147="",N(L147)&gt;0),"",K147-C147)</f>
        <v/>
      </c>
      <c r="Q147" s="9"/>
    </row>
    <row r="148" customFormat="false" ht="15" hidden="false" customHeight="false" outlineLevel="0" collapsed="false">
      <c r="A148" s="9"/>
      <c r="B148" s="9"/>
      <c r="C148" s="10"/>
      <c r="D148" s="11"/>
      <c r="E148" s="12" t="str">
        <f aca="false">IF(C148="","",C148+N(D148))</f>
        <v/>
      </c>
      <c r="F148" s="9"/>
      <c r="G148" s="13"/>
      <c r="H148" s="13"/>
      <c r="I148" s="14" t="str">
        <f aca="false">IF(G148="","",G148+N(H148))</f>
        <v/>
      </c>
      <c r="J148" s="13"/>
      <c r="K148" s="10"/>
      <c r="L148" s="14" t="str">
        <f aca="false">IF(I148="","",I148-N(J148))</f>
        <v/>
      </c>
      <c r="M148" s="15" t="str">
        <f aca="true">IF(I148="","",IF(L148&lt;=0,"Paid",IF(C148="","Draft",IF(E148&lt;TODAY(),"Overdue",IF(N(J148)&gt;0,"Part paid",IF(E148-TODAY()&lt;=7,"Due soon","Not due yet"))))))</f>
        <v/>
      </c>
      <c r="N148" s="16" t="str">
        <f aca="true">IF(OR(L148="",E148=""),"",IF(AND(L148&gt;0,E148&lt;TODAY()),TODAY()-E148,0))</f>
        <v/>
      </c>
      <c r="O148" s="15" t="str">
        <f aca="false">IF(OR(L148="",N(L148)&lt;=0,E148=""),"",IF(N148=0,"Current",IF(N148&lt;=30,"1-30",IF(N148&lt;=60,"31-60",IF(N148&lt;=90,"61-90","90+")))))</f>
        <v/>
      </c>
      <c r="P148" s="16" t="str">
        <f aca="false">IF(OR(K148="",C148="",N(L148)&gt;0),"",K148-C148)</f>
        <v/>
      </c>
      <c r="Q148" s="9"/>
    </row>
    <row r="149" customFormat="false" ht="15" hidden="false" customHeight="false" outlineLevel="0" collapsed="false">
      <c r="A149" s="9"/>
      <c r="B149" s="9"/>
      <c r="C149" s="10"/>
      <c r="D149" s="11"/>
      <c r="E149" s="12" t="str">
        <f aca="false">IF(C149="","",C149+N(D149))</f>
        <v/>
      </c>
      <c r="F149" s="9"/>
      <c r="G149" s="13"/>
      <c r="H149" s="13"/>
      <c r="I149" s="14" t="str">
        <f aca="false">IF(G149="","",G149+N(H149))</f>
        <v/>
      </c>
      <c r="J149" s="13"/>
      <c r="K149" s="10"/>
      <c r="L149" s="14" t="str">
        <f aca="false">IF(I149="","",I149-N(J149))</f>
        <v/>
      </c>
      <c r="M149" s="15" t="str">
        <f aca="true">IF(I149="","",IF(L149&lt;=0,"Paid",IF(C149="","Draft",IF(E149&lt;TODAY(),"Overdue",IF(N(J149)&gt;0,"Part paid",IF(E149-TODAY()&lt;=7,"Due soon","Not due yet"))))))</f>
        <v/>
      </c>
      <c r="N149" s="16" t="str">
        <f aca="true">IF(OR(L149="",E149=""),"",IF(AND(L149&gt;0,E149&lt;TODAY()),TODAY()-E149,0))</f>
        <v/>
      </c>
      <c r="O149" s="15" t="str">
        <f aca="false">IF(OR(L149="",N(L149)&lt;=0,E149=""),"",IF(N149=0,"Current",IF(N149&lt;=30,"1-30",IF(N149&lt;=60,"31-60",IF(N149&lt;=90,"61-90","90+")))))</f>
        <v/>
      </c>
      <c r="P149" s="16" t="str">
        <f aca="false">IF(OR(K149="",C149="",N(L149)&gt;0),"",K149-C149)</f>
        <v/>
      </c>
      <c r="Q149" s="9"/>
    </row>
    <row r="150" customFormat="false" ht="15" hidden="false" customHeight="false" outlineLevel="0" collapsed="false">
      <c r="A150" s="9"/>
      <c r="B150" s="9"/>
      <c r="C150" s="10"/>
      <c r="D150" s="11"/>
      <c r="E150" s="12" t="str">
        <f aca="false">IF(C150="","",C150+N(D150))</f>
        <v/>
      </c>
      <c r="F150" s="9"/>
      <c r="G150" s="13"/>
      <c r="H150" s="13"/>
      <c r="I150" s="14" t="str">
        <f aca="false">IF(G150="","",G150+N(H150))</f>
        <v/>
      </c>
      <c r="J150" s="13"/>
      <c r="K150" s="10"/>
      <c r="L150" s="14" t="str">
        <f aca="false">IF(I150="","",I150-N(J150))</f>
        <v/>
      </c>
      <c r="M150" s="15" t="str">
        <f aca="true">IF(I150="","",IF(L150&lt;=0,"Paid",IF(C150="","Draft",IF(E150&lt;TODAY(),"Overdue",IF(N(J150)&gt;0,"Part paid",IF(E150-TODAY()&lt;=7,"Due soon","Not due yet"))))))</f>
        <v/>
      </c>
      <c r="N150" s="16" t="str">
        <f aca="true">IF(OR(L150="",E150=""),"",IF(AND(L150&gt;0,E150&lt;TODAY()),TODAY()-E150,0))</f>
        <v/>
      </c>
      <c r="O150" s="15" t="str">
        <f aca="false">IF(OR(L150="",N(L150)&lt;=0,E150=""),"",IF(N150=0,"Current",IF(N150&lt;=30,"1-30",IF(N150&lt;=60,"31-60",IF(N150&lt;=90,"61-90","90+")))))</f>
        <v/>
      </c>
      <c r="P150" s="16" t="str">
        <f aca="false">IF(OR(K150="",C150="",N(L150)&gt;0),"",K150-C150)</f>
        <v/>
      </c>
      <c r="Q150" s="9"/>
    </row>
    <row r="151" customFormat="false" ht="15" hidden="false" customHeight="false" outlineLevel="0" collapsed="false">
      <c r="A151" s="9"/>
      <c r="B151" s="9"/>
      <c r="C151" s="10"/>
      <c r="D151" s="11"/>
      <c r="E151" s="12" t="str">
        <f aca="false">IF(C151="","",C151+N(D151))</f>
        <v/>
      </c>
      <c r="F151" s="9"/>
      <c r="G151" s="13"/>
      <c r="H151" s="13"/>
      <c r="I151" s="14" t="str">
        <f aca="false">IF(G151="","",G151+N(H151))</f>
        <v/>
      </c>
      <c r="J151" s="13"/>
      <c r="K151" s="10"/>
      <c r="L151" s="14" t="str">
        <f aca="false">IF(I151="","",I151-N(J151))</f>
        <v/>
      </c>
      <c r="M151" s="15" t="str">
        <f aca="true">IF(I151="","",IF(L151&lt;=0,"Paid",IF(C151="","Draft",IF(E151&lt;TODAY(),"Overdue",IF(N(J151)&gt;0,"Part paid",IF(E151-TODAY()&lt;=7,"Due soon","Not due yet"))))))</f>
        <v/>
      </c>
      <c r="N151" s="16" t="str">
        <f aca="true">IF(OR(L151="",E151=""),"",IF(AND(L151&gt;0,E151&lt;TODAY()),TODAY()-E151,0))</f>
        <v/>
      </c>
      <c r="O151" s="15" t="str">
        <f aca="false">IF(OR(L151="",N(L151)&lt;=0,E151=""),"",IF(N151=0,"Current",IF(N151&lt;=30,"1-30",IF(N151&lt;=60,"31-60",IF(N151&lt;=90,"61-90","90+")))))</f>
        <v/>
      </c>
      <c r="P151" s="16" t="str">
        <f aca="false">IF(OR(K151="",C151="",N(L151)&gt;0),"",K151-C151)</f>
        <v/>
      </c>
      <c r="Q151" s="9"/>
    </row>
    <row r="152" customFormat="false" ht="15" hidden="false" customHeight="false" outlineLevel="0" collapsed="false">
      <c r="A152" s="9"/>
      <c r="B152" s="9"/>
      <c r="C152" s="10"/>
      <c r="D152" s="11"/>
      <c r="E152" s="12" t="str">
        <f aca="false">IF(C152="","",C152+N(D152))</f>
        <v/>
      </c>
      <c r="F152" s="9"/>
      <c r="G152" s="13"/>
      <c r="H152" s="13"/>
      <c r="I152" s="14" t="str">
        <f aca="false">IF(G152="","",G152+N(H152))</f>
        <v/>
      </c>
      <c r="J152" s="13"/>
      <c r="K152" s="10"/>
      <c r="L152" s="14" t="str">
        <f aca="false">IF(I152="","",I152-N(J152))</f>
        <v/>
      </c>
      <c r="M152" s="15" t="str">
        <f aca="true">IF(I152="","",IF(L152&lt;=0,"Paid",IF(C152="","Draft",IF(E152&lt;TODAY(),"Overdue",IF(N(J152)&gt;0,"Part paid",IF(E152-TODAY()&lt;=7,"Due soon","Not due yet"))))))</f>
        <v/>
      </c>
      <c r="N152" s="16" t="str">
        <f aca="true">IF(OR(L152="",E152=""),"",IF(AND(L152&gt;0,E152&lt;TODAY()),TODAY()-E152,0))</f>
        <v/>
      </c>
      <c r="O152" s="15" t="str">
        <f aca="false">IF(OR(L152="",N(L152)&lt;=0,E152=""),"",IF(N152=0,"Current",IF(N152&lt;=30,"1-30",IF(N152&lt;=60,"31-60",IF(N152&lt;=90,"61-90","90+")))))</f>
        <v/>
      </c>
      <c r="P152" s="16" t="str">
        <f aca="false">IF(OR(K152="",C152="",N(L152)&gt;0),"",K152-C152)</f>
        <v/>
      </c>
      <c r="Q152" s="9"/>
    </row>
    <row r="153" customFormat="false" ht="15" hidden="false" customHeight="false" outlineLevel="0" collapsed="false">
      <c r="A153" s="9"/>
      <c r="B153" s="9"/>
      <c r="C153" s="10"/>
      <c r="D153" s="11"/>
      <c r="E153" s="12" t="str">
        <f aca="false">IF(C153="","",C153+N(D153))</f>
        <v/>
      </c>
      <c r="F153" s="9"/>
      <c r="G153" s="13"/>
      <c r="H153" s="13"/>
      <c r="I153" s="14" t="str">
        <f aca="false">IF(G153="","",G153+N(H153))</f>
        <v/>
      </c>
      <c r="J153" s="13"/>
      <c r="K153" s="10"/>
      <c r="L153" s="14" t="str">
        <f aca="false">IF(I153="","",I153-N(J153))</f>
        <v/>
      </c>
      <c r="M153" s="15" t="str">
        <f aca="true">IF(I153="","",IF(L153&lt;=0,"Paid",IF(C153="","Draft",IF(E153&lt;TODAY(),"Overdue",IF(N(J153)&gt;0,"Part paid",IF(E153-TODAY()&lt;=7,"Due soon","Not due yet"))))))</f>
        <v/>
      </c>
      <c r="N153" s="16" t="str">
        <f aca="true">IF(OR(L153="",E153=""),"",IF(AND(L153&gt;0,E153&lt;TODAY()),TODAY()-E153,0))</f>
        <v/>
      </c>
      <c r="O153" s="15" t="str">
        <f aca="false">IF(OR(L153="",N(L153)&lt;=0,E153=""),"",IF(N153=0,"Current",IF(N153&lt;=30,"1-30",IF(N153&lt;=60,"31-60",IF(N153&lt;=90,"61-90","90+")))))</f>
        <v/>
      </c>
      <c r="P153" s="16" t="str">
        <f aca="false">IF(OR(K153="",C153="",N(L153)&gt;0),"",K153-C153)</f>
        <v/>
      </c>
      <c r="Q153" s="9"/>
    </row>
    <row r="154" customFormat="false" ht="15" hidden="false" customHeight="false" outlineLevel="0" collapsed="false">
      <c r="A154" s="9"/>
      <c r="B154" s="9"/>
      <c r="C154" s="10"/>
      <c r="D154" s="11"/>
      <c r="E154" s="12" t="str">
        <f aca="false">IF(C154="","",C154+N(D154))</f>
        <v/>
      </c>
      <c r="F154" s="9"/>
      <c r="G154" s="13"/>
      <c r="H154" s="13"/>
      <c r="I154" s="14" t="str">
        <f aca="false">IF(G154="","",G154+N(H154))</f>
        <v/>
      </c>
      <c r="J154" s="13"/>
      <c r="K154" s="10"/>
      <c r="L154" s="14" t="str">
        <f aca="false">IF(I154="","",I154-N(J154))</f>
        <v/>
      </c>
      <c r="M154" s="15" t="str">
        <f aca="true">IF(I154="","",IF(L154&lt;=0,"Paid",IF(C154="","Draft",IF(E154&lt;TODAY(),"Overdue",IF(N(J154)&gt;0,"Part paid",IF(E154-TODAY()&lt;=7,"Due soon","Not due yet"))))))</f>
        <v/>
      </c>
      <c r="N154" s="16" t="str">
        <f aca="true">IF(OR(L154="",E154=""),"",IF(AND(L154&gt;0,E154&lt;TODAY()),TODAY()-E154,0))</f>
        <v/>
      </c>
      <c r="O154" s="15" t="str">
        <f aca="false">IF(OR(L154="",N(L154)&lt;=0,E154=""),"",IF(N154=0,"Current",IF(N154&lt;=30,"1-30",IF(N154&lt;=60,"31-60",IF(N154&lt;=90,"61-90","90+")))))</f>
        <v/>
      </c>
      <c r="P154" s="16" t="str">
        <f aca="false">IF(OR(K154="",C154="",N(L154)&gt;0),"",K154-C154)</f>
        <v/>
      </c>
      <c r="Q154" s="9"/>
    </row>
    <row r="155" customFormat="false" ht="15" hidden="false" customHeight="false" outlineLevel="0" collapsed="false">
      <c r="A155" s="9"/>
      <c r="B155" s="9"/>
      <c r="C155" s="10"/>
      <c r="D155" s="11"/>
      <c r="E155" s="12" t="str">
        <f aca="false">IF(C155="","",C155+N(D155))</f>
        <v/>
      </c>
      <c r="F155" s="9"/>
      <c r="G155" s="13"/>
      <c r="H155" s="13"/>
      <c r="I155" s="14" t="str">
        <f aca="false">IF(G155="","",G155+N(H155))</f>
        <v/>
      </c>
      <c r="J155" s="13"/>
      <c r="K155" s="10"/>
      <c r="L155" s="14" t="str">
        <f aca="false">IF(I155="","",I155-N(J155))</f>
        <v/>
      </c>
      <c r="M155" s="15" t="str">
        <f aca="true">IF(I155="","",IF(L155&lt;=0,"Paid",IF(C155="","Draft",IF(E155&lt;TODAY(),"Overdue",IF(N(J155)&gt;0,"Part paid",IF(E155-TODAY()&lt;=7,"Due soon","Not due yet"))))))</f>
        <v/>
      </c>
      <c r="N155" s="16" t="str">
        <f aca="true">IF(OR(L155="",E155=""),"",IF(AND(L155&gt;0,E155&lt;TODAY()),TODAY()-E155,0))</f>
        <v/>
      </c>
      <c r="O155" s="15" t="str">
        <f aca="false">IF(OR(L155="",N(L155)&lt;=0,E155=""),"",IF(N155=0,"Current",IF(N155&lt;=30,"1-30",IF(N155&lt;=60,"31-60",IF(N155&lt;=90,"61-90","90+")))))</f>
        <v/>
      </c>
      <c r="P155" s="16" t="str">
        <f aca="false">IF(OR(K155="",C155="",N(L155)&gt;0),"",K155-C155)</f>
        <v/>
      </c>
      <c r="Q155" s="9"/>
    </row>
    <row r="156" customFormat="false" ht="15" hidden="false" customHeight="false" outlineLevel="0" collapsed="false">
      <c r="A156" s="9"/>
      <c r="B156" s="9"/>
      <c r="C156" s="10"/>
      <c r="D156" s="11"/>
      <c r="E156" s="12" t="str">
        <f aca="false">IF(C156="","",C156+N(D156))</f>
        <v/>
      </c>
      <c r="F156" s="9"/>
      <c r="G156" s="13"/>
      <c r="H156" s="13"/>
      <c r="I156" s="14" t="str">
        <f aca="false">IF(G156="","",G156+N(H156))</f>
        <v/>
      </c>
      <c r="J156" s="13"/>
      <c r="K156" s="10"/>
      <c r="L156" s="14" t="str">
        <f aca="false">IF(I156="","",I156-N(J156))</f>
        <v/>
      </c>
      <c r="M156" s="15" t="str">
        <f aca="true">IF(I156="","",IF(L156&lt;=0,"Paid",IF(C156="","Draft",IF(E156&lt;TODAY(),"Overdue",IF(N(J156)&gt;0,"Part paid",IF(E156-TODAY()&lt;=7,"Due soon","Not due yet"))))))</f>
        <v/>
      </c>
      <c r="N156" s="16" t="str">
        <f aca="true">IF(OR(L156="",E156=""),"",IF(AND(L156&gt;0,E156&lt;TODAY()),TODAY()-E156,0))</f>
        <v/>
      </c>
      <c r="O156" s="15" t="str">
        <f aca="false">IF(OR(L156="",N(L156)&lt;=0,E156=""),"",IF(N156=0,"Current",IF(N156&lt;=30,"1-30",IF(N156&lt;=60,"31-60",IF(N156&lt;=90,"61-90","90+")))))</f>
        <v/>
      </c>
      <c r="P156" s="16" t="str">
        <f aca="false">IF(OR(K156="",C156="",N(L156)&gt;0),"",K156-C156)</f>
        <v/>
      </c>
      <c r="Q156" s="9"/>
    </row>
    <row r="157" customFormat="false" ht="15" hidden="false" customHeight="false" outlineLevel="0" collapsed="false">
      <c r="A157" s="9"/>
      <c r="B157" s="9"/>
      <c r="C157" s="10"/>
      <c r="D157" s="11"/>
      <c r="E157" s="12" t="str">
        <f aca="false">IF(C157="","",C157+N(D157))</f>
        <v/>
      </c>
      <c r="F157" s="9"/>
      <c r="G157" s="13"/>
      <c r="H157" s="13"/>
      <c r="I157" s="14" t="str">
        <f aca="false">IF(G157="","",G157+N(H157))</f>
        <v/>
      </c>
      <c r="J157" s="13"/>
      <c r="K157" s="10"/>
      <c r="L157" s="14" t="str">
        <f aca="false">IF(I157="","",I157-N(J157))</f>
        <v/>
      </c>
      <c r="M157" s="15" t="str">
        <f aca="true">IF(I157="","",IF(L157&lt;=0,"Paid",IF(C157="","Draft",IF(E157&lt;TODAY(),"Overdue",IF(N(J157)&gt;0,"Part paid",IF(E157-TODAY()&lt;=7,"Due soon","Not due yet"))))))</f>
        <v/>
      </c>
      <c r="N157" s="16" t="str">
        <f aca="true">IF(OR(L157="",E157=""),"",IF(AND(L157&gt;0,E157&lt;TODAY()),TODAY()-E157,0))</f>
        <v/>
      </c>
      <c r="O157" s="15" t="str">
        <f aca="false">IF(OR(L157="",N(L157)&lt;=0,E157=""),"",IF(N157=0,"Current",IF(N157&lt;=30,"1-30",IF(N157&lt;=60,"31-60",IF(N157&lt;=90,"61-90","90+")))))</f>
        <v/>
      </c>
      <c r="P157" s="16" t="str">
        <f aca="false">IF(OR(K157="",C157="",N(L157)&gt;0),"",K157-C157)</f>
        <v/>
      </c>
      <c r="Q157" s="9"/>
    </row>
    <row r="158" customFormat="false" ht="15" hidden="false" customHeight="false" outlineLevel="0" collapsed="false">
      <c r="A158" s="9"/>
      <c r="B158" s="9"/>
      <c r="C158" s="10"/>
      <c r="D158" s="11"/>
      <c r="E158" s="12" t="str">
        <f aca="false">IF(C158="","",C158+N(D158))</f>
        <v/>
      </c>
      <c r="F158" s="9"/>
      <c r="G158" s="13"/>
      <c r="H158" s="13"/>
      <c r="I158" s="14" t="str">
        <f aca="false">IF(G158="","",G158+N(H158))</f>
        <v/>
      </c>
      <c r="J158" s="13"/>
      <c r="K158" s="10"/>
      <c r="L158" s="14" t="str">
        <f aca="false">IF(I158="","",I158-N(J158))</f>
        <v/>
      </c>
      <c r="M158" s="15" t="str">
        <f aca="true">IF(I158="","",IF(L158&lt;=0,"Paid",IF(C158="","Draft",IF(E158&lt;TODAY(),"Overdue",IF(N(J158)&gt;0,"Part paid",IF(E158-TODAY()&lt;=7,"Due soon","Not due yet"))))))</f>
        <v/>
      </c>
      <c r="N158" s="16" t="str">
        <f aca="true">IF(OR(L158="",E158=""),"",IF(AND(L158&gt;0,E158&lt;TODAY()),TODAY()-E158,0))</f>
        <v/>
      </c>
      <c r="O158" s="15" t="str">
        <f aca="false">IF(OR(L158="",N(L158)&lt;=0,E158=""),"",IF(N158=0,"Current",IF(N158&lt;=30,"1-30",IF(N158&lt;=60,"31-60",IF(N158&lt;=90,"61-90","90+")))))</f>
        <v/>
      </c>
      <c r="P158" s="16" t="str">
        <f aca="false">IF(OR(K158="",C158="",N(L158)&gt;0),"",K158-C158)</f>
        <v/>
      </c>
      <c r="Q158" s="9"/>
    </row>
    <row r="159" customFormat="false" ht="15" hidden="false" customHeight="false" outlineLevel="0" collapsed="false">
      <c r="A159" s="9"/>
      <c r="B159" s="9"/>
      <c r="C159" s="10"/>
      <c r="D159" s="11"/>
      <c r="E159" s="12" t="str">
        <f aca="false">IF(C159="","",C159+N(D159))</f>
        <v/>
      </c>
      <c r="F159" s="9"/>
      <c r="G159" s="13"/>
      <c r="H159" s="13"/>
      <c r="I159" s="14" t="str">
        <f aca="false">IF(G159="","",G159+N(H159))</f>
        <v/>
      </c>
      <c r="J159" s="13"/>
      <c r="K159" s="10"/>
      <c r="L159" s="14" t="str">
        <f aca="false">IF(I159="","",I159-N(J159))</f>
        <v/>
      </c>
      <c r="M159" s="15" t="str">
        <f aca="true">IF(I159="","",IF(L159&lt;=0,"Paid",IF(C159="","Draft",IF(E159&lt;TODAY(),"Overdue",IF(N(J159)&gt;0,"Part paid",IF(E159-TODAY()&lt;=7,"Due soon","Not due yet"))))))</f>
        <v/>
      </c>
      <c r="N159" s="16" t="str">
        <f aca="true">IF(OR(L159="",E159=""),"",IF(AND(L159&gt;0,E159&lt;TODAY()),TODAY()-E159,0))</f>
        <v/>
      </c>
      <c r="O159" s="15" t="str">
        <f aca="false">IF(OR(L159="",N(L159)&lt;=0,E159=""),"",IF(N159=0,"Current",IF(N159&lt;=30,"1-30",IF(N159&lt;=60,"31-60",IF(N159&lt;=90,"61-90","90+")))))</f>
        <v/>
      </c>
      <c r="P159" s="16" t="str">
        <f aca="false">IF(OR(K159="",C159="",N(L159)&gt;0),"",K159-C159)</f>
        <v/>
      </c>
      <c r="Q159" s="9"/>
    </row>
    <row r="160" customFormat="false" ht="15" hidden="false" customHeight="false" outlineLevel="0" collapsed="false">
      <c r="A160" s="9"/>
      <c r="B160" s="9"/>
      <c r="C160" s="10"/>
      <c r="D160" s="11"/>
      <c r="E160" s="12" t="str">
        <f aca="false">IF(C160="","",C160+N(D160))</f>
        <v/>
      </c>
      <c r="F160" s="9"/>
      <c r="G160" s="13"/>
      <c r="H160" s="13"/>
      <c r="I160" s="14" t="str">
        <f aca="false">IF(G160="","",G160+N(H160))</f>
        <v/>
      </c>
      <c r="J160" s="13"/>
      <c r="K160" s="10"/>
      <c r="L160" s="14" t="str">
        <f aca="false">IF(I160="","",I160-N(J160))</f>
        <v/>
      </c>
      <c r="M160" s="15" t="str">
        <f aca="true">IF(I160="","",IF(L160&lt;=0,"Paid",IF(C160="","Draft",IF(E160&lt;TODAY(),"Overdue",IF(N(J160)&gt;0,"Part paid",IF(E160-TODAY()&lt;=7,"Due soon","Not due yet"))))))</f>
        <v/>
      </c>
      <c r="N160" s="16" t="str">
        <f aca="true">IF(OR(L160="",E160=""),"",IF(AND(L160&gt;0,E160&lt;TODAY()),TODAY()-E160,0))</f>
        <v/>
      </c>
      <c r="O160" s="15" t="str">
        <f aca="false">IF(OR(L160="",N(L160)&lt;=0,E160=""),"",IF(N160=0,"Current",IF(N160&lt;=30,"1-30",IF(N160&lt;=60,"31-60",IF(N160&lt;=90,"61-90","90+")))))</f>
        <v/>
      </c>
      <c r="P160" s="16" t="str">
        <f aca="false">IF(OR(K160="",C160="",N(L160)&gt;0),"",K160-C160)</f>
        <v/>
      </c>
      <c r="Q160" s="9"/>
    </row>
    <row r="161" customFormat="false" ht="15" hidden="false" customHeight="false" outlineLevel="0" collapsed="false">
      <c r="A161" s="9"/>
      <c r="B161" s="9"/>
      <c r="C161" s="10"/>
      <c r="D161" s="11"/>
      <c r="E161" s="12" t="str">
        <f aca="false">IF(C161="","",C161+N(D161))</f>
        <v/>
      </c>
      <c r="F161" s="9"/>
      <c r="G161" s="13"/>
      <c r="H161" s="13"/>
      <c r="I161" s="14" t="str">
        <f aca="false">IF(G161="","",G161+N(H161))</f>
        <v/>
      </c>
      <c r="J161" s="13"/>
      <c r="K161" s="10"/>
      <c r="L161" s="14" t="str">
        <f aca="false">IF(I161="","",I161-N(J161))</f>
        <v/>
      </c>
      <c r="M161" s="15" t="str">
        <f aca="true">IF(I161="","",IF(L161&lt;=0,"Paid",IF(C161="","Draft",IF(E161&lt;TODAY(),"Overdue",IF(N(J161)&gt;0,"Part paid",IF(E161-TODAY()&lt;=7,"Due soon","Not due yet"))))))</f>
        <v/>
      </c>
      <c r="N161" s="16" t="str">
        <f aca="true">IF(OR(L161="",E161=""),"",IF(AND(L161&gt;0,E161&lt;TODAY()),TODAY()-E161,0))</f>
        <v/>
      </c>
      <c r="O161" s="15" t="str">
        <f aca="false">IF(OR(L161="",N(L161)&lt;=0,E161=""),"",IF(N161=0,"Current",IF(N161&lt;=30,"1-30",IF(N161&lt;=60,"31-60",IF(N161&lt;=90,"61-90","90+")))))</f>
        <v/>
      </c>
      <c r="P161" s="16" t="str">
        <f aca="false">IF(OR(K161="",C161="",N(L161)&gt;0),"",K161-C161)</f>
        <v/>
      </c>
      <c r="Q161" s="9"/>
    </row>
    <row r="162" customFormat="false" ht="15" hidden="false" customHeight="false" outlineLevel="0" collapsed="false">
      <c r="A162" s="9"/>
      <c r="B162" s="9"/>
      <c r="C162" s="10"/>
      <c r="D162" s="11"/>
      <c r="E162" s="12" t="str">
        <f aca="false">IF(C162="","",C162+N(D162))</f>
        <v/>
      </c>
      <c r="F162" s="9"/>
      <c r="G162" s="13"/>
      <c r="H162" s="13"/>
      <c r="I162" s="14" t="str">
        <f aca="false">IF(G162="","",G162+N(H162))</f>
        <v/>
      </c>
      <c r="J162" s="13"/>
      <c r="K162" s="10"/>
      <c r="L162" s="14" t="str">
        <f aca="false">IF(I162="","",I162-N(J162))</f>
        <v/>
      </c>
      <c r="M162" s="15" t="str">
        <f aca="true">IF(I162="","",IF(L162&lt;=0,"Paid",IF(C162="","Draft",IF(E162&lt;TODAY(),"Overdue",IF(N(J162)&gt;0,"Part paid",IF(E162-TODAY()&lt;=7,"Due soon","Not due yet"))))))</f>
        <v/>
      </c>
      <c r="N162" s="16" t="str">
        <f aca="true">IF(OR(L162="",E162=""),"",IF(AND(L162&gt;0,E162&lt;TODAY()),TODAY()-E162,0))</f>
        <v/>
      </c>
      <c r="O162" s="15" t="str">
        <f aca="false">IF(OR(L162="",N(L162)&lt;=0,E162=""),"",IF(N162=0,"Current",IF(N162&lt;=30,"1-30",IF(N162&lt;=60,"31-60",IF(N162&lt;=90,"61-90","90+")))))</f>
        <v/>
      </c>
      <c r="P162" s="16" t="str">
        <f aca="false">IF(OR(K162="",C162="",N(L162)&gt;0),"",K162-C162)</f>
        <v/>
      </c>
      <c r="Q162" s="9"/>
    </row>
    <row r="163" customFormat="false" ht="15" hidden="false" customHeight="false" outlineLevel="0" collapsed="false">
      <c r="A163" s="9"/>
      <c r="B163" s="9"/>
      <c r="C163" s="10"/>
      <c r="D163" s="11"/>
      <c r="E163" s="12" t="str">
        <f aca="false">IF(C163="","",C163+N(D163))</f>
        <v/>
      </c>
      <c r="F163" s="9"/>
      <c r="G163" s="13"/>
      <c r="H163" s="13"/>
      <c r="I163" s="14" t="str">
        <f aca="false">IF(G163="","",G163+N(H163))</f>
        <v/>
      </c>
      <c r="J163" s="13"/>
      <c r="K163" s="10"/>
      <c r="L163" s="14" t="str">
        <f aca="false">IF(I163="","",I163-N(J163))</f>
        <v/>
      </c>
      <c r="M163" s="15" t="str">
        <f aca="true">IF(I163="","",IF(L163&lt;=0,"Paid",IF(C163="","Draft",IF(E163&lt;TODAY(),"Overdue",IF(N(J163)&gt;0,"Part paid",IF(E163-TODAY()&lt;=7,"Due soon","Not due yet"))))))</f>
        <v/>
      </c>
      <c r="N163" s="16" t="str">
        <f aca="true">IF(OR(L163="",E163=""),"",IF(AND(L163&gt;0,E163&lt;TODAY()),TODAY()-E163,0))</f>
        <v/>
      </c>
      <c r="O163" s="15" t="str">
        <f aca="false">IF(OR(L163="",N(L163)&lt;=0,E163=""),"",IF(N163=0,"Current",IF(N163&lt;=30,"1-30",IF(N163&lt;=60,"31-60",IF(N163&lt;=90,"61-90","90+")))))</f>
        <v/>
      </c>
      <c r="P163" s="16" t="str">
        <f aca="false">IF(OR(K163="",C163="",N(L163)&gt;0),"",K163-C163)</f>
        <v/>
      </c>
      <c r="Q163" s="9"/>
    </row>
    <row r="164" customFormat="false" ht="15" hidden="false" customHeight="false" outlineLevel="0" collapsed="false">
      <c r="A164" s="9"/>
      <c r="B164" s="9"/>
      <c r="C164" s="10"/>
      <c r="D164" s="11"/>
      <c r="E164" s="12" t="str">
        <f aca="false">IF(C164="","",C164+N(D164))</f>
        <v/>
      </c>
      <c r="F164" s="9"/>
      <c r="G164" s="13"/>
      <c r="H164" s="13"/>
      <c r="I164" s="14" t="str">
        <f aca="false">IF(G164="","",G164+N(H164))</f>
        <v/>
      </c>
      <c r="J164" s="13"/>
      <c r="K164" s="10"/>
      <c r="L164" s="14" t="str">
        <f aca="false">IF(I164="","",I164-N(J164))</f>
        <v/>
      </c>
      <c r="M164" s="15" t="str">
        <f aca="true">IF(I164="","",IF(L164&lt;=0,"Paid",IF(C164="","Draft",IF(E164&lt;TODAY(),"Overdue",IF(N(J164)&gt;0,"Part paid",IF(E164-TODAY()&lt;=7,"Due soon","Not due yet"))))))</f>
        <v/>
      </c>
      <c r="N164" s="16" t="str">
        <f aca="true">IF(OR(L164="",E164=""),"",IF(AND(L164&gt;0,E164&lt;TODAY()),TODAY()-E164,0))</f>
        <v/>
      </c>
      <c r="O164" s="15" t="str">
        <f aca="false">IF(OR(L164="",N(L164)&lt;=0,E164=""),"",IF(N164=0,"Current",IF(N164&lt;=30,"1-30",IF(N164&lt;=60,"31-60",IF(N164&lt;=90,"61-90","90+")))))</f>
        <v/>
      </c>
      <c r="P164" s="16" t="str">
        <f aca="false">IF(OR(K164="",C164="",N(L164)&gt;0),"",K164-C164)</f>
        <v/>
      </c>
      <c r="Q164" s="9"/>
    </row>
    <row r="165" customFormat="false" ht="15" hidden="false" customHeight="false" outlineLevel="0" collapsed="false">
      <c r="A165" s="9"/>
      <c r="B165" s="9"/>
      <c r="C165" s="10"/>
      <c r="D165" s="11"/>
      <c r="E165" s="12" t="str">
        <f aca="false">IF(C165="","",C165+N(D165))</f>
        <v/>
      </c>
      <c r="F165" s="9"/>
      <c r="G165" s="13"/>
      <c r="H165" s="13"/>
      <c r="I165" s="14" t="str">
        <f aca="false">IF(G165="","",G165+N(H165))</f>
        <v/>
      </c>
      <c r="J165" s="13"/>
      <c r="K165" s="10"/>
      <c r="L165" s="14" t="str">
        <f aca="false">IF(I165="","",I165-N(J165))</f>
        <v/>
      </c>
      <c r="M165" s="15" t="str">
        <f aca="true">IF(I165="","",IF(L165&lt;=0,"Paid",IF(C165="","Draft",IF(E165&lt;TODAY(),"Overdue",IF(N(J165)&gt;0,"Part paid",IF(E165-TODAY()&lt;=7,"Due soon","Not due yet"))))))</f>
        <v/>
      </c>
      <c r="N165" s="16" t="str">
        <f aca="true">IF(OR(L165="",E165=""),"",IF(AND(L165&gt;0,E165&lt;TODAY()),TODAY()-E165,0))</f>
        <v/>
      </c>
      <c r="O165" s="15" t="str">
        <f aca="false">IF(OR(L165="",N(L165)&lt;=0,E165=""),"",IF(N165=0,"Current",IF(N165&lt;=30,"1-30",IF(N165&lt;=60,"31-60",IF(N165&lt;=90,"61-90","90+")))))</f>
        <v/>
      </c>
      <c r="P165" s="16" t="str">
        <f aca="false">IF(OR(K165="",C165="",N(L165)&gt;0),"",K165-C165)</f>
        <v/>
      </c>
      <c r="Q165" s="9"/>
    </row>
    <row r="166" customFormat="false" ht="15" hidden="false" customHeight="false" outlineLevel="0" collapsed="false">
      <c r="A166" s="9"/>
      <c r="B166" s="9"/>
      <c r="C166" s="10"/>
      <c r="D166" s="11"/>
      <c r="E166" s="12" t="str">
        <f aca="false">IF(C166="","",C166+N(D166))</f>
        <v/>
      </c>
      <c r="F166" s="9"/>
      <c r="G166" s="13"/>
      <c r="H166" s="13"/>
      <c r="I166" s="14" t="str">
        <f aca="false">IF(G166="","",G166+N(H166))</f>
        <v/>
      </c>
      <c r="J166" s="13"/>
      <c r="K166" s="10"/>
      <c r="L166" s="14" t="str">
        <f aca="false">IF(I166="","",I166-N(J166))</f>
        <v/>
      </c>
      <c r="M166" s="15" t="str">
        <f aca="true">IF(I166="","",IF(L166&lt;=0,"Paid",IF(C166="","Draft",IF(E166&lt;TODAY(),"Overdue",IF(N(J166)&gt;0,"Part paid",IF(E166-TODAY()&lt;=7,"Due soon","Not due yet"))))))</f>
        <v/>
      </c>
      <c r="N166" s="16" t="str">
        <f aca="true">IF(OR(L166="",E166=""),"",IF(AND(L166&gt;0,E166&lt;TODAY()),TODAY()-E166,0))</f>
        <v/>
      </c>
      <c r="O166" s="15" t="str">
        <f aca="false">IF(OR(L166="",N(L166)&lt;=0,E166=""),"",IF(N166=0,"Current",IF(N166&lt;=30,"1-30",IF(N166&lt;=60,"31-60",IF(N166&lt;=90,"61-90","90+")))))</f>
        <v/>
      </c>
      <c r="P166" s="16" t="str">
        <f aca="false">IF(OR(K166="",C166="",N(L166)&gt;0),"",K166-C166)</f>
        <v/>
      </c>
      <c r="Q166" s="9"/>
    </row>
    <row r="167" customFormat="false" ht="15" hidden="false" customHeight="false" outlineLevel="0" collapsed="false">
      <c r="A167" s="9"/>
      <c r="B167" s="9"/>
      <c r="C167" s="10"/>
      <c r="D167" s="11"/>
      <c r="E167" s="12" t="str">
        <f aca="false">IF(C167="","",C167+N(D167))</f>
        <v/>
      </c>
      <c r="F167" s="9"/>
      <c r="G167" s="13"/>
      <c r="H167" s="13"/>
      <c r="I167" s="14" t="str">
        <f aca="false">IF(G167="","",G167+N(H167))</f>
        <v/>
      </c>
      <c r="J167" s="13"/>
      <c r="K167" s="10"/>
      <c r="L167" s="14" t="str">
        <f aca="false">IF(I167="","",I167-N(J167))</f>
        <v/>
      </c>
      <c r="M167" s="15" t="str">
        <f aca="true">IF(I167="","",IF(L167&lt;=0,"Paid",IF(C167="","Draft",IF(E167&lt;TODAY(),"Overdue",IF(N(J167)&gt;0,"Part paid",IF(E167-TODAY()&lt;=7,"Due soon","Not due yet"))))))</f>
        <v/>
      </c>
      <c r="N167" s="16" t="str">
        <f aca="true">IF(OR(L167="",E167=""),"",IF(AND(L167&gt;0,E167&lt;TODAY()),TODAY()-E167,0))</f>
        <v/>
      </c>
      <c r="O167" s="15" t="str">
        <f aca="false">IF(OR(L167="",N(L167)&lt;=0,E167=""),"",IF(N167=0,"Current",IF(N167&lt;=30,"1-30",IF(N167&lt;=60,"31-60",IF(N167&lt;=90,"61-90","90+")))))</f>
        <v/>
      </c>
      <c r="P167" s="16" t="str">
        <f aca="false">IF(OR(K167="",C167="",N(L167)&gt;0),"",K167-C167)</f>
        <v/>
      </c>
      <c r="Q167" s="9"/>
    </row>
    <row r="168" customFormat="false" ht="15" hidden="false" customHeight="false" outlineLevel="0" collapsed="false">
      <c r="A168" s="9"/>
      <c r="B168" s="9"/>
      <c r="C168" s="10"/>
      <c r="D168" s="11"/>
      <c r="E168" s="12" t="str">
        <f aca="false">IF(C168="","",C168+N(D168))</f>
        <v/>
      </c>
      <c r="F168" s="9"/>
      <c r="G168" s="13"/>
      <c r="H168" s="13"/>
      <c r="I168" s="14" t="str">
        <f aca="false">IF(G168="","",G168+N(H168))</f>
        <v/>
      </c>
      <c r="J168" s="13"/>
      <c r="K168" s="10"/>
      <c r="L168" s="14" t="str">
        <f aca="false">IF(I168="","",I168-N(J168))</f>
        <v/>
      </c>
      <c r="M168" s="15" t="str">
        <f aca="true">IF(I168="","",IF(L168&lt;=0,"Paid",IF(C168="","Draft",IF(E168&lt;TODAY(),"Overdue",IF(N(J168)&gt;0,"Part paid",IF(E168-TODAY()&lt;=7,"Due soon","Not due yet"))))))</f>
        <v/>
      </c>
      <c r="N168" s="16" t="str">
        <f aca="true">IF(OR(L168="",E168=""),"",IF(AND(L168&gt;0,E168&lt;TODAY()),TODAY()-E168,0))</f>
        <v/>
      </c>
      <c r="O168" s="15" t="str">
        <f aca="false">IF(OR(L168="",N(L168)&lt;=0,E168=""),"",IF(N168=0,"Current",IF(N168&lt;=30,"1-30",IF(N168&lt;=60,"31-60",IF(N168&lt;=90,"61-90","90+")))))</f>
        <v/>
      </c>
      <c r="P168" s="16" t="str">
        <f aca="false">IF(OR(K168="",C168="",N(L168)&gt;0),"",K168-C168)</f>
        <v/>
      </c>
      <c r="Q168" s="9"/>
    </row>
    <row r="169" customFormat="false" ht="15" hidden="false" customHeight="false" outlineLevel="0" collapsed="false">
      <c r="A169" s="9"/>
      <c r="B169" s="9"/>
      <c r="C169" s="10"/>
      <c r="D169" s="11"/>
      <c r="E169" s="12" t="str">
        <f aca="false">IF(C169="","",C169+N(D169))</f>
        <v/>
      </c>
      <c r="F169" s="9"/>
      <c r="G169" s="13"/>
      <c r="H169" s="13"/>
      <c r="I169" s="14" t="str">
        <f aca="false">IF(G169="","",G169+N(H169))</f>
        <v/>
      </c>
      <c r="J169" s="13"/>
      <c r="K169" s="10"/>
      <c r="L169" s="14" t="str">
        <f aca="false">IF(I169="","",I169-N(J169))</f>
        <v/>
      </c>
      <c r="M169" s="15" t="str">
        <f aca="true">IF(I169="","",IF(L169&lt;=0,"Paid",IF(C169="","Draft",IF(E169&lt;TODAY(),"Overdue",IF(N(J169)&gt;0,"Part paid",IF(E169-TODAY()&lt;=7,"Due soon","Not due yet"))))))</f>
        <v/>
      </c>
      <c r="N169" s="16" t="str">
        <f aca="true">IF(OR(L169="",E169=""),"",IF(AND(L169&gt;0,E169&lt;TODAY()),TODAY()-E169,0))</f>
        <v/>
      </c>
      <c r="O169" s="15" t="str">
        <f aca="false">IF(OR(L169="",N(L169)&lt;=0,E169=""),"",IF(N169=0,"Current",IF(N169&lt;=30,"1-30",IF(N169&lt;=60,"31-60",IF(N169&lt;=90,"61-90","90+")))))</f>
        <v/>
      </c>
      <c r="P169" s="16" t="str">
        <f aca="false">IF(OR(K169="",C169="",N(L169)&gt;0),"",K169-C169)</f>
        <v/>
      </c>
      <c r="Q169" s="9"/>
    </row>
    <row r="170" customFormat="false" ht="15" hidden="false" customHeight="false" outlineLevel="0" collapsed="false">
      <c r="A170" s="9"/>
      <c r="B170" s="9"/>
      <c r="C170" s="10"/>
      <c r="D170" s="11"/>
      <c r="E170" s="12" t="str">
        <f aca="false">IF(C170="","",C170+N(D170))</f>
        <v/>
      </c>
      <c r="F170" s="9"/>
      <c r="G170" s="13"/>
      <c r="H170" s="13"/>
      <c r="I170" s="14" t="str">
        <f aca="false">IF(G170="","",G170+N(H170))</f>
        <v/>
      </c>
      <c r="J170" s="13"/>
      <c r="K170" s="10"/>
      <c r="L170" s="14" t="str">
        <f aca="false">IF(I170="","",I170-N(J170))</f>
        <v/>
      </c>
      <c r="M170" s="15" t="str">
        <f aca="true">IF(I170="","",IF(L170&lt;=0,"Paid",IF(C170="","Draft",IF(E170&lt;TODAY(),"Overdue",IF(N(J170)&gt;0,"Part paid",IF(E170-TODAY()&lt;=7,"Due soon","Not due yet"))))))</f>
        <v/>
      </c>
      <c r="N170" s="16" t="str">
        <f aca="true">IF(OR(L170="",E170=""),"",IF(AND(L170&gt;0,E170&lt;TODAY()),TODAY()-E170,0))</f>
        <v/>
      </c>
      <c r="O170" s="15" t="str">
        <f aca="false">IF(OR(L170="",N(L170)&lt;=0,E170=""),"",IF(N170=0,"Current",IF(N170&lt;=30,"1-30",IF(N170&lt;=60,"31-60",IF(N170&lt;=90,"61-90","90+")))))</f>
        <v/>
      </c>
      <c r="P170" s="16" t="str">
        <f aca="false">IF(OR(K170="",C170="",N(L170)&gt;0),"",K170-C170)</f>
        <v/>
      </c>
      <c r="Q170" s="9"/>
    </row>
    <row r="171" customFormat="false" ht="15" hidden="false" customHeight="false" outlineLevel="0" collapsed="false">
      <c r="A171" s="9"/>
      <c r="B171" s="9"/>
      <c r="C171" s="10"/>
      <c r="D171" s="11"/>
      <c r="E171" s="12" t="str">
        <f aca="false">IF(C171="","",C171+N(D171))</f>
        <v/>
      </c>
      <c r="F171" s="9"/>
      <c r="G171" s="13"/>
      <c r="H171" s="13"/>
      <c r="I171" s="14" t="str">
        <f aca="false">IF(G171="","",G171+N(H171))</f>
        <v/>
      </c>
      <c r="J171" s="13"/>
      <c r="K171" s="10"/>
      <c r="L171" s="14" t="str">
        <f aca="false">IF(I171="","",I171-N(J171))</f>
        <v/>
      </c>
      <c r="M171" s="15" t="str">
        <f aca="true">IF(I171="","",IF(L171&lt;=0,"Paid",IF(C171="","Draft",IF(E171&lt;TODAY(),"Overdue",IF(N(J171)&gt;0,"Part paid",IF(E171-TODAY()&lt;=7,"Due soon","Not due yet"))))))</f>
        <v/>
      </c>
      <c r="N171" s="16" t="str">
        <f aca="true">IF(OR(L171="",E171=""),"",IF(AND(L171&gt;0,E171&lt;TODAY()),TODAY()-E171,0))</f>
        <v/>
      </c>
      <c r="O171" s="15" t="str">
        <f aca="false">IF(OR(L171="",N(L171)&lt;=0,E171=""),"",IF(N171=0,"Current",IF(N171&lt;=30,"1-30",IF(N171&lt;=60,"31-60",IF(N171&lt;=90,"61-90","90+")))))</f>
        <v/>
      </c>
      <c r="P171" s="16" t="str">
        <f aca="false">IF(OR(K171="",C171="",N(L171)&gt;0),"",K171-C171)</f>
        <v/>
      </c>
      <c r="Q171" s="9"/>
    </row>
    <row r="172" customFormat="false" ht="15" hidden="false" customHeight="false" outlineLevel="0" collapsed="false">
      <c r="A172" s="9"/>
      <c r="B172" s="9"/>
      <c r="C172" s="10"/>
      <c r="D172" s="11"/>
      <c r="E172" s="12" t="str">
        <f aca="false">IF(C172="","",C172+N(D172))</f>
        <v/>
      </c>
      <c r="F172" s="9"/>
      <c r="G172" s="13"/>
      <c r="H172" s="13"/>
      <c r="I172" s="14" t="str">
        <f aca="false">IF(G172="","",G172+N(H172))</f>
        <v/>
      </c>
      <c r="J172" s="13"/>
      <c r="K172" s="10"/>
      <c r="L172" s="14" t="str">
        <f aca="false">IF(I172="","",I172-N(J172))</f>
        <v/>
      </c>
      <c r="M172" s="15" t="str">
        <f aca="true">IF(I172="","",IF(L172&lt;=0,"Paid",IF(C172="","Draft",IF(E172&lt;TODAY(),"Overdue",IF(N(J172)&gt;0,"Part paid",IF(E172-TODAY()&lt;=7,"Due soon","Not due yet"))))))</f>
        <v/>
      </c>
      <c r="N172" s="16" t="str">
        <f aca="true">IF(OR(L172="",E172=""),"",IF(AND(L172&gt;0,E172&lt;TODAY()),TODAY()-E172,0))</f>
        <v/>
      </c>
      <c r="O172" s="15" t="str">
        <f aca="false">IF(OR(L172="",N(L172)&lt;=0,E172=""),"",IF(N172=0,"Current",IF(N172&lt;=30,"1-30",IF(N172&lt;=60,"31-60",IF(N172&lt;=90,"61-90","90+")))))</f>
        <v/>
      </c>
      <c r="P172" s="16" t="str">
        <f aca="false">IF(OR(K172="",C172="",N(L172)&gt;0),"",K172-C172)</f>
        <v/>
      </c>
      <c r="Q172" s="9"/>
    </row>
    <row r="173" customFormat="false" ht="15" hidden="false" customHeight="false" outlineLevel="0" collapsed="false">
      <c r="A173" s="9"/>
      <c r="B173" s="9"/>
      <c r="C173" s="10"/>
      <c r="D173" s="11"/>
      <c r="E173" s="12" t="str">
        <f aca="false">IF(C173="","",C173+N(D173))</f>
        <v/>
      </c>
      <c r="F173" s="9"/>
      <c r="G173" s="13"/>
      <c r="H173" s="13"/>
      <c r="I173" s="14" t="str">
        <f aca="false">IF(G173="","",G173+N(H173))</f>
        <v/>
      </c>
      <c r="J173" s="13"/>
      <c r="K173" s="10"/>
      <c r="L173" s="14" t="str">
        <f aca="false">IF(I173="","",I173-N(J173))</f>
        <v/>
      </c>
      <c r="M173" s="15" t="str">
        <f aca="true">IF(I173="","",IF(L173&lt;=0,"Paid",IF(C173="","Draft",IF(E173&lt;TODAY(),"Overdue",IF(N(J173)&gt;0,"Part paid",IF(E173-TODAY()&lt;=7,"Due soon","Not due yet"))))))</f>
        <v/>
      </c>
      <c r="N173" s="16" t="str">
        <f aca="true">IF(OR(L173="",E173=""),"",IF(AND(L173&gt;0,E173&lt;TODAY()),TODAY()-E173,0))</f>
        <v/>
      </c>
      <c r="O173" s="15" t="str">
        <f aca="false">IF(OR(L173="",N(L173)&lt;=0,E173=""),"",IF(N173=0,"Current",IF(N173&lt;=30,"1-30",IF(N173&lt;=60,"31-60",IF(N173&lt;=90,"61-90","90+")))))</f>
        <v/>
      </c>
      <c r="P173" s="16" t="str">
        <f aca="false">IF(OR(K173="",C173="",N(L173)&gt;0),"",K173-C173)</f>
        <v/>
      </c>
      <c r="Q173" s="9"/>
    </row>
    <row r="174" customFormat="false" ht="15" hidden="false" customHeight="false" outlineLevel="0" collapsed="false">
      <c r="A174" s="9"/>
      <c r="B174" s="9"/>
      <c r="C174" s="10"/>
      <c r="D174" s="11"/>
      <c r="E174" s="12" t="str">
        <f aca="false">IF(C174="","",C174+N(D174))</f>
        <v/>
      </c>
      <c r="F174" s="9"/>
      <c r="G174" s="13"/>
      <c r="H174" s="13"/>
      <c r="I174" s="14" t="str">
        <f aca="false">IF(G174="","",G174+N(H174))</f>
        <v/>
      </c>
      <c r="J174" s="13"/>
      <c r="K174" s="10"/>
      <c r="L174" s="14" t="str">
        <f aca="false">IF(I174="","",I174-N(J174))</f>
        <v/>
      </c>
      <c r="M174" s="15" t="str">
        <f aca="true">IF(I174="","",IF(L174&lt;=0,"Paid",IF(C174="","Draft",IF(E174&lt;TODAY(),"Overdue",IF(N(J174)&gt;0,"Part paid",IF(E174-TODAY()&lt;=7,"Due soon","Not due yet"))))))</f>
        <v/>
      </c>
      <c r="N174" s="16" t="str">
        <f aca="true">IF(OR(L174="",E174=""),"",IF(AND(L174&gt;0,E174&lt;TODAY()),TODAY()-E174,0))</f>
        <v/>
      </c>
      <c r="O174" s="15" t="str">
        <f aca="false">IF(OR(L174="",N(L174)&lt;=0,E174=""),"",IF(N174=0,"Current",IF(N174&lt;=30,"1-30",IF(N174&lt;=60,"31-60",IF(N174&lt;=90,"61-90","90+")))))</f>
        <v/>
      </c>
      <c r="P174" s="16" t="str">
        <f aca="false">IF(OR(K174="",C174="",N(L174)&gt;0),"",K174-C174)</f>
        <v/>
      </c>
      <c r="Q174" s="9"/>
    </row>
    <row r="175" customFormat="false" ht="15" hidden="false" customHeight="false" outlineLevel="0" collapsed="false">
      <c r="A175" s="9"/>
      <c r="B175" s="9"/>
      <c r="C175" s="10"/>
      <c r="D175" s="11"/>
      <c r="E175" s="12" t="str">
        <f aca="false">IF(C175="","",C175+N(D175))</f>
        <v/>
      </c>
      <c r="F175" s="9"/>
      <c r="G175" s="13"/>
      <c r="H175" s="13"/>
      <c r="I175" s="14" t="str">
        <f aca="false">IF(G175="","",G175+N(H175))</f>
        <v/>
      </c>
      <c r="J175" s="13"/>
      <c r="K175" s="10"/>
      <c r="L175" s="14" t="str">
        <f aca="false">IF(I175="","",I175-N(J175))</f>
        <v/>
      </c>
      <c r="M175" s="15" t="str">
        <f aca="true">IF(I175="","",IF(L175&lt;=0,"Paid",IF(C175="","Draft",IF(E175&lt;TODAY(),"Overdue",IF(N(J175)&gt;0,"Part paid",IF(E175-TODAY()&lt;=7,"Due soon","Not due yet"))))))</f>
        <v/>
      </c>
      <c r="N175" s="16" t="str">
        <f aca="true">IF(OR(L175="",E175=""),"",IF(AND(L175&gt;0,E175&lt;TODAY()),TODAY()-E175,0))</f>
        <v/>
      </c>
      <c r="O175" s="15" t="str">
        <f aca="false">IF(OR(L175="",N(L175)&lt;=0,E175=""),"",IF(N175=0,"Current",IF(N175&lt;=30,"1-30",IF(N175&lt;=60,"31-60",IF(N175&lt;=90,"61-90","90+")))))</f>
        <v/>
      </c>
      <c r="P175" s="16" t="str">
        <f aca="false">IF(OR(K175="",C175="",N(L175)&gt;0),"",K175-C175)</f>
        <v/>
      </c>
      <c r="Q175" s="9"/>
    </row>
    <row r="176" customFormat="false" ht="15" hidden="false" customHeight="false" outlineLevel="0" collapsed="false">
      <c r="A176" s="9"/>
      <c r="B176" s="9"/>
      <c r="C176" s="10"/>
      <c r="D176" s="11"/>
      <c r="E176" s="12" t="str">
        <f aca="false">IF(C176="","",C176+N(D176))</f>
        <v/>
      </c>
      <c r="F176" s="9"/>
      <c r="G176" s="13"/>
      <c r="H176" s="13"/>
      <c r="I176" s="14" t="str">
        <f aca="false">IF(G176="","",G176+N(H176))</f>
        <v/>
      </c>
      <c r="J176" s="13"/>
      <c r="K176" s="10"/>
      <c r="L176" s="14" t="str">
        <f aca="false">IF(I176="","",I176-N(J176))</f>
        <v/>
      </c>
      <c r="M176" s="15" t="str">
        <f aca="true">IF(I176="","",IF(L176&lt;=0,"Paid",IF(C176="","Draft",IF(E176&lt;TODAY(),"Overdue",IF(N(J176)&gt;0,"Part paid",IF(E176-TODAY()&lt;=7,"Due soon","Not due yet"))))))</f>
        <v/>
      </c>
      <c r="N176" s="16" t="str">
        <f aca="true">IF(OR(L176="",E176=""),"",IF(AND(L176&gt;0,E176&lt;TODAY()),TODAY()-E176,0))</f>
        <v/>
      </c>
      <c r="O176" s="15" t="str">
        <f aca="false">IF(OR(L176="",N(L176)&lt;=0,E176=""),"",IF(N176=0,"Current",IF(N176&lt;=30,"1-30",IF(N176&lt;=60,"31-60",IF(N176&lt;=90,"61-90","90+")))))</f>
        <v/>
      </c>
      <c r="P176" s="16" t="str">
        <f aca="false">IF(OR(K176="",C176="",N(L176)&gt;0),"",K176-C176)</f>
        <v/>
      </c>
      <c r="Q176" s="9"/>
    </row>
    <row r="177" customFormat="false" ht="15" hidden="false" customHeight="false" outlineLevel="0" collapsed="false">
      <c r="A177" s="9"/>
      <c r="B177" s="9"/>
      <c r="C177" s="10"/>
      <c r="D177" s="11"/>
      <c r="E177" s="12" t="str">
        <f aca="false">IF(C177="","",C177+N(D177))</f>
        <v/>
      </c>
      <c r="F177" s="9"/>
      <c r="G177" s="13"/>
      <c r="H177" s="13"/>
      <c r="I177" s="14" t="str">
        <f aca="false">IF(G177="","",G177+N(H177))</f>
        <v/>
      </c>
      <c r="J177" s="13"/>
      <c r="K177" s="10"/>
      <c r="L177" s="14" t="str">
        <f aca="false">IF(I177="","",I177-N(J177))</f>
        <v/>
      </c>
      <c r="M177" s="15" t="str">
        <f aca="true">IF(I177="","",IF(L177&lt;=0,"Paid",IF(C177="","Draft",IF(E177&lt;TODAY(),"Overdue",IF(N(J177)&gt;0,"Part paid",IF(E177-TODAY()&lt;=7,"Due soon","Not due yet"))))))</f>
        <v/>
      </c>
      <c r="N177" s="16" t="str">
        <f aca="true">IF(OR(L177="",E177=""),"",IF(AND(L177&gt;0,E177&lt;TODAY()),TODAY()-E177,0))</f>
        <v/>
      </c>
      <c r="O177" s="15" t="str">
        <f aca="false">IF(OR(L177="",N(L177)&lt;=0,E177=""),"",IF(N177=0,"Current",IF(N177&lt;=30,"1-30",IF(N177&lt;=60,"31-60",IF(N177&lt;=90,"61-90","90+")))))</f>
        <v/>
      </c>
      <c r="P177" s="16" t="str">
        <f aca="false">IF(OR(K177="",C177="",N(L177)&gt;0),"",K177-C177)</f>
        <v/>
      </c>
      <c r="Q177" s="9"/>
    </row>
    <row r="178" customFormat="false" ht="15" hidden="false" customHeight="false" outlineLevel="0" collapsed="false">
      <c r="A178" s="9"/>
      <c r="B178" s="9"/>
      <c r="C178" s="10"/>
      <c r="D178" s="11"/>
      <c r="E178" s="12" t="str">
        <f aca="false">IF(C178="","",C178+N(D178))</f>
        <v/>
      </c>
      <c r="F178" s="9"/>
      <c r="G178" s="13"/>
      <c r="H178" s="13"/>
      <c r="I178" s="14" t="str">
        <f aca="false">IF(G178="","",G178+N(H178))</f>
        <v/>
      </c>
      <c r="J178" s="13"/>
      <c r="K178" s="10"/>
      <c r="L178" s="14" t="str">
        <f aca="false">IF(I178="","",I178-N(J178))</f>
        <v/>
      </c>
      <c r="M178" s="15" t="str">
        <f aca="true">IF(I178="","",IF(L178&lt;=0,"Paid",IF(C178="","Draft",IF(E178&lt;TODAY(),"Overdue",IF(N(J178)&gt;0,"Part paid",IF(E178-TODAY()&lt;=7,"Due soon","Not due yet"))))))</f>
        <v/>
      </c>
      <c r="N178" s="16" t="str">
        <f aca="true">IF(OR(L178="",E178=""),"",IF(AND(L178&gt;0,E178&lt;TODAY()),TODAY()-E178,0))</f>
        <v/>
      </c>
      <c r="O178" s="15" t="str">
        <f aca="false">IF(OR(L178="",N(L178)&lt;=0,E178=""),"",IF(N178=0,"Current",IF(N178&lt;=30,"1-30",IF(N178&lt;=60,"31-60",IF(N178&lt;=90,"61-90","90+")))))</f>
        <v/>
      </c>
      <c r="P178" s="16" t="str">
        <f aca="false">IF(OR(K178="",C178="",N(L178)&gt;0),"",K178-C178)</f>
        <v/>
      </c>
      <c r="Q178" s="9"/>
    </row>
    <row r="179" customFormat="false" ht="15" hidden="false" customHeight="false" outlineLevel="0" collapsed="false">
      <c r="A179" s="9"/>
      <c r="B179" s="9"/>
      <c r="C179" s="10"/>
      <c r="D179" s="11"/>
      <c r="E179" s="12" t="str">
        <f aca="false">IF(C179="","",C179+N(D179))</f>
        <v/>
      </c>
      <c r="F179" s="9"/>
      <c r="G179" s="13"/>
      <c r="H179" s="13"/>
      <c r="I179" s="14" t="str">
        <f aca="false">IF(G179="","",G179+N(H179))</f>
        <v/>
      </c>
      <c r="J179" s="13"/>
      <c r="K179" s="10"/>
      <c r="L179" s="14" t="str">
        <f aca="false">IF(I179="","",I179-N(J179))</f>
        <v/>
      </c>
      <c r="M179" s="15" t="str">
        <f aca="true">IF(I179="","",IF(L179&lt;=0,"Paid",IF(C179="","Draft",IF(E179&lt;TODAY(),"Overdue",IF(N(J179)&gt;0,"Part paid",IF(E179-TODAY()&lt;=7,"Due soon","Not due yet"))))))</f>
        <v/>
      </c>
      <c r="N179" s="16" t="str">
        <f aca="true">IF(OR(L179="",E179=""),"",IF(AND(L179&gt;0,E179&lt;TODAY()),TODAY()-E179,0))</f>
        <v/>
      </c>
      <c r="O179" s="15" t="str">
        <f aca="false">IF(OR(L179="",N(L179)&lt;=0,E179=""),"",IF(N179=0,"Current",IF(N179&lt;=30,"1-30",IF(N179&lt;=60,"31-60",IF(N179&lt;=90,"61-90","90+")))))</f>
        <v/>
      </c>
      <c r="P179" s="16" t="str">
        <f aca="false">IF(OR(K179="",C179="",N(L179)&gt;0),"",K179-C179)</f>
        <v/>
      </c>
      <c r="Q179" s="9"/>
    </row>
    <row r="180" customFormat="false" ht="15" hidden="false" customHeight="false" outlineLevel="0" collapsed="false">
      <c r="A180" s="9"/>
      <c r="B180" s="9"/>
      <c r="C180" s="10"/>
      <c r="D180" s="11"/>
      <c r="E180" s="12" t="str">
        <f aca="false">IF(C180="","",C180+N(D180))</f>
        <v/>
      </c>
      <c r="F180" s="9"/>
      <c r="G180" s="13"/>
      <c r="H180" s="13"/>
      <c r="I180" s="14" t="str">
        <f aca="false">IF(G180="","",G180+N(H180))</f>
        <v/>
      </c>
      <c r="J180" s="13"/>
      <c r="K180" s="10"/>
      <c r="L180" s="14" t="str">
        <f aca="false">IF(I180="","",I180-N(J180))</f>
        <v/>
      </c>
      <c r="M180" s="15" t="str">
        <f aca="true">IF(I180="","",IF(L180&lt;=0,"Paid",IF(C180="","Draft",IF(E180&lt;TODAY(),"Overdue",IF(N(J180)&gt;0,"Part paid",IF(E180-TODAY()&lt;=7,"Due soon","Not due yet"))))))</f>
        <v/>
      </c>
      <c r="N180" s="16" t="str">
        <f aca="true">IF(OR(L180="",E180=""),"",IF(AND(L180&gt;0,E180&lt;TODAY()),TODAY()-E180,0))</f>
        <v/>
      </c>
      <c r="O180" s="15" t="str">
        <f aca="false">IF(OR(L180="",N(L180)&lt;=0,E180=""),"",IF(N180=0,"Current",IF(N180&lt;=30,"1-30",IF(N180&lt;=60,"31-60",IF(N180&lt;=90,"61-90","90+")))))</f>
        <v/>
      </c>
      <c r="P180" s="16" t="str">
        <f aca="false">IF(OR(K180="",C180="",N(L180)&gt;0),"",K180-C180)</f>
        <v/>
      </c>
      <c r="Q180" s="9"/>
    </row>
    <row r="181" customFormat="false" ht="15" hidden="false" customHeight="false" outlineLevel="0" collapsed="false">
      <c r="A181" s="9"/>
      <c r="B181" s="9"/>
      <c r="C181" s="10"/>
      <c r="D181" s="11"/>
      <c r="E181" s="12" t="str">
        <f aca="false">IF(C181="","",C181+N(D181))</f>
        <v/>
      </c>
      <c r="F181" s="9"/>
      <c r="G181" s="13"/>
      <c r="H181" s="13"/>
      <c r="I181" s="14" t="str">
        <f aca="false">IF(G181="","",G181+N(H181))</f>
        <v/>
      </c>
      <c r="J181" s="13"/>
      <c r="K181" s="10"/>
      <c r="L181" s="14" t="str">
        <f aca="false">IF(I181="","",I181-N(J181))</f>
        <v/>
      </c>
      <c r="M181" s="15" t="str">
        <f aca="true">IF(I181="","",IF(L181&lt;=0,"Paid",IF(C181="","Draft",IF(E181&lt;TODAY(),"Overdue",IF(N(J181)&gt;0,"Part paid",IF(E181-TODAY()&lt;=7,"Due soon","Not due yet"))))))</f>
        <v/>
      </c>
      <c r="N181" s="16" t="str">
        <f aca="true">IF(OR(L181="",E181=""),"",IF(AND(L181&gt;0,E181&lt;TODAY()),TODAY()-E181,0))</f>
        <v/>
      </c>
      <c r="O181" s="15" t="str">
        <f aca="false">IF(OR(L181="",N(L181)&lt;=0,E181=""),"",IF(N181=0,"Current",IF(N181&lt;=30,"1-30",IF(N181&lt;=60,"31-60",IF(N181&lt;=90,"61-90","90+")))))</f>
        <v/>
      </c>
      <c r="P181" s="16" t="str">
        <f aca="false">IF(OR(K181="",C181="",N(L181)&gt;0),"",K181-C181)</f>
        <v/>
      </c>
      <c r="Q181" s="9"/>
    </row>
    <row r="182" customFormat="false" ht="15" hidden="false" customHeight="false" outlineLevel="0" collapsed="false">
      <c r="A182" s="9"/>
      <c r="B182" s="9"/>
      <c r="C182" s="10"/>
      <c r="D182" s="11"/>
      <c r="E182" s="12" t="str">
        <f aca="false">IF(C182="","",C182+N(D182))</f>
        <v/>
      </c>
      <c r="F182" s="9"/>
      <c r="G182" s="13"/>
      <c r="H182" s="13"/>
      <c r="I182" s="14" t="str">
        <f aca="false">IF(G182="","",G182+N(H182))</f>
        <v/>
      </c>
      <c r="J182" s="13"/>
      <c r="K182" s="10"/>
      <c r="L182" s="14" t="str">
        <f aca="false">IF(I182="","",I182-N(J182))</f>
        <v/>
      </c>
      <c r="M182" s="15" t="str">
        <f aca="true">IF(I182="","",IF(L182&lt;=0,"Paid",IF(C182="","Draft",IF(E182&lt;TODAY(),"Overdue",IF(N(J182)&gt;0,"Part paid",IF(E182-TODAY()&lt;=7,"Due soon","Not due yet"))))))</f>
        <v/>
      </c>
      <c r="N182" s="16" t="str">
        <f aca="true">IF(OR(L182="",E182=""),"",IF(AND(L182&gt;0,E182&lt;TODAY()),TODAY()-E182,0))</f>
        <v/>
      </c>
      <c r="O182" s="15" t="str">
        <f aca="false">IF(OR(L182="",N(L182)&lt;=0,E182=""),"",IF(N182=0,"Current",IF(N182&lt;=30,"1-30",IF(N182&lt;=60,"31-60",IF(N182&lt;=90,"61-90","90+")))))</f>
        <v/>
      </c>
      <c r="P182" s="16" t="str">
        <f aca="false">IF(OR(K182="",C182="",N(L182)&gt;0),"",K182-C182)</f>
        <v/>
      </c>
      <c r="Q182" s="9"/>
    </row>
    <row r="183" customFormat="false" ht="15" hidden="false" customHeight="false" outlineLevel="0" collapsed="false">
      <c r="A183" s="9"/>
      <c r="B183" s="9"/>
      <c r="C183" s="10"/>
      <c r="D183" s="11"/>
      <c r="E183" s="12" t="str">
        <f aca="false">IF(C183="","",C183+N(D183))</f>
        <v/>
      </c>
      <c r="F183" s="9"/>
      <c r="G183" s="13"/>
      <c r="H183" s="13"/>
      <c r="I183" s="14" t="str">
        <f aca="false">IF(G183="","",G183+N(H183))</f>
        <v/>
      </c>
      <c r="J183" s="13"/>
      <c r="K183" s="10"/>
      <c r="L183" s="14" t="str">
        <f aca="false">IF(I183="","",I183-N(J183))</f>
        <v/>
      </c>
      <c r="M183" s="15" t="str">
        <f aca="true">IF(I183="","",IF(L183&lt;=0,"Paid",IF(C183="","Draft",IF(E183&lt;TODAY(),"Overdue",IF(N(J183)&gt;0,"Part paid",IF(E183-TODAY()&lt;=7,"Due soon","Not due yet"))))))</f>
        <v/>
      </c>
      <c r="N183" s="16" t="str">
        <f aca="true">IF(OR(L183="",E183=""),"",IF(AND(L183&gt;0,E183&lt;TODAY()),TODAY()-E183,0))</f>
        <v/>
      </c>
      <c r="O183" s="15" t="str">
        <f aca="false">IF(OR(L183="",N(L183)&lt;=0,E183=""),"",IF(N183=0,"Current",IF(N183&lt;=30,"1-30",IF(N183&lt;=60,"31-60",IF(N183&lt;=90,"61-90","90+")))))</f>
        <v/>
      </c>
      <c r="P183" s="16" t="str">
        <f aca="false">IF(OR(K183="",C183="",N(L183)&gt;0),"",K183-C183)</f>
        <v/>
      </c>
      <c r="Q183" s="9"/>
    </row>
    <row r="184" customFormat="false" ht="15" hidden="false" customHeight="false" outlineLevel="0" collapsed="false">
      <c r="A184" s="9"/>
      <c r="B184" s="9"/>
      <c r="C184" s="10"/>
      <c r="D184" s="11"/>
      <c r="E184" s="12" t="str">
        <f aca="false">IF(C184="","",C184+N(D184))</f>
        <v/>
      </c>
      <c r="F184" s="9"/>
      <c r="G184" s="13"/>
      <c r="H184" s="13"/>
      <c r="I184" s="14" t="str">
        <f aca="false">IF(G184="","",G184+N(H184))</f>
        <v/>
      </c>
      <c r="J184" s="13"/>
      <c r="K184" s="10"/>
      <c r="L184" s="14" t="str">
        <f aca="false">IF(I184="","",I184-N(J184))</f>
        <v/>
      </c>
      <c r="M184" s="15" t="str">
        <f aca="true">IF(I184="","",IF(L184&lt;=0,"Paid",IF(C184="","Draft",IF(E184&lt;TODAY(),"Overdue",IF(N(J184)&gt;0,"Part paid",IF(E184-TODAY()&lt;=7,"Due soon","Not due yet"))))))</f>
        <v/>
      </c>
      <c r="N184" s="16" t="str">
        <f aca="true">IF(OR(L184="",E184=""),"",IF(AND(L184&gt;0,E184&lt;TODAY()),TODAY()-E184,0))</f>
        <v/>
      </c>
      <c r="O184" s="15" t="str">
        <f aca="false">IF(OR(L184="",N(L184)&lt;=0,E184=""),"",IF(N184=0,"Current",IF(N184&lt;=30,"1-30",IF(N184&lt;=60,"31-60",IF(N184&lt;=90,"61-90","90+")))))</f>
        <v/>
      </c>
      <c r="P184" s="16" t="str">
        <f aca="false">IF(OR(K184="",C184="",N(L184)&gt;0),"",K184-C184)</f>
        <v/>
      </c>
      <c r="Q184" s="9"/>
    </row>
    <row r="185" customFormat="false" ht="15" hidden="false" customHeight="false" outlineLevel="0" collapsed="false">
      <c r="A185" s="9"/>
      <c r="B185" s="9"/>
      <c r="C185" s="10"/>
      <c r="D185" s="11"/>
      <c r="E185" s="12" t="str">
        <f aca="false">IF(C185="","",C185+N(D185))</f>
        <v/>
      </c>
      <c r="F185" s="9"/>
      <c r="G185" s="13"/>
      <c r="H185" s="13"/>
      <c r="I185" s="14" t="str">
        <f aca="false">IF(G185="","",G185+N(H185))</f>
        <v/>
      </c>
      <c r="J185" s="13"/>
      <c r="K185" s="10"/>
      <c r="L185" s="14" t="str">
        <f aca="false">IF(I185="","",I185-N(J185))</f>
        <v/>
      </c>
      <c r="M185" s="15" t="str">
        <f aca="true">IF(I185="","",IF(L185&lt;=0,"Paid",IF(C185="","Draft",IF(E185&lt;TODAY(),"Overdue",IF(N(J185)&gt;0,"Part paid",IF(E185-TODAY()&lt;=7,"Due soon","Not due yet"))))))</f>
        <v/>
      </c>
      <c r="N185" s="16" t="str">
        <f aca="true">IF(OR(L185="",E185=""),"",IF(AND(L185&gt;0,E185&lt;TODAY()),TODAY()-E185,0))</f>
        <v/>
      </c>
      <c r="O185" s="15" t="str">
        <f aca="false">IF(OR(L185="",N(L185)&lt;=0,E185=""),"",IF(N185=0,"Current",IF(N185&lt;=30,"1-30",IF(N185&lt;=60,"31-60",IF(N185&lt;=90,"61-90","90+")))))</f>
        <v/>
      </c>
      <c r="P185" s="16" t="str">
        <f aca="false">IF(OR(K185="",C185="",N(L185)&gt;0),"",K185-C185)</f>
        <v/>
      </c>
      <c r="Q185" s="9"/>
    </row>
    <row r="186" customFormat="false" ht="15" hidden="false" customHeight="false" outlineLevel="0" collapsed="false">
      <c r="A186" s="9"/>
      <c r="B186" s="9"/>
      <c r="C186" s="10"/>
      <c r="D186" s="11"/>
      <c r="E186" s="12" t="str">
        <f aca="false">IF(C186="","",C186+N(D186))</f>
        <v/>
      </c>
      <c r="F186" s="9"/>
      <c r="G186" s="13"/>
      <c r="H186" s="13"/>
      <c r="I186" s="14" t="str">
        <f aca="false">IF(G186="","",G186+N(H186))</f>
        <v/>
      </c>
      <c r="J186" s="13"/>
      <c r="K186" s="10"/>
      <c r="L186" s="14" t="str">
        <f aca="false">IF(I186="","",I186-N(J186))</f>
        <v/>
      </c>
      <c r="M186" s="15" t="str">
        <f aca="true">IF(I186="","",IF(L186&lt;=0,"Paid",IF(C186="","Draft",IF(E186&lt;TODAY(),"Overdue",IF(N(J186)&gt;0,"Part paid",IF(E186-TODAY()&lt;=7,"Due soon","Not due yet"))))))</f>
        <v/>
      </c>
      <c r="N186" s="16" t="str">
        <f aca="true">IF(OR(L186="",E186=""),"",IF(AND(L186&gt;0,E186&lt;TODAY()),TODAY()-E186,0))</f>
        <v/>
      </c>
      <c r="O186" s="15" t="str">
        <f aca="false">IF(OR(L186="",N(L186)&lt;=0,E186=""),"",IF(N186=0,"Current",IF(N186&lt;=30,"1-30",IF(N186&lt;=60,"31-60",IF(N186&lt;=90,"61-90","90+")))))</f>
        <v/>
      </c>
      <c r="P186" s="16" t="str">
        <f aca="false">IF(OR(K186="",C186="",N(L186)&gt;0),"",K186-C186)</f>
        <v/>
      </c>
      <c r="Q186" s="9"/>
    </row>
    <row r="187" customFormat="false" ht="15" hidden="false" customHeight="false" outlineLevel="0" collapsed="false">
      <c r="A187" s="9"/>
      <c r="B187" s="9"/>
      <c r="C187" s="10"/>
      <c r="D187" s="11"/>
      <c r="E187" s="12" t="str">
        <f aca="false">IF(C187="","",C187+N(D187))</f>
        <v/>
      </c>
      <c r="F187" s="9"/>
      <c r="G187" s="13"/>
      <c r="H187" s="13"/>
      <c r="I187" s="14" t="str">
        <f aca="false">IF(G187="","",G187+N(H187))</f>
        <v/>
      </c>
      <c r="J187" s="13"/>
      <c r="K187" s="10"/>
      <c r="L187" s="14" t="str">
        <f aca="false">IF(I187="","",I187-N(J187))</f>
        <v/>
      </c>
      <c r="M187" s="15" t="str">
        <f aca="true">IF(I187="","",IF(L187&lt;=0,"Paid",IF(C187="","Draft",IF(E187&lt;TODAY(),"Overdue",IF(N(J187)&gt;0,"Part paid",IF(E187-TODAY()&lt;=7,"Due soon","Not due yet"))))))</f>
        <v/>
      </c>
      <c r="N187" s="16" t="str">
        <f aca="true">IF(OR(L187="",E187=""),"",IF(AND(L187&gt;0,E187&lt;TODAY()),TODAY()-E187,0))</f>
        <v/>
      </c>
      <c r="O187" s="15" t="str">
        <f aca="false">IF(OR(L187="",N(L187)&lt;=0,E187=""),"",IF(N187=0,"Current",IF(N187&lt;=30,"1-30",IF(N187&lt;=60,"31-60",IF(N187&lt;=90,"61-90","90+")))))</f>
        <v/>
      </c>
      <c r="P187" s="16" t="str">
        <f aca="false">IF(OR(K187="",C187="",N(L187)&gt;0),"",K187-C187)</f>
        <v/>
      </c>
      <c r="Q187" s="9"/>
    </row>
    <row r="188" customFormat="false" ht="15" hidden="false" customHeight="false" outlineLevel="0" collapsed="false">
      <c r="A188" s="9"/>
      <c r="B188" s="9"/>
      <c r="C188" s="10"/>
      <c r="D188" s="11"/>
      <c r="E188" s="12" t="str">
        <f aca="false">IF(C188="","",C188+N(D188))</f>
        <v/>
      </c>
      <c r="F188" s="9"/>
      <c r="G188" s="13"/>
      <c r="H188" s="13"/>
      <c r="I188" s="14" t="str">
        <f aca="false">IF(G188="","",G188+N(H188))</f>
        <v/>
      </c>
      <c r="J188" s="13"/>
      <c r="K188" s="10"/>
      <c r="L188" s="14" t="str">
        <f aca="false">IF(I188="","",I188-N(J188))</f>
        <v/>
      </c>
      <c r="M188" s="15" t="str">
        <f aca="true">IF(I188="","",IF(L188&lt;=0,"Paid",IF(C188="","Draft",IF(E188&lt;TODAY(),"Overdue",IF(N(J188)&gt;0,"Part paid",IF(E188-TODAY()&lt;=7,"Due soon","Not due yet"))))))</f>
        <v/>
      </c>
      <c r="N188" s="16" t="str">
        <f aca="true">IF(OR(L188="",E188=""),"",IF(AND(L188&gt;0,E188&lt;TODAY()),TODAY()-E188,0))</f>
        <v/>
      </c>
      <c r="O188" s="15" t="str">
        <f aca="false">IF(OR(L188="",N(L188)&lt;=0,E188=""),"",IF(N188=0,"Current",IF(N188&lt;=30,"1-30",IF(N188&lt;=60,"31-60",IF(N188&lt;=90,"61-90","90+")))))</f>
        <v/>
      </c>
      <c r="P188" s="16" t="str">
        <f aca="false">IF(OR(K188="",C188="",N(L188)&gt;0),"",K188-C188)</f>
        <v/>
      </c>
      <c r="Q188" s="9"/>
    </row>
    <row r="189" customFormat="false" ht="15" hidden="false" customHeight="false" outlineLevel="0" collapsed="false">
      <c r="A189" s="9"/>
      <c r="B189" s="9"/>
      <c r="C189" s="10"/>
      <c r="D189" s="11"/>
      <c r="E189" s="12" t="str">
        <f aca="false">IF(C189="","",C189+N(D189))</f>
        <v/>
      </c>
      <c r="F189" s="9"/>
      <c r="G189" s="13"/>
      <c r="H189" s="13"/>
      <c r="I189" s="14" t="str">
        <f aca="false">IF(G189="","",G189+N(H189))</f>
        <v/>
      </c>
      <c r="J189" s="13"/>
      <c r="K189" s="10"/>
      <c r="L189" s="14" t="str">
        <f aca="false">IF(I189="","",I189-N(J189))</f>
        <v/>
      </c>
      <c r="M189" s="15" t="str">
        <f aca="true">IF(I189="","",IF(L189&lt;=0,"Paid",IF(C189="","Draft",IF(E189&lt;TODAY(),"Overdue",IF(N(J189)&gt;0,"Part paid",IF(E189-TODAY()&lt;=7,"Due soon","Not due yet"))))))</f>
        <v/>
      </c>
      <c r="N189" s="16" t="str">
        <f aca="true">IF(OR(L189="",E189=""),"",IF(AND(L189&gt;0,E189&lt;TODAY()),TODAY()-E189,0))</f>
        <v/>
      </c>
      <c r="O189" s="15" t="str">
        <f aca="false">IF(OR(L189="",N(L189)&lt;=0,E189=""),"",IF(N189=0,"Current",IF(N189&lt;=30,"1-30",IF(N189&lt;=60,"31-60",IF(N189&lt;=90,"61-90","90+")))))</f>
        <v/>
      </c>
      <c r="P189" s="16" t="str">
        <f aca="false">IF(OR(K189="",C189="",N(L189)&gt;0),"",K189-C189)</f>
        <v/>
      </c>
      <c r="Q189" s="9"/>
    </row>
    <row r="190" customFormat="false" ht="15" hidden="false" customHeight="false" outlineLevel="0" collapsed="false">
      <c r="A190" s="9"/>
      <c r="B190" s="9"/>
      <c r="C190" s="10"/>
      <c r="D190" s="11"/>
      <c r="E190" s="12" t="str">
        <f aca="false">IF(C190="","",C190+N(D190))</f>
        <v/>
      </c>
      <c r="F190" s="9"/>
      <c r="G190" s="13"/>
      <c r="H190" s="13"/>
      <c r="I190" s="14" t="str">
        <f aca="false">IF(G190="","",G190+N(H190))</f>
        <v/>
      </c>
      <c r="J190" s="13"/>
      <c r="K190" s="10"/>
      <c r="L190" s="14" t="str">
        <f aca="false">IF(I190="","",I190-N(J190))</f>
        <v/>
      </c>
      <c r="M190" s="15" t="str">
        <f aca="true">IF(I190="","",IF(L190&lt;=0,"Paid",IF(C190="","Draft",IF(E190&lt;TODAY(),"Overdue",IF(N(J190)&gt;0,"Part paid",IF(E190-TODAY()&lt;=7,"Due soon","Not due yet"))))))</f>
        <v/>
      </c>
      <c r="N190" s="16" t="str">
        <f aca="true">IF(OR(L190="",E190=""),"",IF(AND(L190&gt;0,E190&lt;TODAY()),TODAY()-E190,0))</f>
        <v/>
      </c>
      <c r="O190" s="15" t="str">
        <f aca="false">IF(OR(L190="",N(L190)&lt;=0,E190=""),"",IF(N190=0,"Current",IF(N190&lt;=30,"1-30",IF(N190&lt;=60,"31-60",IF(N190&lt;=90,"61-90","90+")))))</f>
        <v/>
      </c>
      <c r="P190" s="16" t="str">
        <f aca="false">IF(OR(K190="",C190="",N(L190)&gt;0),"",K190-C190)</f>
        <v/>
      </c>
      <c r="Q190" s="9"/>
    </row>
    <row r="191" customFormat="false" ht="15" hidden="false" customHeight="false" outlineLevel="0" collapsed="false">
      <c r="A191" s="9"/>
      <c r="B191" s="9"/>
      <c r="C191" s="10"/>
      <c r="D191" s="11"/>
      <c r="E191" s="12" t="str">
        <f aca="false">IF(C191="","",C191+N(D191))</f>
        <v/>
      </c>
      <c r="F191" s="9"/>
      <c r="G191" s="13"/>
      <c r="H191" s="13"/>
      <c r="I191" s="14" t="str">
        <f aca="false">IF(G191="","",G191+N(H191))</f>
        <v/>
      </c>
      <c r="J191" s="13"/>
      <c r="K191" s="10"/>
      <c r="L191" s="14" t="str">
        <f aca="false">IF(I191="","",I191-N(J191))</f>
        <v/>
      </c>
      <c r="M191" s="15" t="str">
        <f aca="true">IF(I191="","",IF(L191&lt;=0,"Paid",IF(C191="","Draft",IF(E191&lt;TODAY(),"Overdue",IF(N(J191)&gt;0,"Part paid",IF(E191-TODAY()&lt;=7,"Due soon","Not due yet"))))))</f>
        <v/>
      </c>
      <c r="N191" s="16" t="str">
        <f aca="true">IF(OR(L191="",E191=""),"",IF(AND(L191&gt;0,E191&lt;TODAY()),TODAY()-E191,0))</f>
        <v/>
      </c>
      <c r="O191" s="15" t="str">
        <f aca="false">IF(OR(L191="",N(L191)&lt;=0,E191=""),"",IF(N191=0,"Current",IF(N191&lt;=30,"1-30",IF(N191&lt;=60,"31-60",IF(N191&lt;=90,"61-90","90+")))))</f>
        <v/>
      </c>
      <c r="P191" s="16" t="str">
        <f aca="false">IF(OR(K191="",C191="",N(L191)&gt;0),"",K191-C191)</f>
        <v/>
      </c>
      <c r="Q191" s="9"/>
    </row>
    <row r="192" customFormat="false" ht="15" hidden="false" customHeight="false" outlineLevel="0" collapsed="false">
      <c r="A192" s="9"/>
      <c r="B192" s="9"/>
      <c r="C192" s="10"/>
      <c r="D192" s="11"/>
      <c r="E192" s="12" t="str">
        <f aca="false">IF(C192="","",C192+N(D192))</f>
        <v/>
      </c>
      <c r="F192" s="9"/>
      <c r="G192" s="13"/>
      <c r="H192" s="13"/>
      <c r="I192" s="14" t="str">
        <f aca="false">IF(G192="","",G192+N(H192))</f>
        <v/>
      </c>
      <c r="J192" s="13"/>
      <c r="K192" s="10"/>
      <c r="L192" s="14" t="str">
        <f aca="false">IF(I192="","",I192-N(J192))</f>
        <v/>
      </c>
      <c r="M192" s="15" t="str">
        <f aca="true">IF(I192="","",IF(L192&lt;=0,"Paid",IF(C192="","Draft",IF(E192&lt;TODAY(),"Overdue",IF(N(J192)&gt;0,"Part paid",IF(E192-TODAY()&lt;=7,"Due soon","Not due yet"))))))</f>
        <v/>
      </c>
      <c r="N192" s="16" t="str">
        <f aca="true">IF(OR(L192="",E192=""),"",IF(AND(L192&gt;0,E192&lt;TODAY()),TODAY()-E192,0))</f>
        <v/>
      </c>
      <c r="O192" s="15" t="str">
        <f aca="false">IF(OR(L192="",N(L192)&lt;=0,E192=""),"",IF(N192=0,"Current",IF(N192&lt;=30,"1-30",IF(N192&lt;=60,"31-60",IF(N192&lt;=90,"61-90","90+")))))</f>
        <v/>
      </c>
      <c r="P192" s="16" t="str">
        <f aca="false">IF(OR(K192="",C192="",N(L192)&gt;0),"",K192-C192)</f>
        <v/>
      </c>
      <c r="Q192" s="9"/>
    </row>
    <row r="193" customFormat="false" ht="15" hidden="false" customHeight="false" outlineLevel="0" collapsed="false">
      <c r="A193" s="9"/>
      <c r="B193" s="9"/>
      <c r="C193" s="10"/>
      <c r="D193" s="11"/>
      <c r="E193" s="12" t="str">
        <f aca="false">IF(C193="","",C193+N(D193))</f>
        <v/>
      </c>
      <c r="F193" s="9"/>
      <c r="G193" s="13"/>
      <c r="H193" s="13"/>
      <c r="I193" s="14" t="str">
        <f aca="false">IF(G193="","",G193+N(H193))</f>
        <v/>
      </c>
      <c r="J193" s="13"/>
      <c r="K193" s="10"/>
      <c r="L193" s="14" t="str">
        <f aca="false">IF(I193="","",I193-N(J193))</f>
        <v/>
      </c>
      <c r="M193" s="15" t="str">
        <f aca="true">IF(I193="","",IF(L193&lt;=0,"Paid",IF(C193="","Draft",IF(E193&lt;TODAY(),"Overdue",IF(N(J193)&gt;0,"Part paid",IF(E193-TODAY()&lt;=7,"Due soon","Not due yet"))))))</f>
        <v/>
      </c>
      <c r="N193" s="16" t="str">
        <f aca="true">IF(OR(L193="",E193=""),"",IF(AND(L193&gt;0,E193&lt;TODAY()),TODAY()-E193,0))</f>
        <v/>
      </c>
      <c r="O193" s="15" t="str">
        <f aca="false">IF(OR(L193="",N(L193)&lt;=0,E193=""),"",IF(N193=0,"Current",IF(N193&lt;=30,"1-30",IF(N193&lt;=60,"31-60",IF(N193&lt;=90,"61-90","90+")))))</f>
        <v/>
      </c>
      <c r="P193" s="16" t="str">
        <f aca="false">IF(OR(K193="",C193="",N(L193)&gt;0),"",K193-C193)</f>
        <v/>
      </c>
      <c r="Q193" s="9"/>
    </row>
    <row r="194" customFormat="false" ht="15" hidden="false" customHeight="false" outlineLevel="0" collapsed="false">
      <c r="A194" s="9"/>
      <c r="B194" s="9"/>
      <c r="C194" s="10"/>
      <c r="D194" s="11"/>
      <c r="E194" s="12" t="str">
        <f aca="false">IF(C194="","",C194+N(D194))</f>
        <v/>
      </c>
      <c r="F194" s="9"/>
      <c r="G194" s="13"/>
      <c r="H194" s="13"/>
      <c r="I194" s="14" t="str">
        <f aca="false">IF(G194="","",G194+N(H194))</f>
        <v/>
      </c>
      <c r="J194" s="13"/>
      <c r="K194" s="10"/>
      <c r="L194" s="14" t="str">
        <f aca="false">IF(I194="","",I194-N(J194))</f>
        <v/>
      </c>
      <c r="M194" s="15" t="str">
        <f aca="true">IF(I194="","",IF(L194&lt;=0,"Paid",IF(C194="","Draft",IF(E194&lt;TODAY(),"Overdue",IF(N(J194)&gt;0,"Part paid",IF(E194-TODAY()&lt;=7,"Due soon","Not due yet"))))))</f>
        <v/>
      </c>
      <c r="N194" s="16" t="str">
        <f aca="true">IF(OR(L194="",E194=""),"",IF(AND(L194&gt;0,E194&lt;TODAY()),TODAY()-E194,0))</f>
        <v/>
      </c>
      <c r="O194" s="15" t="str">
        <f aca="false">IF(OR(L194="",N(L194)&lt;=0,E194=""),"",IF(N194=0,"Current",IF(N194&lt;=30,"1-30",IF(N194&lt;=60,"31-60",IF(N194&lt;=90,"61-90","90+")))))</f>
        <v/>
      </c>
      <c r="P194" s="16" t="str">
        <f aca="false">IF(OR(K194="",C194="",N(L194)&gt;0),"",K194-C194)</f>
        <v/>
      </c>
      <c r="Q194" s="9"/>
    </row>
    <row r="195" customFormat="false" ht="15" hidden="false" customHeight="false" outlineLevel="0" collapsed="false">
      <c r="A195" s="9"/>
      <c r="B195" s="9"/>
      <c r="C195" s="10"/>
      <c r="D195" s="11"/>
      <c r="E195" s="12" t="str">
        <f aca="false">IF(C195="","",C195+N(D195))</f>
        <v/>
      </c>
      <c r="F195" s="9"/>
      <c r="G195" s="13"/>
      <c r="H195" s="13"/>
      <c r="I195" s="14" t="str">
        <f aca="false">IF(G195="","",G195+N(H195))</f>
        <v/>
      </c>
      <c r="J195" s="13"/>
      <c r="K195" s="10"/>
      <c r="L195" s="14" t="str">
        <f aca="false">IF(I195="","",I195-N(J195))</f>
        <v/>
      </c>
      <c r="M195" s="15" t="str">
        <f aca="true">IF(I195="","",IF(L195&lt;=0,"Paid",IF(C195="","Draft",IF(E195&lt;TODAY(),"Overdue",IF(N(J195)&gt;0,"Part paid",IF(E195-TODAY()&lt;=7,"Due soon","Not due yet"))))))</f>
        <v/>
      </c>
      <c r="N195" s="16" t="str">
        <f aca="true">IF(OR(L195="",E195=""),"",IF(AND(L195&gt;0,E195&lt;TODAY()),TODAY()-E195,0))</f>
        <v/>
      </c>
      <c r="O195" s="15" t="str">
        <f aca="false">IF(OR(L195="",N(L195)&lt;=0,E195=""),"",IF(N195=0,"Current",IF(N195&lt;=30,"1-30",IF(N195&lt;=60,"31-60",IF(N195&lt;=90,"61-90","90+")))))</f>
        <v/>
      </c>
      <c r="P195" s="16" t="str">
        <f aca="false">IF(OR(K195="",C195="",N(L195)&gt;0),"",K195-C195)</f>
        <v/>
      </c>
      <c r="Q195" s="9"/>
    </row>
    <row r="196" customFormat="false" ht="15" hidden="false" customHeight="false" outlineLevel="0" collapsed="false">
      <c r="A196" s="9"/>
      <c r="B196" s="9"/>
      <c r="C196" s="10"/>
      <c r="D196" s="11"/>
      <c r="E196" s="12" t="str">
        <f aca="false">IF(C196="","",C196+N(D196))</f>
        <v/>
      </c>
      <c r="F196" s="9"/>
      <c r="G196" s="13"/>
      <c r="H196" s="13"/>
      <c r="I196" s="14" t="str">
        <f aca="false">IF(G196="","",G196+N(H196))</f>
        <v/>
      </c>
      <c r="J196" s="13"/>
      <c r="K196" s="10"/>
      <c r="L196" s="14" t="str">
        <f aca="false">IF(I196="","",I196-N(J196))</f>
        <v/>
      </c>
      <c r="M196" s="15" t="str">
        <f aca="true">IF(I196="","",IF(L196&lt;=0,"Paid",IF(C196="","Draft",IF(E196&lt;TODAY(),"Overdue",IF(N(J196)&gt;0,"Part paid",IF(E196-TODAY()&lt;=7,"Due soon","Not due yet"))))))</f>
        <v/>
      </c>
      <c r="N196" s="16" t="str">
        <f aca="true">IF(OR(L196="",E196=""),"",IF(AND(L196&gt;0,E196&lt;TODAY()),TODAY()-E196,0))</f>
        <v/>
      </c>
      <c r="O196" s="15" t="str">
        <f aca="false">IF(OR(L196="",N(L196)&lt;=0,E196=""),"",IF(N196=0,"Current",IF(N196&lt;=30,"1-30",IF(N196&lt;=60,"31-60",IF(N196&lt;=90,"61-90","90+")))))</f>
        <v/>
      </c>
      <c r="P196" s="16" t="str">
        <f aca="false">IF(OR(K196="",C196="",N(L196)&gt;0),"",K196-C196)</f>
        <v/>
      </c>
      <c r="Q196" s="9"/>
    </row>
    <row r="197" customFormat="false" ht="15" hidden="false" customHeight="false" outlineLevel="0" collapsed="false">
      <c r="A197" s="9"/>
      <c r="B197" s="9"/>
      <c r="C197" s="10"/>
      <c r="D197" s="11"/>
      <c r="E197" s="12" t="str">
        <f aca="false">IF(C197="","",C197+N(D197))</f>
        <v/>
      </c>
      <c r="F197" s="9"/>
      <c r="G197" s="13"/>
      <c r="H197" s="13"/>
      <c r="I197" s="14" t="str">
        <f aca="false">IF(G197="","",G197+N(H197))</f>
        <v/>
      </c>
      <c r="J197" s="13"/>
      <c r="K197" s="10"/>
      <c r="L197" s="14" t="str">
        <f aca="false">IF(I197="","",I197-N(J197))</f>
        <v/>
      </c>
      <c r="M197" s="15" t="str">
        <f aca="true">IF(I197="","",IF(L197&lt;=0,"Paid",IF(C197="","Draft",IF(E197&lt;TODAY(),"Overdue",IF(N(J197)&gt;0,"Part paid",IF(E197-TODAY()&lt;=7,"Due soon","Not due yet"))))))</f>
        <v/>
      </c>
      <c r="N197" s="16" t="str">
        <f aca="true">IF(OR(L197="",E197=""),"",IF(AND(L197&gt;0,E197&lt;TODAY()),TODAY()-E197,0))</f>
        <v/>
      </c>
      <c r="O197" s="15" t="str">
        <f aca="false">IF(OR(L197="",N(L197)&lt;=0,E197=""),"",IF(N197=0,"Current",IF(N197&lt;=30,"1-30",IF(N197&lt;=60,"31-60",IF(N197&lt;=90,"61-90","90+")))))</f>
        <v/>
      </c>
      <c r="P197" s="16" t="str">
        <f aca="false">IF(OR(K197="",C197="",N(L197)&gt;0),"",K197-C197)</f>
        <v/>
      </c>
      <c r="Q197" s="9"/>
    </row>
    <row r="198" customFormat="false" ht="15" hidden="false" customHeight="false" outlineLevel="0" collapsed="false">
      <c r="A198" s="9"/>
      <c r="B198" s="9"/>
      <c r="C198" s="10"/>
      <c r="D198" s="11"/>
      <c r="E198" s="12" t="str">
        <f aca="false">IF(C198="","",C198+N(D198))</f>
        <v/>
      </c>
      <c r="F198" s="9"/>
      <c r="G198" s="13"/>
      <c r="H198" s="13"/>
      <c r="I198" s="14" t="str">
        <f aca="false">IF(G198="","",G198+N(H198))</f>
        <v/>
      </c>
      <c r="J198" s="13"/>
      <c r="K198" s="10"/>
      <c r="L198" s="14" t="str">
        <f aca="false">IF(I198="","",I198-N(J198))</f>
        <v/>
      </c>
      <c r="M198" s="15" t="str">
        <f aca="true">IF(I198="","",IF(L198&lt;=0,"Paid",IF(C198="","Draft",IF(E198&lt;TODAY(),"Overdue",IF(N(J198)&gt;0,"Part paid",IF(E198-TODAY()&lt;=7,"Due soon","Not due yet"))))))</f>
        <v/>
      </c>
      <c r="N198" s="16" t="str">
        <f aca="true">IF(OR(L198="",E198=""),"",IF(AND(L198&gt;0,E198&lt;TODAY()),TODAY()-E198,0))</f>
        <v/>
      </c>
      <c r="O198" s="15" t="str">
        <f aca="false">IF(OR(L198="",N(L198)&lt;=0,E198=""),"",IF(N198=0,"Current",IF(N198&lt;=30,"1-30",IF(N198&lt;=60,"31-60",IF(N198&lt;=90,"61-90","90+")))))</f>
        <v/>
      </c>
      <c r="P198" s="16" t="str">
        <f aca="false">IF(OR(K198="",C198="",N(L198)&gt;0),"",K198-C198)</f>
        <v/>
      </c>
      <c r="Q198" s="9"/>
    </row>
    <row r="199" customFormat="false" ht="15" hidden="false" customHeight="false" outlineLevel="0" collapsed="false">
      <c r="A199" s="9"/>
      <c r="B199" s="9"/>
      <c r="C199" s="10"/>
      <c r="D199" s="11"/>
      <c r="E199" s="12" t="str">
        <f aca="false">IF(C199="","",C199+N(D199))</f>
        <v/>
      </c>
      <c r="F199" s="9"/>
      <c r="G199" s="13"/>
      <c r="H199" s="13"/>
      <c r="I199" s="14" t="str">
        <f aca="false">IF(G199="","",G199+N(H199))</f>
        <v/>
      </c>
      <c r="J199" s="13"/>
      <c r="K199" s="10"/>
      <c r="L199" s="14" t="str">
        <f aca="false">IF(I199="","",I199-N(J199))</f>
        <v/>
      </c>
      <c r="M199" s="15" t="str">
        <f aca="true">IF(I199="","",IF(L199&lt;=0,"Paid",IF(C199="","Draft",IF(E199&lt;TODAY(),"Overdue",IF(N(J199)&gt;0,"Part paid",IF(E199-TODAY()&lt;=7,"Due soon","Not due yet"))))))</f>
        <v/>
      </c>
      <c r="N199" s="16" t="str">
        <f aca="true">IF(OR(L199="",E199=""),"",IF(AND(L199&gt;0,E199&lt;TODAY()),TODAY()-E199,0))</f>
        <v/>
      </c>
      <c r="O199" s="15" t="str">
        <f aca="false">IF(OR(L199="",N(L199)&lt;=0,E199=""),"",IF(N199=0,"Current",IF(N199&lt;=30,"1-30",IF(N199&lt;=60,"31-60",IF(N199&lt;=90,"61-90","90+")))))</f>
        <v/>
      </c>
      <c r="P199" s="16" t="str">
        <f aca="false">IF(OR(K199="",C199="",N(L199)&gt;0),"",K199-C199)</f>
        <v/>
      </c>
      <c r="Q199" s="9"/>
    </row>
    <row r="200" customFormat="false" ht="15" hidden="false" customHeight="false" outlineLevel="0" collapsed="false">
      <c r="A200" s="9"/>
      <c r="B200" s="9"/>
      <c r="C200" s="10"/>
      <c r="D200" s="11"/>
      <c r="E200" s="12" t="str">
        <f aca="false">IF(C200="","",C200+N(D200))</f>
        <v/>
      </c>
      <c r="F200" s="9"/>
      <c r="G200" s="13"/>
      <c r="H200" s="13"/>
      <c r="I200" s="14" t="str">
        <f aca="false">IF(G200="","",G200+N(H200))</f>
        <v/>
      </c>
      <c r="J200" s="13"/>
      <c r="K200" s="10"/>
      <c r="L200" s="14" t="str">
        <f aca="false">IF(I200="","",I200-N(J200))</f>
        <v/>
      </c>
      <c r="M200" s="15" t="str">
        <f aca="true">IF(I200="","",IF(L200&lt;=0,"Paid",IF(C200="","Draft",IF(E200&lt;TODAY(),"Overdue",IF(N(J200)&gt;0,"Part paid",IF(E200-TODAY()&lt;=7,"Due soon","Not due yet"))))))</f>
        <v/>
      </c>
      <c r="N200" s="16" t="str">
        <f aca="true">IF(OR(L200="",E200=""),"",IF(AND(L200&gt;0,E200&lt;TODAY()),TODAY()-E200,0))</f>
        <v/>
      </c>
      <c r="O200" s="15" t="str">
        <f aca="false">IF(OR(L200="",N(L200)&lt;=0,E200=""),"",IF(N200=0,"Current",IF(N200&lt;=30,"1-30",IF(N200&lt;=60,"31-60",IF(N200&lt;=90,"61-90","90+")))))</f>
        <v/>
      </c>
      <c r="P200" s="16" t="str">
        <f aca="false">IF(OR(K200="",C200="",N(L200)&gt;0),"",K200-C200)</f>
        <v/>
      </c>
      <c r="Q200" s="9"/>
    </row>
    <row r="201" customFormat="false" ht="15" hidden="false" customHeight="false" outlineLevel="0" collapsed="false">
      <c r="A201" s="9"/>
      <c r="B201" s="9"/>
      <c r="C201" s="10"/>
      <c r="D201" s="11"/>
      <c r="E201" s="12" t="str">
        <f aca="false">IF(C201="","",C201+N(D201))</f>
        <v/>
      </c>
      <c r="F201" s="9"/>
      <c r="G201" s="13"/>
      <c r="H201" s="13"/>
      <c r="I201" s="14" t="str">
        <f aca="false">IF(G201="","",G201+N(H201))</f>
        <v/>
      </c>
      <c r="J201" s="13"/>
      <c r="K201" s="10"/>
      <c r="L201" s="14" t="str">
        <f aca="false">IF(I201="","",I201-N(J201))</f>
        <v/>
      </c>
      <c r="M201" s="15" t="str">
        <f aca="true">IF(I201="","",IF(L201&lt;=0,"Paid",IF(C201="","Draft",IF(E201&lt;TODAY(),"Overdue",IF(N(J201)&gt;0,"Part paid",IF(E201-TODAY()&lt;=7,"Due soon","Not due yet"))))))</f>
        <v/>
      </c>
      <c r="N201" s="16" t="str">
        <f aca="true">IF(OR(L201="",E201=""),"",IF(AND(L201&gt;0,E201&lt;TODAY()),TODAY()-E201,0))</f>
        <v/>
      </c>
      <c r="O201" s="15" t="str">
        <f aca="false">IF(OR(L201="",N(L201)&lt;=0,E201=""),"",IF(N201=0,"Current",IF(N201&lt;=30,"1-30",IF(N201&lt;=60,"31-60",IF(N201&lt;=90,"61-90","90+")))))</f>
        <v/>
      </c>
      <c r="P201" s="16" t="str">
        <f aca="false">IF(OR(K201="",C201="",N(L201)&gt;0),"",K201-C201)</f>
        <v/>
      </c>
      <c r="Q201" s="9"/>
    </row>
    <row r="202" customFormat="false" ht="15" hidden="false" customHeight="false" outlineLevel="0" collapsed="false">
      <c r="A202" s="9"/>
      <c r="B202" s="9"/>
      <c r="C202" s="10"/>
      <c r="D202" s="11"/>
      <c r="E202" s="12" t="str">
        <f aca="false">IF(C202="","",C202+N(D202))</f>
        <v/>
      </c>
      <c r="F202" s="9"/>
      <c r="G202" s="13"/>
      <c r="H202" s="13"/>
      <c r="I202" s="14" t="str">
        <f aca="false">IF(G202="","",G202+N(H202))</f>
        <v/>
      </c>
      <c r="J202" s="13"/>
      <c r="K202" s="10"/>
      <c r="L202" s="14" t="str">
        <f aca="false">IF(I202="","",I202-N(J202))</f>
        <v/>
      </c>
      <c r="M202" s="15" t="str">
        <f aca="true">IF(I202="","",IF(L202&lt;=0,"Paid",IF(C202="","Draft",IF(E202&lt;TODAY(),"Overdue",IF(N(J202)&gt;0,"Part paid",IF(E202-TODAY()&lt;=7,"Due soon","Not due yet"))))))</f>
        <v/>
      </c>
      <c r="N202" s="16" t="str">
        <f aca="true">IF(OR(L202="",E202=""),"",IF(AND(L202&gt;0,E202&lt;TODAY()),TODAY()-E202,0))</f>
        <v/>
      </c>
      <c r="O202" s="15" t="str">
        <f aca="false">IF(OR(L202="",N(L202)&lt;=0,E202=""),"",IF(N202=0,"Current",IF(N202&lt;=30,"1-30",IF(N202&lt;=60,"31-60",IF(N202&lt;=90,"61-90","90+")))))</f>
        <v/>
      </c>
      <c r="P202" s="16" t="str">
        <f aca="false">IF(OR(K202="",C202="",N(L202)&gt;0),"",K202-C202)</f>
        <v/>
      </c>
      <c r="Q202" s="9"/>
    </row>
    <row r="203" customFormat="false" ht="15" hidden="false" customHeight="false" outlineLevel="0" collapsed="false">
      <c r="A203" s="9"/>
      <c r="B203" s="9"/>
      <c r="C203" s="10"/>
      <c r="D203" s="11"/>
      <c r="E203" s="12" t="str">
        <f aca="false">IF(C203="","",C203+N(D203))</f>
        <v/>
      </c>
      <c r="F203" s="9"/>
      <c r="G203" s="13"/>
      <c r="H203" s="13"/>
      <c r="I203" s="14" t="str">
        <f aca="false">IF(G203="","",G203+N(H203))</f>
        <v/>
      </c>
      <c r="J203" s="13"/>
      <c r="K203" s="10"/>
      <c r="L203" s="14" t="str">
        <f aca="false">IF(I203="","",I203-N(J203))</f>
        <v/>
      </c>
      <c r="M203" s="15" t="str">
        <f aca="true">IF(I203="","",IF(L203&lt;=0,"Paid",IF(C203="","Draft",IF(E203&lt;TODAY(),"Overdue",IF(N(J203)&gt;0,"Part paid",IF(E203-TODAY()&lt;=7,"Due soon","Not due yet"))))))</f>
        <v/>
      </c>
      <c r="N203" s="16" t="str">
        <f aca="true">IF(OR(L203="",E203=""),"",IF(AND(L203&gt;0,E203&lt;TODAY()),TODAY()-E203,0))</f>
        <v/>
      </c>
      <c r="O203" s="15" t="str">
        <f aca="false">IF(OR(L203="",N(L203)&lt;=0,E203=""),"",IF(N203=0,"Current",IF(N203&lt;=30,"1-30",IF(N203&lt;=60,"31-60",IF(N203&lt;=90,"61-90","90+")))))</f>
        <v/>
      </c>
      <c r="P203" s="16" t="str">
        <f aca="false">IF(OR(K203="",C203="",N(L203)&gt;0),"",K203-C203)</f>
        <v/>
      </c>
      <c r="Q203" s="9"/>
    </row>
    <row r="204" customFormat="false" ht="15" hidden="false" customHeight="false" outlineLevel="0" collapsed="false">
      <c r="A204" s="9"/>
      <c r="B204" s="9"/>
      <c r="C204" s="10"/>
      <c r="D204" s="11"/>
      <c r="E204" s="12" t="str">
        <f aca="false">IF(C204="","",C204+N(D204))</f>
        <v/>
      </c>
      <c r="F204" s="9"/>
      <c r="G204" s="13"/>
      <c r="H204" s="13"/>
      <c r="I204" s="14" t="str">
        <f aca="false">IF(G204="","",G204+N(H204))</f>
        <v/>
      </c>
      <c r="J204" s="13"/>
      <c r="K204" s="10"/>
      <c r="L204" s="14" t="str">
        <f aca="false">IF(I204="","",I204-N(J204))</f>
        <v/>
      </c>
      <c r="M204" s="15" t="str">
        <f aca="true">IF(I204="","",IF(L204&lt;=0,"Paid",IF(C204="","Draft",IF(E204&lt;TODAY(),"Overdue",IF(N(J204)&gt;0,"Part paid",IF(E204-TODAY()&lt;=7,"Due soon","Not due yet"))))))</f>
        <v/>
      </c>
      <c r="N204" s="16" t="str">
        <f aca="true">IF(OR(L204="",E204=""),"",IF(AND(L204&gt;0,E204&lt;TODAY()),TODAY()-E204,0))</f>
        <v/>
      </c>
      <c r="O204" s="15" t="str">
        <f aca="false">IF(OR(L204="",N(L204)&lt;=0,E204=""),"",IF(N204=0,"Current",IF(N204&lt;=30,"1-30",IF(N204&lt;=60,"31-60",IF(N204&lt;=90,"61-90","90+")))))</f>
        <v/>
      </c>
      <c r="P204" s="16" t="str">
        <f aca="false">IF(OR(K204="",C204="",N(L204)&gt;0),"",K204-C204)</f>
        <v/>
      </c>
      <c r="Q204" s="9"/>
    </row>
    <row r="205" customFormat="false" ht="15" hidden="false" customHeight="false" outlineLevel="0" collapsed="false">
      <c r="A205" s="9"/>
      <c r="B205" s="9"/>
      <c r="C205" s="10"/>
      <c r="D205" s="11"/>
      <c r="E205" s="12" t="str">
        <f aca="false">IF(C205="","",C205+N(D205))</f>
        <v/>
      </c>
      <c r="F205" s="9"/>
      <c r="G205" s="13"/>
      <c r="H205" s="13"/>
      <c r="I205" s="14" t="str">
        <f aca="false">IF(G205="","",G205+N(H205))</f>
        <v/>
      </c>
      <c r="J205" s="13"/>
      <c r="K205" s="10"/>
      <c r="L205" s="14" t="str">
        <f aca="false">IF(I205="","",I205-N(J205))</f>
        <v/>
      </c>
      <c r="M205" s="15" t="str">
        <f aca="true">IF(I205="","",IF(L205&lt;=0,"Paid",IF(C205="","Draft",IF(E205&lt;TODAY(),"Overdue",IF(N(J205)&gt;0,"Part paid",IF(E205-TODAY()&lt;=7,"Due soon","Not due yet"))))))</f>
        <v/>
      </c>
      <c r="N205" s="16" t="str">
        <f aca="true">IF(OR(L205="",E205=""),"",IF(AND(L205&gt;0,E205&lt;TODAY()),TODAY()-E205,0))</f>
        <v/>
      </c>
      <c r="O205" s="15" t="str">
        <f aca="false">IF(OR(L205="",N(L205)&lt;=0,E205=""),"",IF(N205=0,"Current",IF(N205&lt;=30,"1-30",IF(N205&lt;=60,"31-60",IF(N205&lt;=90,"61-90","90+")))))</f>
        <v/>
      </c>
      <c r="P205" s="16" t="str">
        <f aca="false">IF(OR(K205="",C205="",N(L205)&gt;0),"",K205-C205)</f>
        <v/>
      </c>
      <c r="Q205" s="9"/>
    </row>
    <row r="206" customFormat="false" ht="15" hidden="false" customHeight="false" outlineLevel="0" collapsed="false">
      <c r="A206" s="9"/>
      <c r="B206" s="9"/>
      <c r="C206" s="10"/>
      <c r="D206" s="11"/>
      <c r="E206" s="12" t="str">
        <f aca="false">IF(C206="","",C206+N(D206))</f>
        <v/>
      </c>
      <c r="F206" s="9"/>
      <c r="G206" s="13"/>
      <c r="H206" s="13"/>
      <c r="I206" s="14" t="str">
        <f aca="false">IF(G206="","",G206+N(H206))</f>
        <v/>
      </c>
      <c r="J206" s="13"/>
      <c r="K206" s="10"/>
      <c r="L206" s="14" t="str">
        <f aca="false">IF(I206="","",I206-N(J206))</f>
        <v/>
      </c>
      <c r="M206" s="15" t="str">
        <f aca="true">IF(I206="","",IF(L206&lt;=0,"Paid",IF(C206="","Draft",IF(E206&lt;TODAY(),"Overdue",IF(N(J206)&gt;0,"Part paid",IF(E206-TODAY()&lt;=7,"Due soon","Not due yet"))))))</f>
        <v/>
      </c>
      <c r="N206" s="16" t="str">
        <f aca="true">IF(OR(L206="",E206=""),"",IF(AND(L206&gt;0,E206&lt;TODAY()),TODAY()-E206,0))</f>
        <v/>
      </c>
      <c r="O206" s="15" t="str">
        <f aca="false">IF(OR(L206="",N(L206)&lt;=0,E206=""),"",IF(N206=0,"Current",IF(N206&lt;=30,"1-30",IF(N206&lt;=60,"31-60",IF(N206&lt;=90,"61-90","90+")))))</f>
        <v/>
      </c>
      <c r="P206" s="16" t="str">
        <f aca="false">IF(OR(K206="",C206="",N(L206)&gt;0),"",K206-C206)</f>
        <v/>
      </c>
      <c r="Q206" s="9"/>
    </row>
    <row r="207" customFormat="false" ht="15" hidden="false" customHeight="false" outlineLevel="0" collapsed="false">
      <c r="A207" s="9"/>
      <c r="B207" s="9"/>
      <c r="C207" s="10"/>
      <c r="D207" s="11"/>
      <c r="E207" s="12" t="str">
        <f aca="false">IF(C207="","",C207+N(D207))</f>
        <v/>
      </c>
      <c r="F207" s="9"/>
      <c r="G207" s="13"/>
      <c r="H207" s="13"/>
      <c r="I207" s="14" t="str">
        <f aca="false">IF(G207="","",G207+N(H207))</f>
        <v/>
      </c>
      <c r="J207" s="13"/>
      <c r="K207" s="10"/>
      <c r="L207" s="14" t="str">
        <f aca="false">IF(I207="","",I207-N(J207))</f>
        <v/>
      </c>
      <c r="M207" s="15" t="str">
        <f aca="true">IF(I207="","",IF(L207&lt;=0,"Paid",IF(C207="","Draft",IF(E207&lt;TODAY(),"Overdue",IF(N(J207)&gt;0,"Part paid",IF(E207-TODAY()&lt;=7,"Due soon","Not due yet"))))))</f>
        <v/>
      </c>
      <c r="N207" s="16" t="str">
        <f aca="true">IF(OR(L207="",E207=""),"",IF(AND(L207&gt;0,E207&lt;TODAY()),TODAY()-E207,0))</f>
        <v/>
      </c>
      <c r="O207" s="15" t="str">
        <f aca="false">IF(OR(L207="",N(L207)&lt;=0,E207=""),"",IF(N207=0,"Current",IF(N207&lt;=30,"1-30",IF(N207&lt;=60,"31-60",IF(N207&lt;=90,"61-90","90+")))))</f>
        <v/>
      </c>
      <c r="P207" s="16" t="str">
        <f aca="false">IF(OR(K207="",C207="",N(L207)&gt;0),"",K207-C207)</f>
        <v/>
      </c>
      <c r="Q207" s="9"/>
    </row>
    <row r="208" customFormat="false" ht="15" hidden="false" customHeight="false" outlineLevel="0" collapsed="false">
      <c r="A208" s="9"/>
      <c r="B208" s="9"/>
      <c r="C208" s="10"/>
      <c r="D208" s="11"/>
      <c r="E208" s="12" t="str">
        <f aca="false">IF(C208="","",C208+N(D208))</f>
        <v/>
      </c>
      <c r="F208" s="9"/>
      <c r="G208" s="13"/>
      <c r="H208" s="13"/>
      <c r="I208" s="14" t="str">
        <f aca="false">IF(G208="","",G208+N(H208))</f>
        <v/>
      </c>
      <c r="J208" s="13"/>
      <c r="K208" s="10"/>
      <c r="L208" s="14" t="str">
        <f aca="false">IF(I208="","",I208-N(J208))</f>
        <v/>
      </c>
      <c r="M208" s="15" t="str">
        <f aca="true">IF(I208="","",IF(L208&lt;=0,"Paid",IF(C208="","Draft",IF(E208&lt;TODAY(),"Overdue",IF(N(J208)&gt;0,"Part paid",IF(E208-TODAY()&lt;=7,"Due soon","Not due yet"))))))</f>
        <v/>
      </c>
      <c r="N208" s="16" t="str">
        <f aca="true">IF(OR(L208="",E208=""),"",IF(AND(L208&gt;0,E208&lt;TODAY()),TODAY()-E208,0))</f>
        <v/>
      </c>
      <c r="O208" s="15" t="str">
        <f aca="false">IF(OR(L208="",N(L208)&lt;=0,E208=""),"",IF(N208=0,"Current",IF(N208&lt;=30,"1-30",IF(N208&lt;=60,"31-60",IF(N208&lt;=90,"61-90","90+")))))</f>
        <v/>
      </c>
      <c r="P208" s="16" t="str">
        <f aca="false">IF(OR(K208="",C208="",N(L208)&gt;0),"",K208-C208)</f>
        <v/>
      </c>
      <c r="Q208" s="9"/>
    </row>
    <row r="209" customFormat="false" ht="15" hidden="false" customHeight="false" outlineLevel="0" collapsed="false">
      <c r="A209" s="9"/>
      <c r="B209" s="9"/>
      <c r="C209" s="10"/>
      <c r="D209" s="11"/>
      <c r="E209" s="12" t="str">
        <f aca="false">IF(C209="","",C209+N(D209))</f>
        <v/>
      </c>
      <c r="F209" s="9"/>
      <c r="G209" s="13"/>
      <c r="H209" s="13"/>
      <c r="I209" s="14" t="str">
        <f aca="false">IF(G209="","",G209+N(H209))</f>
        <v/>
      </c>
      <c r="J209" s="13"/>
      <c r="K209" s="10"/>
      <c r="L209" s="14" t="str">
        <f aca="false">IF(I209="","",I209-N(J209))</f>
        <v/>
      </c>
      <c r="M209" s="15" t="str">
        <f aca="true">IF(I209="","",IF(L209&lt;=0,"Paid",IF(C209="","Draft",IF(E209&lt;TODAY(),"Overdue",IF(N(J209)&gt;0,"Part paid",IF(E209-TODAY()&lt;=7,"Due soon","Not due yet"))))))</f>
        <v/>
      </c>
      <c r="N209" s="16" t="str">
        <f aca="true">IF(OR(L209="",E209=""),"",IF(AND(L209&gt;0,E209&lt;TODAY()),TODAY()-E209,0))</f>
        <v/>
      </c>
      <c r="O209" s="15" t="str">
        <f aca="false">IF(OR(L209="",N(L209)&lt;=0,E209=""),"",IF(N209=0,"Current",IF(N209&lt;=30,"1-30",IF(N209&lt;=60,"31-60",IF(N209&lt;=90,"61-90","90+")))))</f>
        <v/>
      </c>
      <c r="P209" s="16" t="str">
        <f aca="false">IF(OR(K209="",C209="",N(L209)&gt;0),"",K209-C209)</f>
        <v/>
      </c>
      <c r="Q209" s="9"/>
    </row>
    <row r="210" customFormat="false" ht="15" hidden="false" customHeight="false" outlineLevel="0" collapsed="false">
      <c r="A210" s="9"/>
      <c r="B210" s="9"/>
      <c r="C210" s="10"/>
      <c r="D210" s="11"/>
      <c r="E210" s="12" t="str">
        <f aca="false">IF(C210="","",C210+N(D210))</f>
        <v/>
      </c>
      <c r="F210" s="9"/>
      <c r="G210" s="13"/>
      <c r="H210" s="13"/>
      <c r="I210" s="14" t="str">
        <f aca="false">IF(G210="","",G210+N(H210))</f>
        <v/>
      </c>
      <c r="J210" s="13"/>
      <c r="K210" s="10"/>
      <c r="L210" s="14" t="str">
        <f aca="false">IF(I210="","",I210-N(J210))</f>
        <v/>
      </c>
      <c r="M210" s="15" t="str">
        <f aca="true">IF(I210="","",IF(L210&lt;=0,"Paid",IF(C210="","Draft",IF(E210&lt;TODAY(),"Overdue",IF(N(J210)&gt;0,"Part paid",IF(E210-TODAY()&lt;=7,"Due soon","Not due yet"))))))</f>
        <v/>
      </c>
      <c r="N210" s="16" t="str">
        <f aca="true">IF(OR(L210="",E210=""),"",IF(AND(L210&gt;0,E210&lt;TODAY()),TODAY()-E210,0))</f>
        <v/>
      </c>
      <c r="O210" s="15" t="str">
        <f aca="false">IF(OR(L210="",N(L210)&lt;=0,E210=""),"",IF(N210=0,"Current",IF(N210&lt;=30,"1-30",IF(N210&lt;=60,"31-60",IF(N210&lt;=90,"61-90","90+")))))</f>
        <v/>
      </c>
      <c r="P210" s="16" t="str">
        <f aca="false">IF(OR(K210="",C210="",N(L210)&gt;0),"",K210-C210)</f>
        <v/>
      </c>
      <c r="Q210" s="9"/>
    </row>
    <row r="211" customFormat="false" ht="15" hidden="false" customHeight="false" outlineLevel="0" collapsed="false">
      <c r="A211" s="9"/>
      <c r="B211" s="9"/>
      <c r="C211" s="10"/>
      <c r="D211" s="11"/>
      <c r="E211" s="12" t="str">
        <f aca="false">IF(C211="","",C211+N(D211))</f>
        <v/>
      </c>
      <c r="F211" s="9"/>
      <c r="G211" s="13"/>
      <c r="H211" s="13"/>
      <c r="I211" s="14" t="str">
        <f aca="false">IF(G211="","",G211+N(H211))</f>
        <v/>
      </c>
      <c r="J211" s="13"/>
      <c r="K211" s="10"/>
      <c r="L211" s="14" t="str">
        <f aca="false">IF(I211="","",I211-N(J211))</f>
        <v/>
      </c>
      <c r="M211" s="15" t="str">
        <f aca="true">IF(I211="","",IF(L211&lt;=0,"Paid",IF(C211="","Draft",IF(E211&lt;TODAY(),"Overdue",IF(N(J211)&gt;0,"Part paid",IF(E211-TODAY()&lt;=7,"Due soon","Not due yet"))))))</f>
        <v/>
      </c>
      <c r="N211" s="16" t="str">
        <f aca="true">IF(OR(L211="",E211=""),"",IF(AND(L211&gt;0,E211&lt;TODAY()),TODAY()-E211,0))</f>
        <v/>
      </c>
      <c r="O211" s="15" t="str">
        <f aca="false">IF(OR(L211="",N(L211)&lt;=0,E211=""),"",IF(N211=0,"Current",IF(N211&lt;=30,"1-30",IF(N211&lt;=60,"31-60",IF(N211&lt;=90,"61-90","90+")))))</f>
        <v/>
      </c>
      <c r="P211" s="16" t="str">
        <f aca="false">IF(OR(K211="",C211="",N(L211)&gt;0),"",K211-C211)</f>
        <v/>
      </c>
      <c r="Q211" s="9"/>
    </row>
    <row r="212" customFormat="false" ht="15" hidden="false" customHeight="false" outlineLevel="0" collapsed="false">
      <c r="A212" s="9"/>
      <c r="B212" s="9"/>
      <c r="C212" s="10"/>
      <c r="D212" s="11"/>
      <c r="E212" s="12" t="str">
        <f aca="false">IF(C212="","",C212+N(D212))</f>
        <v/>
      </c>
      <c r="F212" s="9"/>
      <c r="G212" s="13"/>
      <c r="H212" s="13"/>
      <c r="I212" s="14" t="str">
        <f aca="false">IF(G212="","",G212+N(H212))</f>
        <v/>
      </c>
      <c r="J212" s="13"/>
      <c r="K212" s="10"/>
      <c r="L212" s="14" t="str">
        <f aca="false">IF(I212="","",I212-N(J212))</f>
        <v/>
      </c>
      <c r="M212" s="15" t="str">
        <f aca="true">IF(I212="","",IF(L212&lt;=0,"Paid",IF(C212="","Draft",IF(E212&lt;TODAY(),"Overdue",IF(N(J212)&gt;0,"Part paid",IF(E212-TODAY()&lt;=7,"Due soon","Not due yet"))))))</f>
        <v/>
      </c>
      <c r="N212" s="16" t="str">
        <f aca="true">IF(OR(L212="",E212=""),"",IF(AND(L212&gt;0,E212&lt;TODAY()),TODAY()-E212,0))</f>
        <v/>
      </c>
      <c r="O212" s="15" t="str">
        <f aca="false">IF(OR(L212="",N(L212)&lt;=0,E212=""),"",IF(N212=0,"Current",IF(N212&lt;=30,"1-30",IF(N212&lt;=60,"31-60",IF(N212&lt;=90,"61-90","90+")))))</f>
        <v/>
      </c>
      <c r="P212" s="16" t="str">
        <f aca="false">IF(OR(K212="",C212="",N(L212)&gt;0),"",K212-C212)</f>
        <v/>
      </c>
      <c r="Q212" s="9"/>
    </row>
    <row r="213" customFormat="false" ht="15" hidden="false" customHeight="false" outlineLevel="0" collapsed="false">
      <c r="A213" s="9"/>
      <c r="B213" s="9"/>
      <c r="C213" s="10"/>
      <c r="D213" s="11"/>
      <c r="E213" s="12" t="str">
        <f aca="false">IF(C213="","",C213+N(D213))</f>
        <v/>
      </c>
      <c r="F213" s="9"/>
      <c r="G213" s="13"/>
      <c r="H213" s="13"/>
      <c r="I213" s="14" t="str">
        <f aca="false">IF(G213="","",G213+N(H213))</f>
        <v/>
      </c>
      <c r="J213" s="13"/>
      <c r="K213" s="10"/>
      <c r="L213" s="14" t="str">
        <f aca="false">IF(I213="","",I213-N(J213))</f>
        <v/>
      </c>
      <c r="M213" s="15" t="str">
        <f aca="true">IF(I213="","",IF(L213&lt;=0,"Paid",IF(C213="","Draft",IF(E213&lt;TODAY(),"Overdue",IF(N(J213)&gt;0,"Part paid",IF(E213-TODAY()&lt;=7,"Due soon","Not due yet"))))))</f>
        <v/>
      </c>
      <c r="N213" s="16" t="str">
        <f aca="true">IF(OR(L213="",E213=""),"",IF(AND(L213&gt;0,E213&lt;TODAY()),TODAY()-E213,0))</f>
        <v/>
      </c>
      <c r="O213" s="15" t="str">
        <f aca="false">IF(OR(L213="",N(L213)&lt;=0,E213=""),"",IF(N213=0,"Current",IF(N213&lt;=30,"1-30",IF(N213&lt;=60,"31-60",IF(N213&lt;=90,"61-90","90+")))))</f>
        <v/>
      </c>
      <c r="P213" s="16" t="str">
        <f aca="false">IF(OR(K213="",C213="",N(L213)&gt;0),"",K213-C213)</f>
        <v/>
      </c>
      <c r="Q213" s="9"/>
    </row>
    <row r="214" customFormat="false" ht="15" hidden="false" customHeight="false" outlineLevel="0" collapsed="false">
      <c r="A214" s="9"/>
      <c r="B214" s="9"/>
      <c r="C214" s="10"/>
      <c r="D214" s="11"/>
      <c r="E214" s="12" t="str">
        <f aca="false">IF(C214="","",C214+N(D214))</f>
        <v/>
      </c>
      <c r="F214" s="9"/>
      <c r="G214" s="13"/>
      <c r="H214" s="13"/>
      <c r="I214" s="14" t="str">
        <f aca="false">IF(G214="","",G214+N(H214))</f>
        <v/>
      </c>
      <c r="J214" s="13"/>
      <c r="K214" s="10"/>
      <c r="L214" s="14" t="str">
        <f aca="false">IF(I214="","",I214-N(J214))</f>
        <v/>
      </c>
      <c r="M214" s="15" t="str">
        <f aca="true">IF(I214="","",IF(L214&lt;=0,"Paid",IF(C214="","Draft",IF(E214&lt;TODAY(),"Overdue",IF(N(J214)&gt;0,"Part paid",IF(E214-TODAY()&lt;=7,"Due soon","Not due yet"))))))</f>
        <v/>
      </c>
      <c r="N214" s="16" t="str">
        <f aca="true">IF(OR(L214="",E214=""),"",IF(AND(L214&gt;0,E214&lt;TODAY()),TODAY()-E214,0))</f>
        <v/>
      </c>
      <c r="O214" s="15" t="str">
        <f aca="false">IF(OR(L214="",N(L214)&lt;=0,E214=""),"",IF(N214=0,"Current",IF(N214&lt;=30,"1-30",IF(N214&lt;=60,"31-60",IF(N214&lt;=90,"61-90","90+")))))</f>
        <v/>
      </c>
      <c r="P214" s="16" t="str">
        <f aca="false">IF(OR(K214="",C214="",N(L214)&gt;0),"",K214-C214)</f>
        <v/>
      </c>
      <c r="Q214" s="9"/>
    </row>
    <row r="215" customFormat="false" ht="15" hidden="false" customHeight="false" outlineLevel="0" collapsed="false">
      <c r="A215" s="9"/>
      <c r="B215" s="9"/>
      <c r="C215" s="10"/>
      <c r="D215" s="11"/>
      <c r="E215" s="12" t="str">
        <f aca="false">IF(C215="","",C215+N(D215))</f>
        <v/>
      </c>
      <c r="F215" s="9"/>
      <c r="G215" s="13"/>
      <c r="H215" s="13"/>
      <c r="I215" s="14" t="str">
        <f aca="false">IF(G215="","",G215+N(H215))</f>
        <v/>
      </c>
      <c r="J215" s="13"/>
      <c r="K215" s="10"/>
      <c r="L215" s="14" t="str">
        <f aca="false">IF(I215="","",I215-N(J215))</f>
        <v/>
      </c>
      <c r="M215" s="15" t="str">
        <f aca="true">IF(I215="","",IF(L215&lt;=0,"Paid",IF(C215="","Draft",IF(E215&lt;TODAY(),"Overdue",IF(N(J215)&gt;0,"Part paid",IF(E215-TODAY()&lt;=7,"Due soon","Not due yet"))))))</f>
        <v/>
      </c>
      <c r="N215" s="16" t="str">
        <f aca="true">IF(OR(L215="",E215=""),"",IF(AND(L215&gt;0,E215&lt;TODAY()),TODAY()-E215,0))</f>
        <v/>
      </c>
      <c r="O215" s="15" t="str">
        <f aca="false">IF(OR(L215="",N(L215)&lt;=0,E215=""),"",IF(N215=0,"Current",IF(N215&lt;=30,"1-30",IF(N215&lt;=60,"31-60",IF(N215&lt;=90,"61-90","90+")))))</f>
        <v/>
      </c>
      <c r="P215" s="16" t="str">
        <f aca="false">IF(OR(K215="",C215="",N(L215)&gt;0),"",K215-C215)</f>
        <v/>
      </c>
      <c r="Q215" s="9"/>
    </row>
    <row r="216" customFormat="false" ht="15" hidden="false" customHeight="false" outlineLevel="0" collapsed="false">
      <c r="A216" s="9"/>
      <c r="B216" s="9"/>
      <c r="C216" s="10"/>
      <c r="D216" s="11"/>
      <c r="E216" s="12" t="str">
        <f aca="false">IF(C216="","",C216+N(D216))</f>
        <v/>
      </c>
      <c r="F216" s="9"/>
      <c r="G216" s="13"/>
      <c r="H216" s="13"/>
      <c r="I216" s="14" t="str">
        <f aca="false">IF(G216="","",G216+N(H216))</f>
        <v/>
      </c>
      <c r="J216" s="13"/>
      <c r="K216" s="10"/>
      <c r="L216" s="14" t="str">
        <f aca="false">IF(I216="","",I216-N(J216))</f>
        <v/>
      </c>
      <c r="M216" s="15" t="str">
        <f aca="true">IF(I216="","",IF(L216&lt;=0,"Paid",IF(C216="","Draft",IF(E216&lt;TODAY(),"Overdue",IF(N(J216)&gt;0,"Part paid",IF(E216-TODAY()&lt;=7,"Due soon","Not due yet"))))))</f>
        <v/>
      </c>
      <c r="N216" s="16" t="str">
        <f aca="true">IF(OR(L216="",E216=""),"",IF(AND(L216&gt;0,E216&lt;TODAY()),TODAY()-E216,0))</f>
        <v/>
      </c>
      <c r="O216" s="15" t="str">
        <f aca="false">IF(OR(L216="",N(L216)&lt;=0,E216=""),"",IF(N216=0,"Current",IF(N216&lt;=30,"1-30",IF(N216&lt;=60,"31-60",IF(N216&lt;=90,"61-90","90+")))))</f>
        <v/>
      </c>
      <c r="P216" s="16" t="str">
        <f aca="false">IF(OR(K216="",C216="",N(L216)&gt;0),"",K216-C216)</f>
        <v/>
      </c>
      <c r="Q216" s="9"/>
    </row>
    <row r="217" customFormat="false" ht="15" hidden="false" customHeight="false" outlineLevel="0" collapsed="false">
      <c r="A217" s="9"/>
      <c r="B217" s="9"/>
      <c r="C217" s="10"/>
      <c r="D217" s="11"/>
      <c r="E217" s="12" t="str">
        <f aca="false">IF(C217="","",C217+N(D217))</f>
        <v/>
      </c>
      <c r="F217" s="9"/>
      <c r="G217" s="13"/>
      <c r="H217" s="13"/>
      <c r="I217" s="14" t="str">
        <f aca="false">IF(G217="","",G217+N(H217))</f>
        <v/>
      </c>
      <c r="J217" s="13"/>
      <c r="K217" s="10"/>
      <c r="L217" s="14" t="str">
        <f aca="false">IF(I217="","",I217-N(J217))</f>
        <v/>
      </c>
      <c r="M217" s="15" t="str">
        <f aca="true">IF(I217="","",IF(L217&lt;=0,"Paid",IF(C217="","Draft",IF(E217&lt;TODAY(),"Overdue",IF(N(J217)&gt;0,"Part paid",IF(E217-TODAY()&lt;=7,"Due soon","Not due yet"))))))</f>
        <v/>
      </c>
      <c r="N217" s="16" t="str">
        <f aca="true">IF(OR(L217="",E217=""),"",IF(AND(L217&gt;0,E217&lt;TODAY()),TODAY()-E217,0))</f>
        <v/>
      </c>
      <c r="O217" s="15" t="str">
        <f aca="false">IF(OR(L217="",N(L217)&lt;=0,E217=""),"",IF(N217=0,"Current",IF(N217&lt;=30,"1-30",IF(N217&lt;=60,"31-60",IF(N217&lt;=90,"61-90","90+")))))</f>
        <v/>
      </c>
      <c r="P217" s="16" t="str">
        <f aca="false">IF(OR(K217="",C217="",N(L217)&gt;0),"",K217-C217)</f>
        <v/>
      </c>
      <c r="Q217" s="9"/>
    </row>
    <row r="218" customFormat="false" ht="15" hidden="false" customHeight="false" outlineLevel="0" collapsed="false">
      <c r="A218" s="9"/>
      <c r="B218" s="9"/>
      <c r="C218" s="10"/>
      <c r="D218" s="11"/>
      <c r="E218" s="12" t="str">
        <f aca="false">IF(C218="","",C218+N(D218))</f>
        <v/>
      </c>
      <c r="F218" s="9"/>
      <c r="G218" s="13"/>
      <c r="H218" s="13"/>
      <c r="I218" s="14" t="str">
        <f aca="false">IF(G218="","",G218+N(H218))</f>
        <v/>
      </c>
      <c r="J218" s="13"/>
      <c r="K218" s="10"/>
      <c r="L218" s="14" t="str">
        <f aca="false">IF(I218="","",I218-N(J218))</f>
        <v/>
      </c>
      <c r="M218" s="15" t="str">
        <f aca="true">IF(I218="","",IF(L218&lt;=0,"Paid",IF(C218="","Draft",IF(E218&lt;TODAY(),"Overdue",IF(N(J218)&gt;0,"Part paid",IF(E218-TODAY()&lt;=7,"Due soon","Not due yet"))))))</f>
        <v/>
      </c>
      <c r="N218" s="16" t="str">
        <f aca="true">IF(OR(L218="",E218=""),"",IF(AND(L218&gt;0,E218&lt;TODAY()),TODAY()-E218,0))</f>
        <v/>
      </c>
      <c r="O218" s="15" t="str">
        <f aca="false">IF(OR(L218="",N(L218)&lt;=0,E218=""),"",IF(N218=0,"Current",IF(N218&lt;=30,"1-30",IF(N218&lt;=60,"31-60",IF(N218&lt;=90,"61-90","90+")))))</f>
        <v/>
      </c>
      <c r="P218" s="16" t="str">
        <f aca="false">IF(OR(K218="",C218="",N(L218)&gt;0),"",K218-C218)</f>
        <v/>
      </c>
      <c r="Q218" s="9"/>
    </row>
    <row r="219" customFormat="false" ht="15" hidden="false" customHeight="false" outlineLevel="0" collapsed="false">
      <c r="A219" s="9"/>
      <c r="B219" s="9"/>
      <c r="C219" s="10"/>
      <c r="D219" s="11"/>
      <c r="E219" s="12" t="str">
        <f aca="false">IF(C219="","",C219+N(D219))</f>
        <v/>
      </c>
      <c r="F219" s="9"/>
      <c r="G219" s="13"/>
      <c r="H219" s="13"/>
      <c r="I219" s="14" t="str">
        <f aca="false">IF(G219="","",G219+N(H219))</f>
        <v/>
      </c>
      <c r="J219" s="13"/>
      <c r="K219" s="10"/>
      <c r="L219" s="14" t="str">
        <f aca="false">IF(I219="","",I219-N(J219))</f>
        <v/>
      </c>
      <c r="M219" s="15" t="str">
        <f aca="true">IF(I219="","",IF(L219&lt;=0,"Paid",IF(C219="","Draft",IF(E219&lt;TODAY(),"Overdue",IF(N(J219)&gt;0,"Part paid",IF(E219-TODAY()&lt;=7,"Due soon","Not due yet"))))))</f>
        <v/>
      </c>
      <c r="N219" s="16" t="str">
        <f aca="true">IF(OR(L219="",E219=""),"",IF(AND(L219&gt;0,E219&lt;TODAY()),TODAY()-E219,0))</f>
        <v/>
      </c>
      <c r="O219" s="15" t="str">
        <f aca="false">IF(OR(L219="",N(L219)&lt;=0,E219=""),"",IF(N219=0,"Current",IF(N219&lt;=30,"1-30",IF(N219&lt;=60,"31-60",IF(N219&lt;=90,"61-90","90+")))))</f>
        <v/>
      </c>
      <c r="P219" s="16" t="str">
        <f aca="false">IF(OR(K219="",C219="",N(L219)&gt;0),"",K219-C219)</f>
        <v/>
      </c>
      <c r="Q219" s="9"/>
    </row>
    <row r="220" customFormat="false" ht="15" hidden="false" customHeight="false" outlineLevel="0" collapsed="false">
      <c r="A220" s="9"/>
      <c r="B220" s="9"/>
      <c r="C220" s="10"/>
      <c r="D220" s="11"/>
      <c r="E220" s="12" t="str">
        <f aca="false">IF(C220="","",C220+N(D220))</f>
        <v/>
      </c>
      <c r="F220" s="9"/>
      <c r="G220" s="13"/>
      <c r="H220" s="13"/>
      <c r="I220" s="14" t="str">
        <f aca="false">IF(G220="","",G220+N(H220))</f>
        <v/>
      </c>
      <c r="J220" s="13"/>
      <c r="K220" s="10"/>
      <c r="L220" s="14" t="str">
        <f aca="false">IF(I220="","",I220-N(J220))</f>
        <v/>
      </c>
      <c r="M220" s="15" t="str">
        <f aca="true">IF(I220="","",IF(L220&lt;=0,"Paid",IF(C220="","Draft",IF(E220&lt;TODAY(),"Overdue",IF(N(J220)&gt;0,"Part paid",IF(E220-TODAY()&lt;=7,"Due soon","Not due yet"))))))</f>
        <v/>
      </c>
      <c r="N220" s="16" t="str">
        <f aca="true">IF(OR(L220="",E220=""),"",IF(AND(L220&gt;0,E220&lt;TODAY()),TODAY()-E220,0))</f>
        <v/>
      </c>
      <c r="O220" s="15" t="str">
        <f aca="false">IF(OR(L220="",N(L220)&lt;=0,E220=""),"",IF(N220=0,"Current",IF(N220&lt;=30,"1-30",IF(N220&lt;=60,"31-60",IF(N220&lt;=90,"61-90","90+")))))</f>
        <v/>
      </c>
      <c r="P220" s="16" t="str">
        <f aca="false">IF(OR(K220="",C220="",N(L220)&gt;0),"",K220-C220)</f>
        <v/>
      </c>
      <c r="Q220" s="9"/>
    </row>
    <row r="221" customFormat="false" ht="15" hidden="false" customHeight="false" outlineLevel="0" collapsed="false">
      <c r="A221" s="9"/>
      <c r="B221" s="9"/>
      <c r="C221" s="10"/>
      <c r="D221" s="11"/>
      <c r="E221" s="12" t="str">
        <f aca="false">IF(C221="","",C221+N(D221))</f>
        <v/>
      </c>
      <c r="F221" s="9"/>
      <c r="G221" s="13"/>
      <c r="H221" s="13"/>
      <c r="I221" s="14" t="str">
        <f aca="false">IF(G221="","",G221+N(H221))</f>
        <v/>
      </c>
      <c r="J221" s="13"/>
      <c r="K221" s="10"/>
      <c r="L221" s="14" t="str">
        <f aca="false">IF(I221="","",I221-N(J221))</f>
        <v/>
      </c>
      <c r="M221" s="15" t="str">
        <f aca="true">IF(I221="","",IF(L221&lt;=0,"Paid",IF(C221="","Draft",IF(E221&lt;TODAY(),"Overdue",IF(N(J221)&gt;0,"Part paid",IF(E221-TODAY()&lt;=7,"Due soon","Not due yet"))))))</f>
        <v/>
      </c>
      <c r="N221" s="16" t="str">
        <f aca="true">IF(OR(L221="",E221=""),"",IF(AND(L221&gt;0,E221&lt;TODAY()),TODAY()-E221,0))</f>
        <v/>
      </c>
      <c r="O221" s="15" t="str">
        <f aca="false">IF(OR(L221="",N(L221)&lt;=0,E221=""),"",IF(N221=0,"Current",IF(N221&lt;=30,"1-30",IF(N221&lt;=60,"31-60",IF(N221&lt;=90,"61-90","90+")))))</f>
        <v/>
      </c>
      <c r="P221" s="16" t="str">
        <f aca="false">IF(OR(K221="",C221="",N(L221)&gt;0),"",K221-C221)</f>
        <v/>
      </c>
      <c r="Q221" s="9"/>
    </row>
    <row r="222" customFormat="false" ht="15" hidden="false" customHeight="false" outlineLevel="0" collapsed="false">
      <c r="A222" s="9"/>
      <c r="B222" s="9"/>
      <c r="C222" s="10"/>
      <c r="D222" s="11"/>
      <c r="E222" s="12" t="str">
        <f aca="false">IF(C222="","",C222+N(D222))</f>
        <v/>
      </c>
      <c r="F222" s="9"/>
      <c r="G222" s="13"/>
      <c r="H222" s="13"/>
      <c r="I222" s="14" t="str">
        <f aca="false">IF(G222="","",G222+N(H222))</f>
        <v/>
      </c>
      <c r="J222" s="13"/>
      <c r="K222" s="10"/>
      <c r="L222" s="14" t="str">
        <f aca="false">IF(I222="","",I222-N(J222))</f>
        <v/>
      </c>
      <c r="M222" s="15" t="str">
        <f aca="true">IF(I222="","",IF(L222&lt;=0,"Paid",IF(C222="","Draft",IF(E222&lt;TODAY(),"Overdue",IF(N(J222)&gt;0,"Part paid",IF(E222-TODAY()&lt;=7,"Due soon","Not due yet"))))))</f>
        <v/>
      </c>
      <c r="N222" s="16" t="str">
        <f aca="true">IF(OR(L222="",E222=""),"",IF(AND(L222&gt;0,E222&lt;TODAY()),TODAY()-E222,0))</f>
        <v/>
      </c>
      <c r="O222" s="15" t="str">
        <f aca="false">IF(OR(L222="",N(L222)&lt;=0,E222=""),"",IF(N222=0,"Current",IF(N222&lt;=30,"1-30",IF(N222&lt;=60,"31-60",IF(N222&lt;=90,"61-90","90+")))))</f>
        <v/>
      </c>
      <c r="P222" s="16" t="str">
        <f aca="false">IF(OR(K222="",C222="",N(L222)&gt;0),"",K222-C222)</f>
        <v/>
      </c>
      <c r="Q222" s="9"/>
    </row>
    <row r="223" customFormat="false" ht="15" hidden="false" customHeight="false" outlineLevel="0" collapsed="false">
      <c r="A223" s="9"/>
      <c r="B223" s="9"/>
      <c r="C223" s="10"/>
      <c r="D223" s="11"/>
      <c r="E223" s="12" t="str">
        <f aca="false">IF(C223="","",C223+N(D223))</f>
        <v/>
      </c>
      <c r="F223" s="9"/>
      <c r="G223" s="13"/>
      <c r="H223" s="13"/>
      <c r="I223" s="14" t="str">
        <f aca="false">IF(G223="","",G223+N(H223))</f>
        <v/>
      </c>
      <c r="J223" s="13"/>
      <c r="K223" s="10"/>
      <c r="L223" s="14" t="str">
        <f aca="false">IF(I223="","",I223-N(J223))</f>
        <v/>
      </c>
      <c r="M223" s="15" t="str">
        <f aca="true">IF(I223="","",IF(L223&lt;=0,"Paid",IF(C223="","Draft",IF(E223&lt;TODAY(),"Overdue",IF(N(J223)&gt;0,"Part paid",IF(E223-TODAY()&lt;=7,"Due soon","Not due yet"))))))</f>
        <v/>
      </c>
      <c r="N223" s="16" t="str">
        <f aca="true">IF(OR(L223="",E223=""),"",IF(AND(L223&gt;0,E223&lt;TODAY()),TODAY()-E223,0))</f>
        <v/>
      </c>
      <c r="O223" s="15" t="str">
        <f aca="false">IF(OR(L223="",N(L223)&lt;=0,E223=""),"",IF(N223=0,"Current",IF(N223&lt;=30,"1-30",IF(N223&lt;=60,"31-60",IF(N223&lt;=90,"61-90","90+")))))</f>
        <v/>
      </c>
      <c r="P223" s="16" t="str">
        <f aca="false">IF(OR(K223="",C223="",N(L223)&gt;0),"",K223-C223)</f>
        <v/>
      </c>
      <c r="Q223" s="9"/>
    </row>
    <row r="224" customFormat="false" ht="15" hidden="false" customHeight="false" outlineLevel="0" collapsed="false">
      <c r="A224" s="9"/>
      <c r="B224" s="9"/>
      <c r="C224" s="10"/>
      <c r="D224" s="11"/>
      <c r="E224" s="12" t="str">
        <f aca="false">IF(C224="","",C224+N(D224))</f>
        <v/>
      </c>
      <c r="F224" s="9"/>
      <c r="G224" s="13"/>
      <c r="H224" s="13"/>
      <c r="I224" s="14" t="str">
        <f aca="false">IF(G224="","",G224+N(H224))</f>
        <v/>
      </c>
      <c r="J224" s="13"/>
      <c r="K224" s="10"/>
      <c r="L224" s="14" t="str">
        <f aca="false">IF(I224="","",I224-N(J224))</f>
        <v/>
      </c>
      <c r="M224" s="15" t="str">
        <f aca="true">IF(I224="","",IF(L224&lt;=0,"Paid",IF(C224="","Draft",IF(E224&lt;TODAY(),"Overdue",IF(N(J224)&gt;0,"Part paid",IF(E224-TODAY()&lt;=7,"Due soon","Not due yet"))))))</f>
        <v/>
      </c>
      <c r="N224" s="16" t="str">
        <f aca="true">IF(OR(L224="",E224=""),"",IF(AND(L224&gt;0,E224&lt;TODAY()),TODAY()-E224,0))</f>
        <v/>
      </c>
      <c r="O224" s="15" t="str">
        <f aca="false">IF(OR(L224="",N(L224)&lt;=0,E224=""),"",IF(N224=0,"Current",IF(N224&lt;=30,"1-30",IF(N224&lt;=60,"31-60",IF(N224&lt;=90,"61-90","90+")))))</f>
        <v/>
      </c>
      <c r="P224" s="16" t="str">
        <f aca="false">IF(OR(K224="",C224="",N(L224)&gt;0),"",K224-C224)</f>
        <v/>
      </c>
      <c r="Q224" s="9"/>
    </row>
    <row r="225" customFormat="false" ht="15" hidden="false" customHeight="false" outlineLevel="0" collapsed="false">
      <c r="A225" s="9"/>
      <c r="B225" s="9"/>
      <c r="C225" s="10"/>
      <c r="D225" s="11"/>
      <c r="E225" s="12" t="str">
        <f aca="false">IF(C225="","",C225+N(D225))</f>
        <v/>
      </c>
      <c r="F225" s="9"/>
      <c r="G225" s="13"/>
      <c r="H225" s="13"/>
      <c r="I225" s="14" t="str">
        <f aca="false">IF(G225="","",G225+N(H225))</f>
        <v/>
      </c>
      <c r="J225" s="13"/>
      <c r="K225" s="10"/>
      <c r="L225" s="14" t="str">
        <f aca="false">IF(I225="","",I225-N(J225))</f>
        <v/>
      </c>
      <c r="M225" s="15" t="str">
        <f aca="true">IF(I225="","",IF(L225&lt;=0,"Paid",IF(C225="","Draft",IF(E225&lt;TODAY(),"Overdue",IF(N(J225)&gt;0,"Part paid",IF(E225-TODAY()&lt;=7,"Due soon","Not due yet"))))))</f>
        <v/>
      </c>
      <c r="N225" s="16" t="str">
        <f aca="true">IF(OR(L225="",E225=""),"",IF(AND(L225&gt;0,E225&lt;TODAY()),TODAY()-E225,0))</f>
        <v/>
      </c>
      <c r="O225" s="15" t="str">
        <f aca="false">IF(OR(L225="",N(L225)&lt;=0,E225=""),"",IF(N225=0,"Current",IF(N225&lt;=30,"1-30",IF(N225&lt;=60,"31-60",IF(N225&lt;=90,"61-90","90+")))))</f>
        <v/>
      </c>
      <c r="P225" s="16" t="str">
        <f aca="false">IF(OR(K225="",C225="",N(L225)&gt;0),"",K225-C225)</f>
        <v/>
      </c>
      <c r="Q225" s="9"/>
    </row>
    <row r="226" customFormat="false" ht="15" hidden="false" customHeight="false" outlineLevel="0" collapsed="false">
      <c r="A226" s="9"/>
      <c r="B226" s="9"/>
      <c r="C226" s="10"/>
      <c r="D226" s="11"/>
      <c r="E226" s="12" t="str">
        <f aca="false">IF(C226="","",C226+N(D226))</f>
        <v/>
      </c>
      <c r="F226" s="9"/>
      <c r="G226" s="13"/>
      <c r="H226" s="13"/>
      <c r="I226" s="14" t="str">
        <f aca="false">IF(G226="","",G226+N(H226))</f>
        <v/>
      </c>
      <c r="J226" s="13"/>
      <c r="K226" s="10"/>
      <c r="L226" s="14" t="str">
        <f aca="false">IF(I226="","",I226-N(J226))</f>
        <v/>
      </c>
      <c r="M226" s="15" t="str">
        <f aca="true">IF(I226="","",IF(L226&lt;=0,"Paid",IF(C226="","Draft",IF(E226&lt;TODAY(),"Overdue",IF(N(J226)&gt;0,"Part paid",IF(E226-TODAY()&lt;=7,"Due soon","Not due yet"))))))</f>
        <v/>
      </c>
      <c r="N226" s="16" t="str">
        <f aca="true">IF(OR(L226="",E226=""),"",IF(AND(L226&gt;0,E226&lt;TODAY()),TODAY()-E226,0))</f>
        <v/>
      </c>
      <c r="O226" s="15" t="str">
        <f aca="false">IF(OR(L226="",N(L226)&lt;=0,E226=""),"",IF(N226=0,"Current",IF(N226&lt;=30,"1-30",IF(N226&lt;=60,"31-60",IF(N226&lt;=90,"61-90","90+")))))</f>
        <v/>
      </c>
      <c r="P226" s="16" t="str">
        <f aca="false">IF(OR(K226="",C226="",N(L226)&gt;0),"",K226-C226)</f>
        <v/>
      </c>
      <c r="Q226" s="9"/>
    </row>
    <row r="227" customFormat="false" ht="15" hidden="false" customHeight="false" outlineLevel="0" collapsed="false">
      <c r="A227" s="9"/>
      <c r="B227" s="9"/>
      <c r="C227" s="10"/>
      <c r="D227" s="11"/>
      <c r="E227" s="12" t="str">
        <f aca="false">IF(C227="","",C227+N(D227))</f>
        <v/>
      </c>
      <c r="F227" s="9"/>
      <c r="G227" s="13"/>
      <c r="H227" s="13"/>
      <c r="I227" s="14" t="str">
        <f aca="false">IF(G227="","",G227+N(H227))</f>
        <v/>
      </c>
      <c r="J227" s="13"/>
      <c r="K227" s="10"/>
      <c r="L227" s="14" t="str">
        <f aca="false">IF(I227="","",I227-N(J227))</f>
        <v/>
      </c>
      <c r="M227" s="15" t="str">
        <f aca="true">IF(I227="","",IF(L227&lt;=0,"Paid",IF(C227="","Draft",IF(E227&lt;TODAY(),"Overdue",IF(N(J227)&gt;0,"Part paid",IF(E227-TODAY()&lt;=7,"Due soon","Not due yet"))))))</f>
        <v/>
      </c>
      <c r="N227" s="16" t="str">
        <f aca="true">IF(OR(L227="",E227=""),"",IF(AND(L227&gt;0,E227&lt;TODAY()),TODAY()-E227,0))</f>
        <v/>
      </c>
      <c r="O227" s="15" t="str">
        <f aca="false">IF(OR(L227="",N(L227)&lt;=0,E227=""),"",IF(N227=0,"Current",IF(N227&lt;=30,"1-30",IF(N227&lt;=60,"31-60",IF(N227&lt;=90,"61-90","90+")))))</f>
        <v/>
      </c>
      <c r="P227" s="16" t="str">
        <f aca="false">IF(OR(K227="",C227="",N(L227)&gt;0),"",K227-C227)</f>
        <v/>
      </c>
      <c r="Q227" s="9"/>
    </row>
    <row r="228" customFormat="false" ht="15" hidden="false" customHeight="false" outlineLevel="0" collapsed="false">
      <c r="A228" s="9"/>
      <c r="B228" s="9"/>
      <c r="C228" s="10"/>
      <c r="D228" s="11"/>
      <c r="E228" s="12" t="str">
        <f aca="false">IF(C228="","",C228+N(D228))</f>
        <v/>
      </c>
      <c r="F228" s="9"/>
      <c r="G228" s="13"/>
      <c r="H228" s="13"/>
      <c r="I228" s="14" t="str">
        <f aca="false">IF(G228="","",G228+N(H228))</f>
        <v/>
      </c>
      <c r="J228" s="13"/>
      <c r="K228" s="10"/>
      <c r="L228" s="14" t="str">
        <f aca="false">IF(I228="","",I228-N(J228))</f>
        <v/>
      </c>
      <c r="M228" s="15" t="str">
        <f aca="true">IF(I228="","",IF(L228&lt;=0,"Paid",IF(C228="","Draft",IF(E228&lt;TODAY(),"Overdue",IF(N(J228)&gt;0,"Part paid",IF(E228-TODAY()&lt;=7,"Due soon","Not due yet"))))))</f>
        <v/>
      </c>
      <c r="N228" s="16" t="str">
        <f aca="true">IF(OR(L228="",E228=""),"",IF(AND(L228&gt;0,E228&lt;TODAY()),TODAY()-E228,0))</f>
        <v/>
      </c>
      <c r="O228" s="15" t="str">
        <f aca="false">IF(OR(L228="",N(L228)&lt;=0,E228=""),"",IF(N228=0,"Current",IF(N228&lt;=30,"1-30",IF(N228&lt;=60,"31-60",IF(N228&lt;=90,"61-90","90+")))))</f>
        <v/>
      </c>
      <c r="P228" s="16" t="str">
        <f aca="false">IF(OR(K228="",C228="",N(L228)&gt;0),"",K228-C228)</f>
        <v/>
      </c>
      <c r="Q228" s="9"/>
    </row>
    <row r="229" customFormat="false" ht="15" hidden="false" customHeight="false" outlineLevel="0" collapsed="false">
      <c r="A229" s="9"/>
      <c r="B229" s="9"/>
      <c r="C229" s="10"/>
      <c r="D229" s="11"/>
      <c r="E229" s="12" t="str">
        <f aca="false">IF(C229="","",C229+N(D229))</f>
        <v/>
      </c>
      <c r="F229" s="9"/>
      <c r="G229" s="13"/>
      <c r="H229" s="13"/>
      <c r="I229" s="14" t="str">
        <f aca="false">IF(G229="","",G229+N(H229))</f>
        <v/>
      </c>
      <c r="J229" s="13"/>
      <c r="K229" s="10"/>
      <c r="L229" s="14" t="str">
        <f aca="false">IF(I229="","",I229-N(J229))</f>
        <v/>
      </c>
      <c r="M229" s="15" t="str">
        <f aca="true">IF(I229="","",IF(L229&lt;=0,"Paid",IF(C229="","Draft",IF(E229&lt;TODAY(),"Overdue",IF(N(J229)&gt;0,"Part paid",IF(E229-TODAY()&lt;=7,"Due soon","Not due yet"))))))</f>
        <v/>
      </c>
      <c r="N229" s="16" t="str">
        <f aca="true">IF(OR(L229="",E229=""),"",IF(AND(L229&gt;0,E229&lt;TODAY()),TODAY()-E229,0))</f>
        <v/>
      </c>
      <c r="O229" s="15" t="str">
        <f aca="false">IF(OR(L229="",N(L229)&lt;=0,E229=""),"",IF(N229=0,"Current",IF(N229&lt;=30,"1-30",IF(N229&lt;=60,"31-60",IF(N229&lt;=90,"61-90","90+")))))</f>
        <v/>
      </c>
      <c r="P229" s="16" t="str">
        <f aca="false">IF(OR(K229="",C229="",N(L229)&gt;0),"",K229-C229)</f>
        <v/>
      </c>
      <c r="Q229" s="9"/>
    </row>
    <row r="230" customFormat="false" ht="15" hidden="false" customHeight="false" outlineLevel="0" collapsed="false">
      <c r="A230" s="9"/>
      <c r="B230" s="9"/>
      <c r="C230" s="10"/>
      <c r="D230" s="11"/>
      <c r="E230" s="12" t="str">
        <f aca="false">IF(C230="","",C230+N(D230))</f>
        <v/>
      </c>
      <c r="F230" s="9"/>
      <c r="G230" s="13"/>
      <c r="H230" s="13"/>
      <c r="I230" s="14" t="str">
        <f aca="false">IF(G230="","",G230+N(H230))</f>
        <v/>
      </c>
      <c r="J230" s="13"/>
      <c r="K230" s="10"/>
      <c r="L230" s="14" t="str">
        <f aca="false">IF(I230="","",I230-N(J230))</f>
        <v/>
      </c>
      <c r="M230" s="15" t="str">
        <f aca="true">IF(I230="","",IF(L230&lt;=0,"Paid",IF(C230="","Draft",IF(E230&lt;TODAY(),"Overdue",IF(N(J230)&gt;0,"Part paid",IF(E230-TODAY()&lt;=7,"Due soon","Not due yet"))))))</f>
        <v/>
      </c>
      <c r="N230" s="16" t="str">
        <f aca="true">IF(OR(L230="",E230=""),"",IF(AND(L230&gt;0,E230&lt;TODAY()),TODAY()-E230,0))</f>
        <v/>
      </c>
      <c r="O230" s="15" t="str">
        <f aca="false">IF(OR(L230="",N(L230)&lt;=0,E230=""),"",IF(N230=0,"Current",IF(N230&lt;=30,"1-30",IF(N230&lt;=60,"31-60",IF(N230&lt;=90,"61-90","90+")))))</f>
        <v/>
      </c>
      <c r="P230" s="16" t="str">
        <f aca="false">IF(OR(K230="",C230="",N(L230)&gt;0),"",K230-C230)</f>
        <v/>
      </c>
      <c r="Q230" s="9"/>
    </row>
    <row r="231" customFormat="false" ht="15" hidden="false" customHeight="false" outlineLevel="0" collapsed="false">
      <c r="A231" s="9"/>
      <c r="B231" s="9"/>
      <c r="C231" s="10"/>
      <c r="D231" s="11"/>
      <c r="E231" s="12" t="str">
        <f aca="false">IF(C231="","",C231+N(D231))</f>
        <v/>
      </c>
      <c r="F231" s="9"/>
      <c r="G231" s="13"/>
      <c r="H231" s="13"/>
      <c r="I231" s="14" t="str">
        <f aca="false">IF(G231="","",G231+N(H231))</f>
        <v/>
      </c>
      <c r="J231" s="13"/>
      <c r="K231" s="10"/>
      <c r="L231" s="14" t="str">
        <f aca="false">IF(I231="","",I231-N(J231))</f>
        <v/>
      </c>
      <c r="M231" s="15" t="str">
        <f aca="true">IF(I231="","",IF(L231&lt;=0,"Paid",IF(C231="","Draft",IF(E231&lt;TODAY(),"Overdue",IF(N(J231)&gt;0,"Part paid",IF(E231-TODAY()&lt;=7,"Due soon","Not due yet"))))))</f>
        <v/>
      </c>
      <c r="N231" s="16" t="str">
        <f aca="true">IF(OR(L231="",E231=""),"",IF(AND(L231&gt;0,E231&lt;TODAY()),TODAY()-E231,0))</f>
        <v/>
      </c>
      <c r="O231" s="15" t="str">
        <f aca="false">IF(OR(L231="",N(L231)&lt;=0,E231=""),"",IF(N231=0,"Current",IF(N231&lt;=30,"1-30",IF(N231&lt;=60,"31-60",IF(N231&lt;=90,"61-90","90+")))))</f>
        <v/>
      </c>
      <c r="P231" s="16" t="str">
        <f aca="false">IF(OR(K231="",C231="",N(L231)&gt;0),"",K231-C231)</f>
        <v/>
      </c>
      <c r="Q231" s="9"/>
    </row>
    <row r="232" customFormat="false" ht="15" hidden="false" customHeight="false" outlineLevel="0" collapsed="false">
      <c r="A232" s="9"/>
      <c r="B232" s="9"/>
      <c r="C232" s="10"/>
      <c r="D232" s="11"/>
      <c r="E232" s="12" t="str">
        <f aca="false">IF(C232="","",C232+N(D232))</f>
        <v/>
      </c>
      <c r="F232" s="9"/>
      <c r="G232" s="13"/>
      <c r="H232" s="13"/>
      <c r="I232" s="14" t="str">
        <f aca="false">IF(G232="","",G232+N(H232))</f>
        <v/>
      </c>
      <c r="J232" s="13"/>
      <c r="K232" s="10"/>
      <c r="L232" s="14" t="str">
        <f aca="false">IF(I232="","",I232-N(J232))</f>
        <v/>
      </c>
      <c r="M232" s="15" t="str">
        <f aca="true">IF(I232="","",IF(L232&lt;=0,"Paid",IF(C232="","Draft",IF(E232&lt;TODAY(),"Overdue",IF(N(J232)&gt;0,"Part paid",IF(E232-TODAY()&lt;=7,"Due soon","Not due yet"))))))</f>
        <v/>
      </c>
      <c r="N232" s="16" t="str">
        <f aca="true">IF(OR(L232="",E232=""),"",IF(AND(L232&gt;0,E232&lt;TODAY()),TODAY()-E232,0))</f>
        <v/>
      </c>
      <c r="O232" s="15" t="str">
        <f aca="false">IF(OR(L232="",N(L232)&lt;=0,E232=""),"",IF(N232=0,"Current",IF(N232&lt;=30,"1-30",IF(N232&lt;=60,"31-60",IF(N232&lt;=90,"61-90","90+")))))</f>
        <v/>
      </c>
      <c r="P232" s="16" t="str">
        <f aca="false">IF(OR(K232="",C232="",N(L232)&gt;0),"",K232-C232)</f>
        <v/>
      </c>
      <c r="Q232" s="9"/>
    </row>
    <row r="233" customFormat="false" ht="15" hidden="false" customHeight="false" outlineLevel="0" collapsed="false">
      <c r="A233" s="9"/>
      <c r="B233" s="9"/>
      <c r="C233" s="10"/>
      <c r="D233" s="11"/>
      <c r="E233" s="12" t="str">
        <f aca="false">IF(C233="","",C233+N(D233))</f>
        <v/>
      </c>
      <c r="F233" s="9"/>
      <c r="G233" s="13"/>
      <c r="H233" s="13"/>
      <c r="I233" s="14" t="str">
        <f aca="false">IF(G233="","",G233+N(H233))</f>
        <v/>
      </c>
      <c r="J233" s="13"/>
      <c r="K233" s="10"/>
      <c r="L233" s="14" t="str">
        <f aca="false">IF(I233="","",I233-N(J233))</f>
        <v/>
      </c>
      <c r="M233" s="15" t="str">
        <f aca="true">IF(I233="","",IF(L233&lt;=0,"Paid",IF(C233="","Draft",IF(E233&lt;TODAY(),"Overdue",IF(N(J233)&gt;0,"Part paid",IF(E233-TODAY()&lt;=7,"Due soon","Not due yet"))))))</f>
        <v/>
      </c>
      <c r="N233" s="16" t="str">
        <f aca="true">IF(OR(L233="",E233=""),"",IF(AND(L233&gt;0,E233&lt;TODAY()),TODAY()-E233,0))</f>
        <v/>
      </c>
      <c r="O233" s="15" t="str">
        <f aca="false">IF(OR(L233="",N(L233)&lt;=0,E233=""),"",IF(N233=0,"Current",IF(N233&lt;=30,"1-30",IF(N233&lt;=60,"31-60",IF(N233&lt;=90,"61-90","90+")))))</f>
        <v/>
      </c>
      <c r="P233" s="16" t="str">
        <f aca="false">IF(OR(K233="",C233="",N(L233)&gt;0),"",K233-C233)</f>
        <v/>
      </c>
      <c r="Q233" s="9"/>
    </row>
    <row r="234" customFormat="false" ht="15" hidden="false" customHeight="false" outlineLevel="0" collapsed="false">
      <c r="A234" s="9"/>
      <c r="B234" s="9"/>
      <c r="C234" s="10"/>
      <c r="D234" s="11"/>
      <c r="E234" s="12" t="str">
        <f aca="false">IF(C234="","",C234+N(D234))</f>
        <v/>
      </c>
      <c r="F234" s="9"/>
      <c r="G234" s="13"/>
      <c r="H234" s="13"/>
      <c r="I234" s="14" t="str">
        <f aca="false">IF(G234="","",G234+N(H234))</f>
        <v/>
      </c>
      <c r="J234" s="13"/>
      <c r="K234" s="10"/>
      <c r="L234" s="14" t="str">
        <f aca="false">IF(I234="","",I234-N(J234))</f>
        <v/>
      </c>
      <c r="M234" s="15" t="str">
        <f aca="true">IF(I234="","",IF(L234&lt;=0,"Paid",IF(C234="","Draft",IF(E234&lt;TODAY(),"Overdue",IF(N(J234)&gt;0,"Part paid",IF(E234-TODAY()&lt;=7,"Due soon","Not due yet"))))))</f>
        <v/>
      </c>
      <c r="N234" s="16" t="str">
        <f aca="true">IF(OR(L234="",E234=""),"",IF(AND(L234&gt;0,E234&lt;TODAY()),TODAY()-E234,0))</f>
        <v/>
      </c>
      <c r="O234" s="15" t="str">
        <f aca="false">IF(OR(L234="",N(L234)&lt;=0,E234=""),"",IF(N234=0,"Current",IF(N234&lt;=30,"1-30",IF(N234&lt;=60,"31-60",IF(N234&lt;=90,"61-90","90+")))))</f>
        <v/>
      </c>
      <c r="P234" s="16" t="str">
        <f aca="false">IF(OR(K234="",C234="",N(L234)&gt;0),"",K234-C234)</f>
        <v/>
      </c>
      <c r="Q234" s="9"/>
    </row>
    <row r="235" customFormat="false" ht="15" hidden="false" customHeight="false" outlineLevel="0" collapsed="false">
      <c r="A235" s="9"/>
      <c r="B235" s="9"/>
      <c r="C235" s="10"/>
      <c r="D235" s="11"/>
      <c r="E235" s="12" t="str">
        <f aca="false">IF(C235="","",C235+N(D235))</f>
        <v/>
      </c>
      <c r="F235" s="9"/>
      <c r="G235" s="13"/>
      <c r="H235" s="13"/>
      <c r="I235" s="14" t="str">
        <f aca="false">IF(G235="","",G235+N(H235))</f>
        <v/>
      </c>
      <c r="J235" s="13"/>
      <c r="K235" s="10"/>
      <c r="L235" s="14" t="str">
        <f aca="false">IF(I235="","",I235-N(J235))</f>
        <v/>
      </c>
      <c r="M235" s="15" t="str">
        <f aca="true">IF(I235="","",IF(L235&lt;=0,"Paid",IF(C235="","Draft",IF(E235&lt;TODAY(),"Overdue",IF(N(J235)&gt;0,"Part paid",IF(E235-TODAY()&lt;=7,"Due soon","Not due yet"))))))</f>
        <v/>
      </c>
      <c r="N235" s="16" t="str">
        <f aca="true">IF(OR(L235="",E235=""),"",IF(AND(L235&gt;0,E235&lt;TODAY()),TODAY()-E235,0))</f>
        <v/>
      </c>
      <c r="O235" s="15" t="str">
        <f aca="false">IF(OR(L235="",N(L235)&lt;=0,E235=""),"",IF(N235=0,"Current",IF(N235&lt;=30,"1-30",IF(N235&lt;=60,"31-60",IF(N235&lt;=90,"61-90","90+")))))</f>
        <v/>
      </c>
      <c r="P235" s="16" t="str">
        <f aca="false">IF(OR(K235="",C235="",N(L235)&gt;0),"",K235-C235)</f>
        <v/>
      </c>
      <c r="Q235" s="9"/>
    </row>
    <row r="236" customFormat="false" ht="15" hidden="false" customHeight="false" outlineLevel="0" collapsed="false">
      <c r="A236" s="9"/>
      <c r="B236" s="9"/>
      <c r="C236" s="10"/>
      <c r="D236" s="11"/>
      <c r="E236" s="12" t="str">
        <f aca="false">IF(C236="","",C236+N(D236))</f>
        <v/>
      </c>
      <c r="F236" s="9"/>
      <c r="G236" s="13"/>
      <c r="H236" s="13"/>
      <c r="I236" s="14" t="str">
        <f aca="false">IF(G236="","",G236+N(H236))</f>
        <v/>
      </c>
      <c r="J236" s="13"/>
      <c r="K236" s="10"/>
      <c r="L236" s="14" t="str">
        <f aca="false">IF(I236="","",I236-N(J236))</f>
        <v/>
      </c>
      <c r="M236" s="15" t="str">
        <f aca="true">IF(I236="","",IF(L236&lt;=0,"Paid",IF(C236="","Draft",IF(E236&lt;TODAY(),"Overdue",IF(N(J236)&gt;0,"Part paid",IF(E236-TODAY()&lt;=7,"Due soon","Not due yet"))))))</f>
        <v/>
      </c>
      <c r="N236" s="16" t="str">
        <f aca="true">IF(OR(L236="",E236=""),"",IF(AND(L236&gt;0,E236&lt;TODAY()),TODAY()-E236,0))</f>
        <v/>
      </c>
      <c r="O236" s="15" t="str">
        <f aca="false">IF(OR(L236="",N(L236)&lt;=0,E236=""),"",IF(N236=0,"Current",IF(N236&lt;=30,"1-30",IF(N236&lt;=60,"31-60",IF(N236&lt;=90,"61-90","90+")))))</f>
        <v/>
      </c>
      <c r="P236" s="16" t="str">
        <f aca="false">IF(OR(K236="",C236="",N(L236)&gt;0),"",K236-C236)</f>
        <v/>
      </c>
      <c r="Q236" s="9"/>
    </row>
    <row r="237" customFormat="false" ht="15" hidden="false" customHeight="false" outlineLevel="0" collapsed="false">
      <c r="A237" s="9"/>
      <c r="B237" s="9"/>
      <c r="C237" s="10"/>
      <c r="D237" s="11"/>
      <c r="E237" s="12" t="str">
        <f aca="false">IF(C237="","",C237+N(D237))</f>
        <v/>
      </c>
      <c r="F237" s="9"/>
      <c r="G237" s="13"/>
      <c r="H237" s="13"/>
      <c r="I237" s="14" t="str">
        <f aca="false">IF(G237="","",G237+N(H237))</f>
        <v/>
      </c>
      <c r="J237" s="13"/>
      <c r="K237" s="10"/>
      <c r="L237" s="14" t="str">
        <f aca="false">IF(I237="","",I237-N(J237))</f>
        <v/>
      </c>
      <c r="M237" s="15" t="str">
        <f aca="true">IF(I237="","",IF(L237&lt;=0,"Paid",IF(C237="","Draft",IF(E237&lt;TODAY(),"Overdue",IF(N(J237)&gt;0,"Part paid",IF(E237-TODAY()&lt;=7,"Due soon","Not due yet"))))))</f>
        <v/>
      </c>
      <c r="N237" s="16" t="str">
        <f aca="true">IF(OR(L237="",E237=""),"",IF(AND(L237&gt;0,E237&lt;TODAY()),TODAY()-E237,0))</f>
        <v/>
      </c>
      <c r="O237" s="15" t="str">
        <f aca="false">IF(OR(L237="",N(L237)&lt;=0,E237=""),"",IF(N237=0,"Current",IF(N237&lt;=30,"1-30",IF(N237&lt;=60,"31-60",IF(N237&lt;=90,"61-90","90+")))))</f>
        <v/>
      </c>
      <c r="P237" s="16" t="str">
        <f aca="false">IF(OR(K237="",C237="",N(L237)&gt;0),"",K237-C237)</f>
        <v/>
      </c>
      <c r="Q237" s="9"/>
    </row>
    <row r="238" customFormat="false" ht="15" hidden="false" customHeight="false" outlineLevel="0" collapsed="false">
      <c r="A238" s="9"/>
      <c r="B238" s="9"/>
      <c r="C238" s="10"/>
      <c r="D238" s="11"/>
      <c r="E238" s="12" t="str">
        <f aca="false">IF(C238="","",C238+N(D238))</f>
        <v/>
      </c>
      <c r="F238" s="9"/>
      <c r="G238" s="13"/>
      <c r="H238" s="13"/>
      <c r="I238" s="14" t="str">
        <f aca="false">IF(G238="","",G238+N(H238))</f>
        <v/>
      </c>
      <c r="J238" s="13"/>
      <c r="K238" s="10"/>
      <c r="L238" s="14" t="str">
        <f aca="false">IF(I238="","",I238-N(J238))</f>
        <v/>
      </c>
      <c r="M238" s="15" t="str">
        <f aca="true">IF(I238="","",IF(L238&lt;=0,"Paid",IF(C238="","Draft",IF(E238&lt;TODAY(),"Overdue",IF(N(J238)&gt;0,"Part paid",IF(E238-TODAY()&lt;=7,"Due soon","Not due yet"))))))</f>
        <v/>
      </c>
      <c r="N238" s="16" t="str">
        <f aca="true">IF(OR(L238="",E238=""),"",IF(AND(L238&gt;0,E238&lt;TODAY()),TODAY()-E238,0))</f>
        <v/>
      </c>
      <c r="O238" s="15" t="str">
        <f aca="false">IF(OR(L238="",N(L238)&lt;=0,E238=""),"",IF(N238=0,"Current",IF(N238&lt;=30,"1-30",IF(N238&lt;=60,"31-60",IF(N238&lt;=90,"61-90","90+")))))</f>
        <v/>
      </c>
      <c r="P238" s="16" t="str">
        <f aca="false">IF(OR(K238="",C238="",N(L238)&gt;0),"",K238-C238)</f>
        <v/>
      </c>
      <c r="Q238" s="9"/>
    </row>
    <row r="239" customFormat="false" ht="15" hidden="false" customHeight="false" outlineLevel="0" collapsed="false">
      <c r="A239" s="9"/>
      <c r="B239" s="9"/>
      <c r="C239" s="10"/>
      <c r="D239" s="11"/>
      <c r="E239" s="12" t="str">
        <f aca="false">IF(C239="","",C239+N(D239))</f>
        <v/>
      </c>
      <c r="F239" s="9"/>
      <c r="G239" s="13"/>
      <c r="H239" s="13"/>
      <c r="I239" s="14" t="str">
        <f aca="false">IF(G239="","",G239+N(H239))</f>
        <v/>
      </c>
      <c r="J239" s="13"/>
      <c r="K239" s="10"/>
      <c r="L239" s="14" t="str">
        <f aca="false">IF(I239="","",I239-N(J239))</f>
        <v/>
      </c>
      <c r="M239" s="15" t="str">
        <f aca="true">IF(I239="","",IF(L239&lt;=0,"Paid",IF(C239="","Draft",IF(E239&lt;TODAY(),"Overdue",IF(N(J239)&gt;0,"Part paid",IF(E239-TODAY()&lt;=7,"Due soon","Not due yet"))))))</f>
        <v/>
      </c>
      <c r="N239" s="16" t="str">
        <f aca="true">IF(OR(L239="",E239=""),"",IF(AND(L239&gt;0,E239&lt;TODAY()),TODAY()-E239,0))</f>
        <v/>
      </c>
      <c r="O239" s="15" t="str">
        <f aca="false">IF(OR(L239="",N(L239)&lt;=0,E239=""),"",IF(N239=0,"Current",IF(N239&lt;=30,"1-30",IF(N239&lt;=60,"31-60",IF(N239&lt;=90,"61-90","90+")))))</f>
        <v/>
      </c>
      <c r="P239" s="16" t="str">
        <f aca="false">IF(OR(K239="",C239="",N(L239)&gt;0),"",K239-C239)</f>
        <v/>
      </c>
      <c r="Q239" s="9"/>
    </row>
    <row r="240" customFormat="false" ht="15" hidden="false" customHeight="false" outlineLevel="0" collapsed="false">
      <c r="A240" s="9"/>
      <c r="B240" s="9"/>
      <c r="C240" s="10"/>
      <c r="D240" s="11"/>
      <c r="E240" s="12" t="str">
        <f aca="false">IF(C240="","",C240+N(D240))</f>
        <v/>
      </c>
      <c r="F240" s="9"/>
      <c r="G240" s="13"/>
      <c r="H240" s="13"/>
      <c r="I240" s="14" t="str">
        <f aca="false">IF(G240="","",G240+N(H240))</f>
        <v/>
      </c>
      <c r="J240" s="13"/>
      <c r="K240" s="10"/>
      <c r="L240" s="14" t="str">
        <f aca="false">IF(I240="","",I240-N(J240))</f>
        <v/>
      </c>
      <c r="M240" s="15" t="str">
        <f aca="true">IF(I240="","",IF(L240&lt;=0,"Paid",IF(C240="","Draft",IF(E240&lt;TODAY(),"Overdue",IF(N(J240)&gt;0,"Part paid",IF(E240-TODAY()&lt;=7,"Due soon","Not due yet"))))))</f>
        <v/>
      </c>
      <c r="N240" s="16" t="str">
        <f aca="true">IF(OR(L240="",E240=""),"",IF(AND(L240&gt;0,E240&lt;TODAY()),TODAY()-E240,0))</f>
        <v/>
      </c>
      <c r="O240" s="15" t="str">
        <f aca="false">IF(OR(L240="",N(L240)&lt;=0,E240=""),"",IF(N240=0,"Current",IF(N240&lt;=30,"1-30",IF(N240&lt;=60,"31-60",IF(N240&lt;=90,"61-90","90+")))))</f>
        <v/>
      </c>
      <c r="P240" s="16" t="str">
        <f aca="false">IF(OR(K240="",C240="",N(L240)&gt;0),"",K240-C240)</f>
        <v/>
      </c>
      <c r="Q240" s="9"/>
    </row>
    <row r="241" customFormat="false" ht="15" hidden="false" customHeight="false" outlineLevel="0" collapsed="false">
      <c r="A241" s="9"/>
      <c r="B241" s="9"/>
      <c r="C241" s="10"/>
      <c r="D241" s="11"/>
      <c r="E241" s="12" t="str">
        <f aca="false">IF(C241="","",C241+N(D241))</f>
        <v/>
      </c>
      <c r="F241" s="9"/>
      <c r="G241" s="13"/>
      <c r="H241" s="13"/>
      <c r="I241" s="14" t="str">
        <f aca="false">IF(G241="","",G241+N(H241))</f>
        <v/>
      </c>
      <c r="J241" s="13"/>
      <c r="K241" s="10"/>
      <c r="L241" s="14" t="str">
        <f aca="false">IF(I241="","",I241-N(J241))</f>
        <v/>
      </c>
      <c r="M241" s="15" t="str">
        <f aca="true">IF(I241="","",IF(L241&lt;=0,"Paid",IF(C241="","Draft",IF(E241&lt;TODAY(),"Overdue",IF(N(J241)&gt;0,"Part paid",IF(E241-TODAY()&lt;=7,"Due soon","Not due yet"))))))</f>
        <v/>
      </c>
      <c r="N241" s="16" t="str">
        <f aca="true">IF(OR(L241="",E241=""),"",IF(AND(L241&gt;0,E241&lt;TODAY()),TODAY()-E241,0))</f>
        <v/>
      </c>
      <c r="O241" s="15" t="str">
        <f aca="false">IF(OR(L241="",N(L241)&lt;=0,E241=""),"",IF(N241=0,"Current",IF(N241&lt;=30,"1-30",IF(N241&lt;=60,"31-60",IF(N241&lt;=90,"61-90","90+")))))</f>
        <v/>
      </c>
      <c r="P241" s="16" t="str">
        <f aca="false">IF(OR(K241="",C241="",N(L241)&gt;0),"",K241-C241)</f>
        <v/>
      </c>
      <c r="Q241" s="9"/>
    </row>
    <row r="242" customFormat="false" ht="15" hidden="false" customHeight="false" outlineLevel="0" collapsed="false">
      <c r="A242" s="9"/>
      <c r="B242" s="9"/>
      <c r="C242" s="10"/>
      <c r="D242" s="11"/>
      <c r="E242" s="12" t="str">
        <f aca="false">IF(C242="","",C242+N(D242))</f>
        <v/>
      </c>
      <c r="F242" s="9"/>
      <c r="G242" s="13"/>
      <c r="H242" s="13"/>
      <c r="I242" s="14" t="str">
        <f aca="false">IF(G242="","",G242+N(H242))</f>
        <v/>
      </c>
      <c r="J242" s="13"/>
      <c r="K242" s="10"/>
      <c r="L242" s="14" t="str">
        <f aca="false">IF(I242="","",I242-N(J242))</f>
        <v/>
      </c>
      <c r="M242" s="15" t="str">
        <f aca="true">IF(I242="","",IF(L242&lt;=0,"Paid",IF(C242="","Draft",IF(E242&lt;TODAY(),"Overdue",IF(N(J242)&gt;0,"Part paid",IF(E242-TODAY()&lt;=7,"Due soon","Not due yet"))))))</f>
        <v/>
      </c>
      <c r="N242" s="16" t="str">
        <f aca="true">IF(OR(L242="",E242=""),"",IF(AND(L242&gt;0,E242&lt;TODAY()),TODAY()-E242,0))</f>
        <v/>
      </c>
      <c r="O242" s="15" t="str">
        <f aca="false">IF(OR(L242="",N(L242)&lt;=0,E242=""),"",IF(N242=0,"Current",IF(N242&lt;=30,"1-30",IF(N242&lt;=60,"31-60",IF(N242&lt;=90,"61-90","90+")))))</f>
        <v/>
      </c>
      <c r="P242" s="16" t="str">
        <f aca="false">IF(OR(K242="",C242="",N(L242)&gt;0),"",K242-C242)</f>
        <v/>
      </c>
      <c r="Q242" s="9"/>
    </row>
    <row r="243" customFormat="false" ht="15" hidden="false" customHeight="false" outlineLevel="0" collapsed="false">
      <c r="A243" s="9"/>
      <c r="B243" s="9"/>
      <c r="C243" s="10"/>
      <c r="D243" s="11"/>
      <c r="E243" s="12" t="str">
        <f aca="false">IF(C243="","",C243+N(D243))</f>
        <v/>
      </c>
      <c r="F243" s="9"/>
      <c r="G243" s="13"/>
      <c r="H243" s="13"/>
      <c r="I243" s="14" t="str">
        <f aca="false">IF(G243="","",G243+N(H243))</f>
        <v/>
      </c>
      <c r="J243" s="13"/>
      <c r="K243" s="10"/>
      <c r="L243" s="14" t="str">
        <f aca="false">IF(I243="","",I243-N(J243))</f>
        <v/>
      </c>
      <c r="M243" s="15" t="str">
        <f aca="true">IF(I243="","",IF(L243&lt;=0,"Paid",IF(C243="","Draft",IF(E243&lt;TODAY(),"Overdue",IF(N(J243)&gt;0,"Part paid",IF(E243-TODAY()&lt;=7,"Due soon","Not due yet"))))))</f>
        <v/>
      </c>
      <c r="N243" s="16" t="str">
        <f aca="true">IF(OR(L243="",E243=""),"",IF(AND(L243&gt;0,E243&lt;TODAY()),TODAY()-E243,0))</f>
        <v/>
      </c>
      <c r="O243" s="15" t="str">
        <f aca="false">IF(OR(L243="",N(L243)&lt;=0,E243=""),"",IF(N243=0,"Current",IF(N243&lt;=30,"1-30",IF(N243&lt;=60,"31-60",IF(N243&lt;=90,"61-90","90+")))))</f>
        <v/>
      </c>
      <c r="P243" s="16" t="str">
        <f aca="false">IF(OR(K243="",C243="",N(L243)&gt;0),"",K243-C243)</f>
        <v/>
      </c>
      <c r="Q243" s="9"/>
    </row>
    <row r="244" customFormat="false" ht="15" hidden="false" customHeight="false" outlineLevel="0" collapsed="false">
      <c r="A244" s="9"/>
      <c r="B244" s="9"/>
      <c r="C244" s="10"/>
      <c r="D244" s="11"/>
      <c r="E244" s="12" t="str">
        <f aca="false">IF(C244="","",C244+N(D244))</f>
        <v/>
      </c>
      <c r="F244" s="9"/>
      <c r="G244" s="13"/>
      <c r="H244" s="13"/>
      <c r="I244" s="14" t="str">
        <f aca="false">IF(G244="","",G244+N(H244))</f>
        <v/>
      </c>
      <c r="J244" s="13"/>
      <c r="K244" s="10"/>
      <c r="L244" s="14" t="str">
        <f aca="false">IF(I244="","",I244-N(J244))</f>
        <v/>
      </c>
      <c r="M244" s="15" t="str">
        <f aca="true">IF(I244="","",IF(L244&lt;=0,"Paid",IF(C244="","Draft",IF(E244&lt;TODAY(),"Overdue",IF(N(J244)&gt;0,"Part paid",IF(E244-TODAY()&lt;=7,"Due soon","Not due yet"))))))</f>
        <v/>
      </c>
      <c r="N244" s="16" t="str">
        <f aca="true">IF(OR(L244="",E244=""),"",IF(AND(L244&gt;0,E244&lt;TODAY()),TODAY()-E244,0))</f>
        <v/>
      </c>
      <c r="O244" s="15" t="str">
        <f aca="false">IF(OR(L244="",N(L244)&lt;=0,E244=""),"",IF(N244=0,"Current",IF(N244&lt;=30,"1-30",IF(N244&lt;=60,"31-60",IF(N244&lt;=90,"61-90","90+")))))</f>
        <v/>
      </c>
      <c r="P244" s="16" t="str">
        <f aca="false">IF(OR(K244="",C244="",N(L244)&gt;0),"",K244-C244)</f>
        <v/>
      </c>
      <c r="Q244" s="9"/>
    </row>
    <row r="245" customFormat="false" ht="15" hidden="false" customHeight="false" outlineLevel="0" collapsed="false">
      <c r="A245" s="9"/>
      <c r="B245" s="9"/>
      <c r="C245" s="10"/>
      <c r="D245" s="11"/>
      <c r="E245" s="12" t="str">
        <f aca="false">IF(C245="","",C245+N(D245))</f>
        <v/>
      </c>
      <c r="F245" s="9"/>
      <c r="G245" s="13"/>
      <c r="H245" s="13"/>
      <c r="I245" s="14" t="str">
        <f aca="false">IF(G245="","",G245+N(H245))</f>
        <v/>
      </c>
      <c r="J245" s="13"/>
      <c r="K245" s="10"/>
      <c r="L245" s="14" t="str">
        <f aca="false">IF(I245="","",I245-N(J245))</f>
        <v/>
      </c>
      <c r="M245" s="15" t="str">
        <f aca="true">IF(I245="","",IF(L245&lt;=0,"Paid",IF(C245="","Draft",IF(E245&lt;TODAY(),"Overdue",IF(N(J245)&gt;0,"Part paid",IF(E245-TODAY()&lt;=7,"Due soon","Not due yet"))))))</f>
        <v/>
      </c>
      <c r="N245" s="16" t="str">
        <f aca="true">IF(OR(L245="",E245=""),"",IF(AND(L245&gt;0,E245&lt;TODAY()),TODAY()-E245,0))</f>
        <v/>
      </c>
      <c r="O245" s="15" t="str">
        <f aca="false">IF(OR(L245="",N(L245)&lt;=0,E245=""),"",IF(N245=0,"Current",IF(N245&lt;=30,"1-30",IF(N245&lt;=60,"31-60",IF(N245&lt;=90,"61-90","90+")))))</f>
        <v/>
      </c>
      <c r="P245" s="16" t="str">
        <f aca="false">IF(OR(K245="",C245="",N(L245)&gt;0),"",K245-C245)</f>
        <v/>
      </c>
      <c r="Q245" s="9"/>
    </row>
    <row r="246" customFormat="false" ht="15" hidden="false" customHeight="false" outlineLevel="0" collapsed="false">
      <c r="A246" s="9"/>
      <c r="B246" s="9"/>
      <c r="C246" s="10"/>
      <c r="D246" s="11"/>
      <c r="E246" s="12" t="str">
        <f aca="false">IF(C246="","",C246+N(D246))</f>
        <v/>
      </c>
      <c r="F246" s="9"/>
      <c r="G246" s="13"/>
      <c r="H246" s="13"/>
      <c r="I246" s="14" t="str">
        <f aca="false">IF(G246="","",G246+N(H246))</f>
        <v/>
      </c>
      <c r="J246" s="13"/>
      <c r="K246" s="10"/>
      <c r="L246" s="14" t="str">
        <f aca="false">IF(I246="","",I246-N(J246))</f>
        <v/>
      </c>
      <c r="M246" s="15" t="str">
        <f aca="true">IF(I246="","",IF(L246&lt;=0,"Paid",IF(C246="","Draft",IF(E246&lt;TODAY(),"Overdue",IF(N(J246)&gt;0,"Part paid",IF(E246-TODAY()&lt;=7,"Due soon","Not due yet"))))))</f>
        <v/>
      </c>
      <c r="N246" s="16" t="str">
        <f aca="true">IF(OR(L246="",E246=""),"",IF(AND(L246&gt;0,E246&lt;TODAY()),TODAY()-E246,0))</f>
        <v/>
      </c>
      <c r="O246" s="15" t="str">
        <f aca="false">IF(OR(L246="",N(L246)&lt;=0,E246=""),"",IF(N246=0,"Current",IF(N246&lt;=30,"1-30",IF(N246&lt;=60,"31-60",IF(N246&lt;=90,"61-90","90+")))))</f>
        <v/>
      </c>
      <c r="P246" s="16" t="str">
        <f aca="false">IF(OR(K246="",C246="",N(L246)&gt;0),"",K246-C246)</f>
        <v/>
      </c>
      <c r="Q246" s="9"/>
    </row>
    <row r="247" customFormat="false" ht="15" hidden="false" customHeight="false" outlineLevel="0" collapsed="false">
      <c r="A247" s="9"/>
      <c r="B247" s="9"/>
      <c r="C247" s="10"/>
      <c r="D247" s="11"/>
      <c r="E247" s="12" t="str">
        <f aca="false">IF(C247="","",C247+N(D247))</f>
        <v/>
      </c>
      <c r="F247" s="9"/>
      <c r="G247" s="13"/>
      <c r="H247" s="13"/>
      <c r="I247" s="14" t="str">
        <f aca="false">IF(G247="","",G247+N(H247))</f>
        <v/>
      </c>
      <c r="J247" s="13"/>
      <c r="K247" s="10"/>
      <c r="L247" s="14" t="str">
        <f aca="false">IF(I247="","",I247-N(J247))</f>
        <v/>
      </c>
      <c r="M247" s="15" t="str">
        <f aca="true">IF(I247="","",IF(L247&lt;=0,"Paid",IF(C247="","Draft",IF(E247&lt;TODAY(),"Overdue",IF(N(J247)&gt;0,"Part paid",IF(E247-TODAY()&lt;=7,"Due soon","Not due yet"))))))</f>
        <v/>
      </c>
      <c r="N247" s="16" t="str">
        <f aca="true">IF(OR(L247="",E247=""),"",IF(AND(L247&gt;0,E247&lt;TODAY()),TODAY()-E247,0))</f>
        <v/>
      </c>
      <c r="O247" s="15" t="str">
        <f aca="false">IF(OR(L247="",N(L247)&lt;=0,E247=""),"",IF(N247=0,"Current",IF(N247&lt;=30,"1-30",IF(N247&lt;=60,"31-60",IF(N247&lt;=90,"61-90","90+")))))</f>
        <v/>
      </c>
      <c r="P247" s="16" t="str">
        <f aca="false">IF(OR(K247="",C247="",N(L247)&gt;0),"",K247-C247)</f>
        <v/>
      </c>
      <c r="Q247" s="9"/>
    </row>
    <row r="248" customFormat="false" ht="15" hidden="false" customHeight="false" outlineLevel="0" collapsed="false">
      <c r="A248" s="9"/>
      <c r="B248" s="9"/>
      <c r="C248" s="10"/>
      <c r="D248" s="11"/>
      <c r="E248" s="12" t="str">
        <f aca="false">IF(C248="","",C248+N(D248))</f>
        <v/>
      </c>
      <c r="F248" s="9"/>
      <c r="G248" s="13"/>
      <c r="H248" s="13"/>
      <c r="I248" s="14" t="str">
        <f aca="false">IF(G248="","",G248+N(H248))</f>
        <v/>
      </c>
      <c r="J248" s="13"/>
      <c r="K248" s="10"/>
      <c r="L248" s="14" t="str">
        <f aca="false">IF(I248="","",I248-N(J248))</f>
        <v/>
      </c>
      <c r="M248" s="15" t="str">
        <f aca="true">IF(I248="","",IF(L248&lt;=0,"Paid",IF(C248="","Draft",IF(E248&lt;TODAY(),"Overdue",IF(N(J248)&gt;0,"Part paid",IF(E248-TODAY()&lt;=7,"Due soon","Not due yet"))))))</f>
        <v/>
      </c>
      <c r="N248" s="16" t="str">
        <f aca="true">IF(OR(L248="",E248=""),"",IF(AND(L248&gt;0,E248&lt;TODAY()),TODAY()-E248,0))</f>
        <v/>
      </c>
      <c r="O248" s="15" t="str">
        <f aca="false">IF(OR(L248="",N(L248)&lt;=0,E248=""),"",IF(N248=0,"Current",IF(N248&lt;=30,"1-30",IF(N248&lt;=60,"31-60",IF(N248&lt;=90,"61-90","90+")))))</f>
        <v/>
      </c>
      <c r="P248" s="16" t="str">
        <f aca="false">IF(OR(K248="",C248="",N(L248)&gt;0),"",K248-C248)</f>
        <v/>
      </c>
      <c r="Q248" s="9"/>
    </row>
    <row r="249" customFormat="false" ht="15" hidden="false" customHeight="false" outlineLevel="0" collapsed="false">
      <c r="A249" s="9"/>
      <c r="B249" s="9"/>
      <c r="C249" s="10"/>
      <c r="D249" s="11"/>
      <c r="E249" s="12" t="str">
        <f aca="false">IF(C249="","",C249+N(D249))</f>
        <v/>
      </c>
      <c r="F249" s="9"/>
      <c r="G249" s="13"/>
      <c r="H249" s="13"/>
      <c r="I249" s="14" t="str">
        <f aca="false">IF(G249="","",G249+N(H249))</f>
        <v/>
      </c>
      <c r="J249" s="13"/>
      <c r="K249" s="10"/>
      <c r="L249" s="14" t="str">
        <f aca="false">IF(I249="","",I249-N(J249))</f>
        <v/>
      </c>
      <c r="M249" s="15" t="str">
        <f aca="true">IF(I249="","",IF(L249&lt;=0,"Paid",IF(C249="","Draft",IF(E249&lt;TODAY(),"Overdue",IF(N(J249)&gt;0,"Part paid",IF(E249-TODAY()&lt;=7,"Due soon","Not due yet"))))))</f>
        <v/>
      </c>
      <c r="N249" s="16" t="str">
        <f aca="true">IF(OR(L249="",E249=""),"",IF(AND(L249&gt;0,E249&lt;TODAY()),TODAY()-E249,0))</f>
        <v/>
      </c>
      <c r="O249" s="15" t="str">
        <f aca="false">IF(OR(L249="",N(L249)&lt;=0,E249=""),"",IF(N249=0,"Current",IF(N249&lt;=30,"1-30",IF(N249&lt;=60,"31-60",IF(N249&lt;=90,"61-90","90+")))))</f>
        <v/>
      </c>
      <c r="P249" s="16" t="str">
        <f aca="false">IF(OR(K249="",C249="",N(L249)&gt;0),"",K249-C249)</f>
        <v/>
      </c>
      <c r="Q249" s="9"/>
    </row>
    <row r="250" customFormat="false" ht="15" hidden="false" customHeight="false" outlineLevel="0" collapsed="false">
      <c r="A250" s="9"/>
      <c r="B250" s="9"/>
      <c r="C250" s="10"/>
      <c r="D250" s="11"/>
      <c r="E250" s="12" t="str">
        <f aca="false">IF(C250="","",C250+N(D250))</f>
        <v/>
      </c>
      <c r="F250" s="9"/>
      <c r="G250" s="13"/>
      <c r="H250" s="13"/>
      <c r="I250" s="14" t="str">
        <f aca="false">IF(G250="","",G250+N(H250))</f>
        <v/>
      </c>
      <c r="J250" s="13"/>
      <c r="K250" s="10"/>
      <c r="L250" s="14" t="str">
        <f aca="false">IF(I250="","",I250-N(J250))</f>
        <v/>
      </c>
      <c r="M250" s="15" t="str">
        <f aca="true">IF(I250="","",IF(L250&lt;=0,"Paid",IF(C250="","Draft",IF(E250&lt;TODAY(),"Overdue",IF(N(J250)&gt;0,"Part paid",IF(E250-TODAY()&lt;=7,"Due soon","Not due yet"))))))</f>
        <v/>
      </c>
      <c r="N250" s="16" t="str">
        <f aca="true">IF(OR(L250="",E250=""),"",IF(AND(L250&gt;0,E250&lt;TODAY()),TODAY()-E250,0))</f>
        <v/>
      </c>
      <c r="O250" s="15" t="str">
        <f aca="false">IF(OR(L250="",N(L250)&lt;=0,E250=""),"",IF(N250=0,"Current",IF(N250&lt;=30,"1-30",IF(N250&lt;=60,"31-60",IF(N250&lt;=90,"61-90","90+")))))</f>
        <v/>
      </c>
      <c r="P250" s="16" t="str">
        <f aca="false">IF(OR(K250="",C250="",N(L250)&gt;0),"",K250-C250)</f>
        <v/>
      </c>
      <c r="Q250" s="9"/>
    </row>
    <row r="251" customFormat="false" ht="15" hidden="false" customHeight="false" outlineLevel="0" collapsed="false">
      <c r="A251" s="9"/>
      <c r="B251" s="9"/>
      <c r="C251" s="10"/>
      <c r="D251" s="11"/>
      <c r="E251" s="12" t="str">
        <f aca="false">IF(C251="","",C251+N(D251))</f>
        <v/>
      </c>
      <c r="F251" s="9"/>
      <c r="G251" s="13"/>
      <c r="H251" s="13"/>
      <c r="I251" s="14" t="str">
        <f aca="false">IF(G251="","",G251+N(H251))</f>
        <v/>
      </c>
      <c r="J251" s="13"/>
      <c r="K251" s="10"/>
      <c r="L251" s="14" t="str">
        <f aca="false">IF(I251="","",I251-N(J251))</f>
        <v/>
      </c>
      <c r="M251" s="15" t="str">
        <f aca="true">IF(I251="","",IF(L251&lt;=0,"Paid",IF(C251="","Draft",IF(E251&lt;TODAY(),"Overdue",IF(N(J251)&gt;0,"Part paid",IF(E251-TODAY()&lt;=7,"Due soon","Not due yet"))))))</f>
        <v/>
      </c>
      <c r="N251" s="16" t="str">
        <f aca="true">IF(OR(L251="",E251=""),"",IF(AND(L251&gt;0,E251&lt;TODAY()),TODAY()-E251,0))</f>
        <v/>
      </c>
      <c r="O251" s="15" t="str">
        <f aca="false">IF(OR(L251="",N(L251)&lt;=0,E251=""),"",IF(N251=0,"Current",IF(N251&lt;=30,"1-30",IF(N251&lt;=60,"31-60",IF(N251&lt;=90,"61-90","90+")))))</f>
        <v/>
      </c>
      <c r="P251" s="16" t="str">
        <f aca="false">IF(OR(K251="",C251="",N(L251)&gt;0),"",K251-C251)</f>
        <v/>
      </c>
      <c r="Q251" s="9"/>
    </row>
    <row r="252" customFormat="false" ht="15" hidden="false" customHeight="false" outlineLevel="0" collapsed="false">
      <c r="A252" s="9"/>
      <c r="B252" s="9"/>
      <c r="C252" s="10"/>
      <c r="D252" s="11"/>
      <c r="E252" s="12" t="str">
        <f aca="false">IF(C252="","",C252+N(D252))</f>
        <v/>
      </c>
      <c r="F252" s="9"/>
      <c r="G252" s="13"/>
      <c r="H252" s="13"/>
      <c r="I252" s="14" t="str">
        <f aca="false">IF(G252="","",G252+N(H252))</f>
        <v/>
      </c>
      <c r="J252" s="13"/>
      <c r="K252" s="10"/>
      <c r="L252" s="14" t="str">
        <f aca="false">IF(I252="","",I252-N(J252))</f>
        <v/>
      </c>
      <c r="M252" s="15" t="str">
        <f aca="true">IF(I252="","",IF(L252&lt;=0,"Paid",IF(C252="","Draft",IF(E252&lt;TODAY(),"Overdue",IF(N(J252)&gt;0,"Part paid",IF(E252-TODAY()&lt;=7,"Due soon","Not due yet"))))))</f>
        <v/>
      </c>
      <c r="N252" s="16" t="str">
        <f aca="true">IF(OR(L252="",E252=""),"",IF(AND(L252&gt;0,E252&lt;TODAY()),TODAY()-E252,0))</f>
        <v/>
      </c>
      <c r="O252" s="15" t="str">
        <f aca="false">IF(OR(L252="",N(L252)&lt;=0,E252=""),"",IF(N252=0,"Current",IF(N252&lt;=30,"1-30",IF(N252&lt;=60,"31-60",IF(N252&lt;=90,"61-90","90+")))))</f>
        <v/>
      </c>
      <c r="P252" s="16" t="str">
        <f aca="false">IF(OR(K252="",C252="",N(L252)&gt;0),"",K252-C252)</f>
        <v/>
      </c>
      <c r="Q252" s="9"/>
    </row>
    <row r="253" customFormat="false" ht="15" hidden="false" customHeight="false" outlineLevel="0" collapsed="false">
      <c r="A253" s="9"/>
      <c r="B253" s="9"/>
      <c r="C253" s="10"/>
      <c r="D253" s="11"/>
      <c r="E253" s="12" t="str">
        <f aca="false">IF(C253="","",C253+N(D253))</f>
        <v/>
      </c>
      <c r="F253" s="9"/>
      <c r="G253" s="13"/>
      <c r="H253" s="13"/>
      <c r="I253" s="14" t="str">
        <f aca="false">IF(G253="","",G253+N(H253))</f>
        <v/>
      </c>
      <c r="J253" s="13"/>
      <c r="K253" s="10"/>
      <c r="L253" s="14" t="str">
        <f aca="false">IF(I253="","",I253-N(J253))</f>
        <v/>
      </c>
      <c r="M253" s="15" t="str">
        <f aca="true">IF(I253="","",IF(L253&lt;=0,"Paid",IF(C253="","Draft",IF(E253&lt;TODAY(),"Overdue",IF(N(J253)&gt;0,"Part paid",IF(E253-TODAY()&lt;=7,"Due soon","Not due yet"))))))</f>
        <v/>
      </c>
      <c r="N253" s="16" t="str">
        <f aca="true">IF(OR(L253="",E253=""),"",IF(AND(L253&gt;0,E253&lt;TODAY()),TODAY()-E253,0))</f>
        <v/>
      </c>
      <c r="O253" s="15" t="str">
        <f aca="false">IF(OR(L253="",N(L253)&lt;=0,E253=""),"",IF(N253=0,"Current",IF(N253&lt;=30,"1-30",IF(N253&lt;=60,"31-60",IF(N253&lt;=90,"61-90","90+")))))</f>
        <v/>
      </c>
      <c r="P253" s="16" t="str">
        <f aca="false">IF(OR(K253="",C253="",N(L253)&gt;0),"",K253-C253)</f>
        <v/>
      </c>
      <c r="Q253" s="9"/>
    </row>
    <row r="254" customFormat="false" ht="15" hidden="false" customHeight="false" outlineLevel="0" collapsed="false">
      <c r="A254" s="9"/>
      <c r="B254" s="9"/>
      <c r="C254" s="10"/>
      <c r="D254" s="11"/>
      <c r="E254" s="12" t="str">
        <f aca="false">IF(C254="","",C254+N(D254))</f>
        <v/>
      </c>
      <c r="F254" s="9"/>
      <c r="G254" s="13"/>
      <c r="H254" s="13"/>
      <c r="I254" s="14" t="str">
        <f aca="false">IF(G254="","",G254+N(H254))</f>
        <v/>
      </c>
      <c r="J254" s="13"/>
      <c r="K254" s="10"/>
      <c r="L254" s="14" t="str">
        <f aca="false">IF(I254="","",I254-N(J254))</f>
        <v/>
      </c>
      <c r="M254" s="15" t="str">
        <f aca="true">IF(I254="","",IF(L254&lt;=0,"Paid",IF(C254="","Draft",IF(E254&lt;TODAY(),"Overdue",IF(N(J254)&gt;0,"Part paid",IF(E254-TODAY()&lt;=7,"Due soon","Not due yet"))))))</f>
        <v/>
      </c>
      <c r="N254" s="16" t="str">
        <f aca="true">IF(OR(L254="",E254=""),"",IF(AND(L254&gt;0,E254&lt;TODAY()),TODAY()-E254,0))</f>
        <v/>
      </c>
      <c r="O254" s="15" t="str">
        <f aca="false">IF(OR(L254="",N(L254)&lt;=0,E254=""),"",IF(N254=0,"Current",IF(N254&lt;=30,"1-30",IF(N254&lt;=60,"31-60",IF(N254&lt;=90,"61-90","90+")))))</f>
        <v/>
      </c>
      <c r="P254" s="16" t="str">
        <f aca="false">IF(OR(K254="",C254="",N(L254)&gt;0),"",K254-C254)</f>
        <v/>
      </c>
      <c r="Q254" s="9"/>
    </row>
    <row r="255" customFormat="false" ht="15" hidden="false" customHeight="false" outlineLevel="0" collapsed="false">
      <c r="A255" s="9"/>
      <c r="B255" s="9"/>
      <c r="C255" s="10"/>
      <c r="D255" s="11"/>
      <c r="E255" s="12" t="str">
        <f aca="false">IF(C255="","",C255+N(D255))</f>
        <v/>
      </c>
      <c r="F255" s="9"/>
      <c r="G255" s="13"/>
      <c r="H255" s="13"/>
      <c r="I255" s="14" t="str">
        <f aca="false">IF(G255="","",G255+N(H255))</f>
        <v/>
      </c>
      <c r="J255" s="13"/>
      <c r="K255" s="10"/>
      <c r="L255" s="14" t="str">
        <f aca="false">IF(I255="","",I255-N(J255))</f>
        <v/>
      </c>
      <c r="M255" s="15" t="str">
        <f aca="true">IF(I255="","",IF(L255&lt;=0,"Paid",IF(C255="","Draft",IF(E255&lt;TODAY(),"Overdue",IF(N(J255)&gt;0,"Part paid",IF(E255-TODAY()&lt;=7,"Due soon","Not due yet"))))))</f>
        <v/>
      </c>
      <c r="N255" s="16" t="str">
        <f aca="true">IF(OR(L255="",E255=""),"",IF(AND(L255&gt;0,E255&lt;TODAY()),TODAY()-E255,0))</f>
        <v/>
      </c>
      <c r="O255" s="15" t="str">
        <f aca="false">IF(OR(L255="",N(L255)&lt;=0,E255=""),"",IF(N255=0,"Current",IF(N255&lt;=30,"1-30",IF(N255&lt;=60,"31-60",IF(N255&lt;=90,"61-90","90+")))))</f>
        <v/>
      </c>
      <c r="P255" s="16" t="str">
        <f aca="false">IF(OR(K255="",C255="",N(L255)&gt;0),"",K255-C255)</f>
        <v/>
      </c>
      <c r="Q255" s="9"/>
    </row>
    <row r="256" customFormat="false" ht="15" hidden="false" customHeight="false" outlineLevel="0" collapsed="false">
      <c r="A256" s="9"/>
      <c r="B256" s="9"/>
      <c r="C256" s="10"/>
      <c r="D256" s="11"/>
      <c r="E256" s="12" t="str">
        <f aca="false">IF(C256="","",C256+N(D256))</f>
        <v/>
      </c>
      <c r="F256" s="9"/>
      <c r="G256" s="13"/>
      <c r="H256" s="13"/>
      <c r="I256" s="14" t="str">
        <f aca="false">IF(G256="","",G256+N(H256))</f>
        <v/>
      </c>
      <c r="J256" s="13"/>
      <c r="K256" s="10"/>
      <c r="L256" s="14" t="str">
        <f aca="false">IF(I256="","",I256-N(J256))</f>
        <v/>
      </c>
      <c r="M256" s="15" t="str">
        <f aca="true">IF(I256="","",IF(L256&lt;=0,"Paid",IF(C256="","Draft",IF(E256&lt;TODAY(),"Overdue",IF(N(J256)&gt;0,"Part paid",IF(E256-TODAY()&lt;=7,"Due soon","Not due yet"))))))</f>
        <v/>
      </c>
      <c r="N256" s="16" t="str">
        <f aca="true">IF(OR(L256="",E256=""),"",IF(AND(L256&gt;0,E256&lt;TODAY()),TODAY()-E256,0))</f>
        <v/>
      </c>
      <c r="O256" s="15" t="str">
        <f aca="false">IF(OR(L256="",N(L256)&lt;=0,E256=""),"",IF(N256=0,"Current",IF(N256&lt;=30,"1-30",IF(N256&lt;=60,"31-60",IF(N256&lt;=90,"61-90","90+")))))</f>
        <v/>
      </c>
      <c r="P256" s="16" t="str">
        <f aca="false">IF(OR(K256="",C256="",N(L256)&gt;0),"",K256-C256)</f>
        <v/>
      </c>
      <c r="Q256" s="9"/>
    </row>
    <row r="257" customFormat="false" ht="15" hidden="false" customHeight="false" outlineLevel="0" collapsed="false">
      <c r="A257" s="9"/>
      <c r="B257" s="9"/>
      <c r="C257" s="10"/>
      <c r="D257" s="11"/>
      <c r="E257" s="12" t="str">
        <f aca="false">IF(C257="","",C257+N(D257))</f>
        <v/>
      </c>
      <c r="F257" s="9"/>
      <c r="G257" s="13"/>
      <c r="H257" s="13"/>
      <c r="I257" s="14" t="str">
        <f aca="false">IF(G257="","",G257+N(H257))</f>
        <v/>
      </c>
      <c r="J257" s="13"/>
      <c r="K257" s="10"/>
      <c r="L257" s="14" t="str">
        <f aca="false">IF(I257="","",I257-N(J257))</f>
        <v/>
      </c>
      <c r="M257" s="15" t="str">
        <f aca="true">IF(I257="","",IF(L257&lt;=0,"Paid",IF(C257="","Draft",IF(E257&lt;TODAY(),"Overdue",IF(N(J257)&gt;0,"Part paid",IF(E257-TODAY()&lt;=7,"Due soon","Not due yet"))))))</f>
        <v/>
      </c>
      <c r="N257" s="16" t="str">
        <f aca="true">IF(OR(L257="",E257=""),"",IF(AND(L257&gt;0,E257&lt;TODAY()),TODAY()-E257,0))</f>
        <v/>
      </c>
      <c r="O257" s="15" t="str">
        <f aca="false">IF(OR(L257="",N(L257)&lt;=0,E257=""),"",IF(N257=0,"Current",IF(N257&lt;=30,"1-30",IF(N257&lt;=60,"31-60",IF(N257&lt;=90,"61-90","90+")))))</f>
        <v/>
      </c>
      <c r="P257" s="16" t="str">
        <f aca="false">IF(OR(K257="",C257="",N(L257)&gt;0),"",K257-C257)</f>
        <v/>
      </c>
      <c r="Q257" s="9"/>
    </row>
    <row r="258" customFormat="false" ht="15" hidden="false" customHeight="false" outlineLevel="0" collapsed="false">
      <c r="A258" s="9"/>
      <c r="B258" s="9"/>
      <c r="C258" s="10"/>
      <c r="D258" s="11"/>
      <c r="E258" s="12" t="str">
        <f aca="false">IF(C258="","",C258+N(D258))</f>
        <v/>
      </c>
      <c r="F258" s="9"/>
      <c r="G258" s="13"/>
      <c r="H258" s="13"/>
      <c r="I258" s="14" t="str">
        <f aca="false">IF(G258="","",G258+N(H258))</f>
        <v/>
      </c>
      <c r="J258" s="13"/>
      <c r="K258" s="10"/>
      <c r="L258" s="14" t="str">
        <f aca="false">IF(I258="","",I258-N(J258))</f>
        <v/>
      </c>
      <c r="M258" s="15" t="str">
        <f aca="true">IF(I258="","",IF(L258&lt;=0,"Paid",IF(C258="","Draft",IF(E258&lt;TODAY(),"Overdue",IF(N(J258)&gt;0,"Part paid",IF(E258-TODAY()&lt;=7,"Due soon","Not due yet"))))))</f>
        <v/>
      </c>
      <c r="N258" s="16" t="str">
        <f aca="true">IF(OR(L258="",E258=""),"",IF(AND(L258&gt;0,E258&lt;TODAY()),TODAY()-E258,0))</f>
        <v/>
      </c>
      <c r="O258" s="15" t="str">
        <f aca="false">IF(OR(L258="",N(L258)&lt;=0,E258=""),"",IF(N258=0,"Current",IF(N258&lt;=30,"1-30",IF(N258&lt;=60,"31-60",IF(N258&lt;=90,"61-90","90+")))))</f>
        <v/>
      </c>
      <c r="P258" s="16" t="str">
        <f aca="false">IF(OR(K258="",C258="",N(L258)&gt;0),"",K258-C258)</f>
        <v/>
      </c>
      <c r="Q258" s="9"/>
    </row>
    <row r="259" customFormat="false" ht="15" hidden="false" customHeight="false" outlineLevel="0" collapsed="false">
      <c r="A259" s="9"/>
      <c r="B259" s="9"/>
      <c r="C259" s="10"/>
      <c r="D259" s="11"/>
      <c r="E259" s="12" t="str">
        <f aca="false">IF(C259="","",C259+N(D259))</f>
        <v/>
      </c>
      <c r="F259" s="9"/>
      <c r="G259" s="13"/>
      <c r="H259" s="13"/>
      <c r="I259" s="14" t="str">
        <f aca="false">IF(G259="","",G259+N(H259))</f>
        <v/>
      </c>
      <c r="J259" s="13"/>
      <c r="K259" s="10"/>
      <c r="L259" s="14" t="str">
        <f aca="false">IF(I259="","",I259-N(J259))</f>
        <v/>
      </c>
      <c r="M259" s="15" t="str">
        <f aca="true">IF(I259="","",IF(L259&lt;=0,"Paid",IF(C259="","Draft",IF(E259&lt;TODAY(),"Overdue",IF(N(J259)&gt;0,"Part paid",IF(E259-TODAY()&lt;=7,"Due soon","Not due yet"))))))</f>
        <v/>
      </c>
      <c r="N259" s="16" t="str">
        <f aca="true">IF(OR(L259="",E259=""),"",IF(AND(L259&gt;0,E259&lt;TODAY()),TODAY()-E259,0))</f>
        <v/>
      </c>
      <c r="O259" s="15" t="str">
        <f aca="false">IF(OR(L259="",N(L259)&lt;=0,E259=""),"",IF(N259=0,"Current",IF(N259&lt;=30,"1-30",IF(N259&lt;=60,"31-60",IF(N259&lt;=90,"61-90","90+")))))</f>
        <v/>
      </c>
      <c r="P259" s="16" t="str">
        <f aca="false">IF(OR(K259="",C259="",N(L259)&gt;0),"",K259-C259)</f>
        <v/>
      </c>
      <c r="Q259" s="9"/>
    </row>
    <row r="260" customFormat="false" ht="15" hidden="false" customHeight="false" outlineLevel="0" collapsed="false">
      <c r="A260" s="9"/>
      <c r="B260" s="9"/>
      <c r="C260" s="10"/>
      <c r="D260" s="11"/>
      <c r="E260" s="12" t="str">
        <f aca="false">IF(C260="","",C260+N(D260))</f>
        <v/>
      </c>
      <c r="F260" s="9"/>
      <c r="G260" s="13"/>
      <c r="H260" s="13"/>
      <c r="I260" s="14" t="str">
        <f aca="false">IF(G260="","",G260+N(H260))</f>
        <v/>
      </c>
      <c r="J260" s="13"/>
      <c r="K260" s="10"/>
      <c r="L260" s="14" t="str">
        <f aca="false">IF(I260="","",I260-N(J260))</f>
        <v/>
      </c>
      <c r="M260" s="15" t="str">
        <f aca="true">IF(I260="","",IF(L260&lt;=0,"Paid",IF(C260="","Draft",IF(E260&lt;TODAY(),"Overdue",IF(N(J260)&gt;0,"Part paid",IF(E260-TODAY()&lt;=7,"Due soon","Not due yet"))))))</f>
        <v/>
      </c>
      <c r="N260" s="16" t="str">
        <f aca="true">IF(OR(L260="",E260=""),"",IF(AND(L260&gt;0,E260&lt;TODAY()),TODAY()-E260,0))</f>
        <v/>
      </c>
      <c r="O260" s="15" t="str">
        <f aca="false">IF(OR(L260="",N(L260)&lt;=0,E260=""),"",IF(N260=0,"Current",IF(N260&lt;=30,"1-30",IF(N260&lt;=60,"31-60",IF(N260&lt;=90,"61-90","90+")))))</f>
        <v/>
      </c>
      <c r="P260" s="16" t="str">
        <f aca="false">IF(OR(K260="",C260="",N(L260)&gt;0),"",K260-C260)</f>
        <v/>
      </c>
      <c r="Q260" s="9"/>
    </row>
    <row r="261" customFormat="false" ht="15" hidden="false" customHeight="false" outlineLevel="0" collapsed="false">
      <c r="A261" s="9"/>
      <c r="B261" s="9"/>
      <c r="C261" s="10"/>
      <c r="D261" s="11"/>
      <c r="E261" s="12" t="str">
        <f aca="false">IF(C261="","",C261+N(D261))</f>
        <v/>
      </c>
      <c r="F261" s="9"/>
      <c r="G261" s="13"/>
      <c r="H261" s="13"/>
      <c r="I261" s="14" t="str">
        <f aca="false">IF(G261="","",G261+N(H261))</f>
        <v/>
      </c>
      <c r="J261" s="13"/>
      <c r="K261" s="10"/>
      <c r="L261" s="14" t="str">
        <f aca="false">IF(I261="","",I261-N(J261))</f>
        <v/>
      </c>
      <c r="M261" s="15" t="str">
        <f aca="true">IF(I261="","",IF(L261&lt;=0,"Paid",IF(C261="","Draft",IF(E261&lt;TODAY(),"Overdue",IF(N(J261)&gt;0,"Part paid",IF(E261-TODAY()&lt;=7,"Due soon","Not due yet"))))))</f>
        <v/>
      </c>
      <c r="N261" s="16" t="str">
        <f aca="true">IF(OR(L261="",E261=""),"",IF(AND(L261&gt;0,E261&lt;TODAY()),TODAY()-E261,0))</f>
        <v/>
      </c>
      <c r="O261" s="15" t="str">
        <f aca="false">IF(OR(L261="",N(L261)&lt;=0,E261=""),"",IF(N261=0,"Current",IF(N261&lt;=30,"1-30",IF(N261&lt;=60,"31-60",IF(N261&lt;=90,"61-90","90+")))))</f>
        <v/>
      </c>
      <c r="P261" s="16" t="str">
        <f aca="false">IF(OR(K261="",C261="",N(L261)&gt;0),"",K261-C261)</f>
        <v/>
      </c>
      <c r="Q261" s="9"/>
    </row>
    <row r="262" customFormat="false" ht="15" hidden="false" customHeight="false" outlineLevel="0" collapsed="false">
      <c r="A262" s="9"/>
      <c r="B262" s="9"/>
      <c r="C262" s="10"/>
      <c r="D262" s="11"/>
      <c r="E262" s="12" t="str">
        <f aca="false">IF(C262="","",C262+N(D262))</f>
        <v/>
      </c>
      <c r="F262" s="9"/>
      <c r="G262" s="13"/>
      <c r="H262" s="13"/>
      <c r="I262" s="14" t="str">
        <f aca="false">IF(G262="","",G262+N(H262))</f>
        <v/>
      </c>
      <c r="J262" s="13"/>
      <c r="K262" s="10"/>
      <c r="L262" s="14" t="str">
        <f aca="false">IF(I262="","",I262-N(J262))</f>
        <v/>
      </c>
      <c r="M262" s="15" t="str">
        <f aca="true">IF(I262="","",IF(L262&lt;=0,"Paid",IF(C262="","Draft",IF(E262&lt;TODAY(),"Overdue",IF(N(J262)&gt;0,"Part paid",IF(E262-TODAY()&lt;=7,"Due soon","Not due yet"))))))</f>
        <v/>
      </c>
      <c r="N262" s="16" t="str">
        <f aca="true">IF(OR(L262="",E262=""),"",IF(AND(L262&gt;0,E262&lt;TODAY()),TODAY()-E262,0))</f>
        <v/>
      </c>
      <c r="O262" s="15" t="str">
        <f aca="false">IF(OR(L262="",N(L262)&lt;=0,E262=""),"",IF(N262=0,"Current",IF(N262&lt;=30,"1-30",IF(N262&lt;=60,"31-60",IF(N262&lt;=90,"61-90","90+")))))</f>
        <v/>
      </c>
      <c r="P262" s="16" t="str">
        <f aca="false">IF(OR(K262="",C262="",N(L262)&gt;0),"",K262-C262)</f>
        <v/>
      </c>
      <c r="Q262" s="9"/>
    </row>
    <row r="263" customFormat="false" ht="15" hidden="false" customHeight="false" outlineLevel="0" collapsed="false">
      <c r="A263" s="9"/>
      <c r="B263" s="9"/>
      <c r="C263" s="10"/>
      <c r="D263" s="11"/>
      <c r="E263" s="12" t="str">
        <f aca="false">IF(C263="","",C263+N(D263))</f>
        <v/>
      </c>
      <c r="F263" s="9"/>
      <c r="G263" s="13"/>
      <c r="H263" s="13"/>
      <c r="I263" s="14" t="str">
        <f aca="false">IF(G263="","",G263+N(H263))</f>
        <v/>
      </c>
      <c r="J263" s="13"/>
      <c r="K263" s="10"/>
      <c r="L263" s="14" t="str">
        <f aca="false">IF(I263="","",I263-N(J263))</f>
        <v/>
      </c>
      <c r="M263" s="15" t="str">
        <f aca="true">IF(I263="","",IF(L263&lt;=0,"Paid",IF(C263="","Draft",IF(E263&lt;TODAY(),"Overdue",IF(N(J263)&gt;0,"Part paid",IF(E263-TODAY()&lt;=7,"Due soon","Not due yet"))))))</f>
        <v/>
      </c>
      <c r="N263" s="16" t="str">
        <f aca="true">IF(OR(L263="",E263=""),"",IF(AND(L263&gt;0,E263&lt;TODAY()),TODAY()-E263,0))</f>
        <v/>
      </c>
      <c r="O263" s="15" t="str">
        <f aca="false">IF(OR(L263="",N(L263)&lt;=0,E263=""),"",IF(N263=0,"Current",IF(N263&lt;=30,"1-30",IF(N263&lt;=60,"31-60",IF(N263&lt;=90,"61-90","90+")))))</f>
        <v/>
      </c>
      <c r="P263" s="16" t="str">
        <f aca="false">IF(OR(K263="",C263="",N(L263)&gt;0),"",K263-C263)</f>
        <v/>
      </c>
      <c r="Q263" s="9"/>
    </row>
    <row r="264" customFormat="false" ht="15" hidden="false" customHeight="false" outlineLevel="0" collapsed="false">
      <c r="A264" s="9"/>
      <c r="B264" s="9"/>
      <c r="C264" s="10"/>
      <c r="D264" s="11"/>
      <c r="E264" s="12" t="str">
        <f aca="false">IF(C264="","",C264+N(D264))</f>
        <v/>
      </c>
      <c r="F264" s="9"/>
      <c r="G264" s="13"/>
      <c r="H264" s="13"/>
      <c r="I264" s="14" t="str">
        <f aca="false">IF(G264="","",G264+N(H264))</f>
        <v/>
      </c>
      <c r="J264" s="13"/>
      <c r="K264" s="10"/>
      <c r="L264" s="14" t="str">
        <f aca="false">IF(I264="","",I264-N(J264))</f>
        <v/>
      </c>
      <c r="M264" s="15" t="str">
        <f aca="true">IF(I264="","",IF(L264&lt;=0,"Paid",IF(C264="","Draft",IF(E264&lt;TODAY(),"Overdue",IF(N(J264)&gt;0,"Part paid",IF(E264-TODAY()&lt;=7,"Due soon","Not due yet"))))))</f>
        <v/>
      </c>
      <c r="N264" s="16" t="str">
        <f aca="true">IF(OR(L264="",E264=""),"",IF(AND(L264&gt;0,E264&lt;TODAY()),TODAY()-E264,0))</f>
        <v/>
      </c>
      <c r="O264" s="15" t="str">
        <f aca="false">IF(OR(L264="",N(L264)&lt;=0,E264=""),"",IF(N264=0,"Current",IF(N264&lt;=30,"1-30",IF(N264&lt;=60,"31-60",IF(N264&lt;=90,"61-90","90+")))))</f>
        <v/>
      </c>
      <c r="P264" s="16" t="str">
        <f aca="false">IF(OR(K264="",C264="",N(L264)&gt;0),"",K264-C264)</f>
        <v/>
      </c>
      <c r="Q264" s="9"/>
    </row>
    <row r="265" customFormat="false" ht="15" hidden="false" customHeight="false" outlineLevel="0" collapsed="false">
      <c r="A265" s="9"/>
      <c r="B265" s="9"/>
      <c r="C265" s="10"/>
      <c r="D265" s="11"/>
      <c r="E265" s="12" t="str">
        <f aca="false">IF(C265="","",C265+N(D265))</f>
        <v/>
      </c>
      <c r="F265" s="9"/>
      <c r="G265" s="13"/>
      <c r="H265" s="13"/>
      <c r="I265" s="14" t="str">
        <f aca="false">IF(G265="","",G265+N(H265))</f>
        <v/>
      </c>
      <c r="J265" s="13"/>
      <c r="K265" s="10"/>
      <c r="L265" s="14" t="str">
        <f aca="false">IF(I265="","",I265-N(J265))</f>
        <v/>
      </c>
      <c r="M265" s="15" t="str">
        <f aca="true">IF(I265="","",IF(L265&lt;=0,"Paid",IF(C265="","Draft",IF(E265&lt;TODAY(),"Overdue",IF(N(J265)&gt;0,"Part paid",IF(E265-TODAY()&lt;=7,"Due soon","Not due yet"))))))</f>
        <v/>
      </c>
      <c r="N265" s="16" t="str">
        <f aca="true">IF(OR(L265="",E265=""),"",IF(AND(L265&gt;0,E265&lt;TODAY()),TODAY()-E265,0))</f>
        <v/>
      </c>
      <c r="O265" s="15" t="str">
        <f aca="false">IF(OR(L265="",N(L265)&lt;=0,E265=""),"",IF(N265=0,"Current",IF(N265&lt;=30,"1-30",IF(N265&lt;=60,"31-60",IF(N265&lt;=90,"61-90","90+")))))</f>
        <v/>
      </c>
      <c r="P265" s="16" t="str">
        <f aca="false">IF(OR(K265="",C265="",N(L265)&gt;0),"",K265-C265)</f>
        <v/>
      </c>
      <c r="Q265" s="9"/>
    </row>
    <row r="266" customFormat="false" ht="15" hidden="false" customHeight="false" outlineLevel="0" collapsed="false">
      <c r="A266" s="9"/>
      <c r="B266" s="9"/>
      <c r="C266" s="10"/>
      <c r="D266" s="11"/>
      <c r="E266" s="12" t="str">
        <f aca="false">IF(C266="","",C266+N(D266))</f>
        <v/>
      </c>
      <c r="F266" s="9"/>
      <c r="G266" s="13"/>
      <c r="H266" s="13"/>
      <c r="I266" s="14" t="str">
        <f aca="false">IF(G266="","",G266+N(H266))</f>
        <v/>
      </c>
      <c r="J266" s="13"/>
      <c r="K266" s="10"/>
      <c r="L266" s="14" t="str">
        <f aca="false">IF(I266="","",I266-N(J266))</f>
        <v/>
      </c>
      <c r="M266" s="15" t="str">
        <f aca="true">IF(I266="","",IF(L266&lt;=0,"Paid",IF(C266="","Draft",IF(E266&lt;TODAY(),"Overdue",IF(N(J266)&gt;0,"Part paid",IF(E266-TODAY()&lt;=7,"Due soon","Not due yet"))))))</f>
        <v/>
      </c>
      <c r="N266" s="16" t="str">
        <f aca="true">IF(OR(L266="",E266=""),"",IF(AND(L266&gt;0,E266&lt;TODAY()),TODAY()-E266,0))</f>
        <v/>
      </c>
      <c r="O266" s="15" t="str">
        <f aca="false">IF(OR(L266="",N(L266)&lt;=0,E266=""),"",IF(N266=0,"Current",IF(N266&lt;=30,"1-30",IF(N266&lt;=60,"31-60",IF(N266&lt;=90,"61-90","90+")))))</f>
        <v/>
      </c>
      <c r="P266" s="16" t="str">
        <f aca="false">IF(OR(K266="",C266="",N(L266)&gt;0),"",K266-C266)</f>
        <v/>
      </c>
      <c r="Q266" s="9"/>
    </row>
    <row r="267" customFormat="false" ht="15" hidden="false" customHeight="false" outlineLevel="0" collapsed="false">
      <c r="A267" s="9"/>
      <c r="B267" s="9"/>
      <c r="C267" s="10"/>
      <c r="D267" s="11"/>
      <c r="E267" s="12" t="str">
        <f aca="false">IF(C267="","",C267+N(D267))</f>
        <v/>
      </c>
      <c r="F267" s="9"/>
      <c r="G267" s="13"/>
      <c r="H267" s="13"/>
      <c r="I267" s="14" t="str">
        <f aca="false">IF(G267="","",G267+N(H267))</f>
        <v/>
      </c>
      <c r="J267" s="13"/>
      <c r="K267" s="10"/>
      <c r="L267" s="14" t="str">
        <f aca="false">IF(I267="","",I267-N(J267))</f>
        <v/>
      </c>
      <c r="M267" s="15" t="str">
        <f aca="true">IF(I267="","",IF(L267&lt;=0,"Paid",IF(C267="","Draft",IF(E267&lt;TODAY(),"Overdue",IF(N(J267)&gt;0,"Part paid",IF(E267-TODAY()&lt;=7,"Due soon","Not due yet"))))))</f>
        <v/>
      </c>
      <c r="N267" s="16" t="str">
        <f aca="true">IF(OR(L267="",E267=""),"",IF(AND(L267&gt;0,E267&lt;TODAY()),TODAY()-E267,0))</f>
        <v/>
      </c>
      <c r="O267" s="15" t="str">
        <f aca="false">IF(OR(L267="",N(L267)&lt;=0,E267=""),"",IF(N267=0,"Current",IF(N267&lt;=30,"1-30",IF(N267&lt;=60,"31-60",IF(N267&lt;=90,"61-90","90+")))))</f>
        <v/>
      </c>
      <c r="P267" s="16" t="str">
        <f aca="false">IF(OR(K267="",C267="",N(L267)&gt;0),"",K267-C267)</f>
        <v/>
      </c>
      <c r="Q267" s="9"/>
    </row>
    <row r="268" customFormat="false" ht="15" hidden="false" customHeight="false" outlineLevel="0" collapsed="false">
      <c r="A268" s="9"/>
      <c r="B268" s="9"/>
      <c r="C268" s="10"/>
      <c r="D268" s="11"/>
      <c r="E268" s="12" t="str">
        <f aca="false">IF(C268="","",C268+N(D268))</f>
        <v/>
      </c>
      <c r="F268" s="9"/>
      <c r="G268" s="13"/>
      <c r="H268" s="13"/>
      <c r="I268" s="14" t="str">
        <f aca="false">IF(G268="","",G268+N(H268))</f>
        <v/>
      </c>
      <c r="J268" s="13"/>
      <c r="K268" s="10"/>
      <c r="L268" s="14" t="str">
        <f aca="false">IF(I268="","",I268-N(J268))</f>
        <v/>
      </c>
      <c r="M268" s="15" t="str">
        <f aca="true">IF(I268="","",IF(L268&lt;=0,"Paid",IF(C268="","Draft",IF(E268&lt;TODAY(),"Overdue",IF(N(J268)&gt;0,"Part paid",IF(E268-TODAY()&lt;=7,"Due soon","Not due yet"))))))</f>
        <v/>
      </c>
      <c r="N268" s="16" t="str">
        <f aca="true">IF(OR(L268="",E268=""),"",IF(AND(L268&gt;0,E268&lt;TODAY()),TODAY()-E268,0))</f>
        <v/>
      </c>
      <c r="O268" s="15" t="str">
        <f aca="false">IF(OR(L268="",N(L268)&lt;=0,E268=""),"",IF(N268=0,"Current",IF(N268&lt;=30,"1-30",IF(N268&lt;=60,"31-60",IF(N268&lt;=90,"61-90","90+")))))</f>
        <v/>
      </c>
      <c r="P268" s="16" t="str">
        <f aca="false">IF(OR(K268="",C268="",N(L268)&gt;0),"",K268-C268)</f>
        <v/>
      </c>
      <c r="Q268" s="9"/>
    </row>
    <row r="269" customFormat="false" ht="15" hidden="false" customHeight="false" outlineLevel="0" collapsed="false">
      <c r="A269" s="9"/>
      <c r="B269" s="9"/>
      <c r="C269" s="10"/>
      <c r="D269" s="11"/>
      <c r="E269" s="12" t="str">
        <f aca="false">IF(C269="","",C269+N(D269))</f>
        <v/>
      </c>
      <c r="F269" s="9"/>
      <c r="G269" s="13"/>
      <c r="H269" s="13"/>
      <c r="I269" s="14" t="str">
        <f aca="false">IF(G269="","",G269+N(H269))</f>
        <v/>
      </c>
      <c r="J269" s="13"/>
      <c r="K269" s="10"/>
      <c r="L269" s="14" t="str">
        <f aca="false">IF(I269="","",I269-N(J269))</f>
        <v/>
      </c>
      <c r="M269" s="15" t="str">
        <f aca="true">IF(I269="","",IF(L269&lt;=0,"Paid",IF(C269="","Draft",IF(E269&lt;TODAY(),"Overdue",IF(N(J269)&gt;0,"Part paid",IF(E269-TODAY()&lt;=7,"Due soon","Not due yet"))))))</f>
        <v/>
      </c>
      <c r="N269" s="16" t="str">
        <f aca="true">IF(OR(L269="",E269=""),"",IF(AND(L269&gt;0,E269&lt;TODAY()),TODAY()-E269,0))</f>
        <v/>
      </c>
      <c r="O269" s="15" t="str">
        <f aca="false">IF(OR(L269="",N(L269)&lt;=0,E269=""),"",IF(N269=0,"Current",IF(N269&lt;=30,"1-30",IF(N269&lt;=60,"31-60",IF(N269&lt;=90,"61-90","90+")))))</f>
        <v/>
      </c>
      <c r="P269" s="16" t="str">
        <f aca="false">IF(OR(K269="",C269="",N(L269)&gt;0),"",K269-C269)</f>
        <v/>
      </c>
      <c r="Q269" s="9"/>
    </row>
    <row r="270" customFormat="false" ht="15" hidden="false" customHeight="false" outlineLevel="0" collapsed="false">
      <c r="A270" s="9"/>
      <c r="B270" s="9"/>
      <c r="C270" s="10"/>
      <c r="D270" s="11"/>
      <c r="E270" s="12" t="str">
        <f aca="false">IF(C270="","",C270+N(D270))</f>
        <v/>
      </c>
      <c r="F270" s="9"/>
      <c r="G270" s="13"/>
      <c r="H270" s="13"/>
      <c r="I270" s="14" t="str">
        <f aca="false">IF(G270="","",G270+N(H270))</f>
        <v/>
      </c>
      <c r="J270" s="13"/>
      <c r="K270" s="10"/>
      <c r="L270" s="14" t="str">
        <f aca="false">IF(I270="","",I270-N(J270))</f>
        <v/>
      </c>
      <c r="M270" s="15" t="str">
        <f aca="true">IF(I270="","",IF(L270&lt;=0,"Paid",IF(C270="","Draft",IF(E270&lt;TODAY(),"Overdue",IF(N(J270)&gt;0,"Part paid",IF(E270-TODAY()&lt;=7,"Due soon","Not due yet"))))))</f>
        <v/>
      </c>
      <c r="N270" s="16" t="str">
        <f aca="true">IF(OR(L270="",E270=""),"",IF(AND(L270&gt;0,E270&lt;TODAY()),TODAY()-E270,0))</f>
        <v/>
      </c>
      <c r="O270" s="15" t="str">
        <f aca="false">IF(OR(L270="",N(L270)&lt;=0,E270=""),"",IF(N270=0,"Current",IF(N270&lt;=30,"1-30",IF(N270&lt;=60,"31-60",IF(N270&lt;=90,"61-90","90+")))))</f>
        <v/>
      </c>
      <c r="P270" s="16" t="str">
        <f aca="false">IF(OR(K270="",C270="",N(L270)&gt;0),"",K270-C270)</f>
        <v/>
      </c>
      <c r="Q270" s="9"/>
    </row>
    <row r="271" customFormat="false" ht="15" hidden="false" customHeight="false" outlineLevel="0" collapsed="false">
      <c r="A271" s="9"/>
      <c r="B271" s="9"/>
      <c r="C271" s="10"/>
      <c r="D271" s="11"/>
      <c r="E271" s="12" t="str">
        <f aca="false">IF(C271="","",C271+N(D271))</f>
        <v/>
      </c>
      <c r="F271" s="9"/>
      <c r="G271" s="13"/>
      <c r="H271" s="13"/>
      <c r="I271" s="14" t="str">
        <f aca="false">IF(G271="","",G271+N(H271))</f>
        <v/>
      </c>
      <c r="J271" s="13"/>
      <c r="K271" s="10"/>
      <c r="L271" s="14" t="str">
        <f aca="false">IF(I271="","",I271-N(J271))</f>
        <v/>
      </c>
      <c r="M271" s="15" t="str">
        <f aca="true">IF(I271="","",IF(L271&lt;=0,"Paid",IF(C271="","Draft",IF(E271&lt;TODAY(),"Overdue",IF(N(J271)&gt;0,"Part paid",IF(E271-TODAY()&lt;=7,"Due soon","Not due yet"))))))</f>
        <v/>
      </c>
      <c r="N271" s="16" t="str">
        <f aca="true">IF(OR(L271="",E271=""),"",IF(AND(L271&gt;0,E271&lt;TODAY()),TODAY()-E271,0))</f>
        <v/>
      </c>
      <c r="O271" s="15" t="str">
        <f aca="false">IF(OR(L271="",N(L271)&lt;=0,E271=""),"",IF(N271=0,"Current",IF(N271&lt;=30,"1-30",IF(N271&lt;=60,"31-60",IF(N271&lt;=90,"61-90","90+")))))</f>
        <v/>
      </c>
      <c r="P271" s="16" t="str">
        <f aca="false">IF(OR(K271="",C271="",N(L271)&gt;0),"",K271-C271)</f>
        <v/>
      </c>
      <c r="Q271" s="9"/>
    </row>
    <row r="272" customFormat="false" ht="15" hidden="false" customHeight="false" outlineLevel="0" collapsed="false">
      <c r="A272" s="9"/>
      <c r="B272" s="9"/>
      <c r="C272" s="10"/>
      <c r="D272" s="11"/>
      <c r="E272" s="12" t="str">
        <f aca="false">IF(C272="","",C272+N(D272))</f>
        <v/>
      </c>
      <c r="F272" s="9"/>
      <c r="G272" s="13"/>
      <c r="H272" s="13"/>
      <c r="I272" s="14" t="str">
        <f aca="false">IF(G272="","",G272+N(H272))</f>
        <v/>
      </c>
      <c r="J272" s="13"/>
      <c r="K272" s="10"/>
      <c r="L272" s="14" t="str">
        <f aca="false">IF(I272="","",I272-N(J272))</f>
        <v/>
      </c>
      <c r="M272" s="15" t="str">
        <f aca="true">IF(I272="","",IF(L272&lt;=0,"Paid",IF(C272="","Draft",IF(E272&lt;TODAY(),"Overdue",IF(N(J272)&gt;0,"Part paid",IF(E272-TODAY()&lt;=7,"Due soon","Not due yet"))))))</f>
        <v/>
      </c>
      <c r="N272" s="16" t="str">
        <f aca="true">IF(OR(L272="",E272=""),"",IF(AND(L272&gt;0,E272&lt;TODAY()),TODAY()-E272,0))</f>
        <v/>
      </c>
      <c r="O272" s="15" t="str">
        <f aca="false">IF(OR(L272="",N(L272)&lt;=0,E272=""),"",IF(N272=0,"Current",IF(N272&lt;=30,"1-30",IF(N272&lt;=60,"31-60",IF(N272&lt;=90,"61-90","90+")))))</f>
        <v/>
      </c>
      <c r="P272" s="16" t="str">
        <f aca="false">IF(OR(K272="",C272="",N(L272)&gt;0),"",K272-C272)</f>
        <v/>
      </c>
      <c r="Q272" s="9"/>
    </row>
    <row r="273" customFormat="false" ht="15" hidden="false" customHeight="false" outlineLevel="0" collapsed="false">
      <c r="A273" s="9"/>
      <c r="B273" s="9"/>
      <c r="C273" s="10"/>
      <c r="D273" s="11"/>
      <c r="E273" s="12" t="str">
        <f aca="false">IF(C273="","",C273+N(D273))</f>
        <v/>
      </c>
      <c r="F273" s="9"/>
      <c r="G273" s="13"/>
      <c r="H273" s="13"/>
      <c r="I273" s="14" t="str">
        <f aca="false">IF(G273="","",G273+N(H273))</f>
        <v/>
      </c>
      <c r="J273" s="13"/>
      <c r="K273" s="10"/>
      <c r="L273" s="14" t="str">
        <f aca="false">IF(I273="","",I273-N(J273))</f>
        <v/>
      </c>
      <c r="M273" s="15" t="str">
        <f aca="true">IF(I273="","",IF(L273&lt;=0,"Paid",IF(C273="","Draft",IF(E273&lt;TODAY(),"Overdue",IF(N(J273)&gt;0,"Part paid",IF(E273-TODAY()&lt;=7,"Due soon","Not due yet"))))))</f>
        <v/>
      </c>
      <c r="N273" s="16" t="str">
        <f aca="true">IF(OR(L273="",E273=""),"",IF(AND(L273&gt;0,E273&lt;TODAY()),TODAY()-E273,0))</f>
        <v/>
      </c>
      <c r="O273" s="15" t="str">
        <f aca="false">IF(OR(L273="",N(L273)&lt;=0,E273=""),"",IF(N273=0,"Current",IF(N273&lt;=30,"1-30",IF(N273&lt;=60,"31-60",IF(N273&lt;=90,"61-90","90+")))))</f>
        <v/>
      </c>
      <c r="P273" s="16" t="str">
        <f aca="false">IF(OR(K273="",C273="",N(L273)&gt;0),"",K273-C273)</f>
        <v/>
      </c>
      <c r="Q273" s="9"/>
    </row>
    <row r="274" customFormat="false" ht="15" hidden="false" customHeight="false" outlineLevel="0" collapsed="false">
      <c r="A274" s="9"/>
      <c r="B274" s="9"/>
      <c r="C274" s="10"/>
      <c r="D274" s="11"/>
      <c r="E274" s="12" t="str">
        <f aca="false">IF(C274="","",C274+N(D274))</f>
        <v/>
      </c>
      <c r="F274" s="9"/>
      <c r="G274" s="13"/>
      <c r="H274" s="13"/>
      <c r="I274" s="14" t="str">
        <f aca="false">IF(G274="","",G274+N(H274))</f>
        <v/>
      </c>
      <c r="J274" s="13"/>
      <c r="K274" s="10"/>
      <c r="L274" s="14" t="str">
        <f aca="false">IF(I274="","",I274-N(J274))</f>
        <v/>
      </c>
      <c r="M274" s="15" t="str">
        <f aca="true">IF(I274="","",IF(L274&lt;=0,"Paid",IF(C274="","Draft",IF(E274&lt;TODAY(),"Overdue",IF(N(J274)&gt;0,"Part paid",IF(E274-TODAY()&lt;=7,"Due soon","Not due yet"))))))</f>
        <v/>
      </c>
      <c r="N274" s="16" t="str">
        <f aca="true">IF(OR(L274="",E274=""),"",IF(AND(L274&gt;0,E274&lt;TODAY()),TODAY()-E274,0))</f>
        <v/>
      </c>
      <c r="O274" s="15" t="str">
        <f aca="false">IF(OR(L274="",N(L274)&lt;=0,E274=""),"",IF(N274=0,"Current",IF(N274&lt;=30,"1-30",IF(N274&lt;=60,"31-60",IF(N274&lt;=90,"61-90","90+")))))</f>
        <v/>
      </c>
      <c r="P274" s="16" t="str">
        <f aca="false">IF(OR(K274="",C274="",N(L274)&gt;0),"",K274-C274)</f>
        <v/>
      </c>
      <c r="Q274" s="9"/>
    </row>
    <row r="275" customFormat="false" ht="15" hidden="false" customHeight="false" outlineLevel="0" collapsed="false">
      <c r="A275" s="9"/>
      <c r="B275" s="9"/>
      <c r="C275" s="10"/>
      <c r="D275" s="11"/>
      <c r="E275" s="12" t="str">
        <f aca="false">IF(C275="","",C275+N(D275))</f>
        <v/>
      </c>
      <c r="F275" s="9"/>
      <c r="G275" s="13"/>
      <c r="H275" s="13"/>
      <c r="I275" s="14" t="str">
        <f aca="false">IF(G275="","",G275+N(H275))</f>
        <v/>
      </c>
      <c r="J275" s="13"/>
      <c r="K275" s="10"/>
      <c r="L275" s="14" t="str">
        <f aca="false">IF(I275="","",I275-N(J275))</f>
        <v/>
      </c>
      <c r="M275" s="15" t="str">
        <f aca="true">IF(I275="","",IF(L275&lt;=0,"Paid",IF(C275="","Draft",IF(E275&lt;TODAY(),"Overdue",IF(N(J275)&gt;0,"Part paid",IF(E275-TODAY()&lt;=7,"Due soon","Not due yet"))))))</f>
        <v/>
      </c>
      <c r="N275" s="16" t="str">
        <f aca="true">IF(OR(L275="",E275=""),"",IF(AND(L275&gt;0,E275&lt;TODAY()),TODAY()-E275,0))</f>
        <v/>
      </c>
      <c r="O275" s="15" t="str">
        <f aca="false">IF(OR(L275="",N(L275)&lt;=0,E275=""),"",IF(N275=0,"Current",IF(N275&lt;=30,"1-30",IF(N275&lt;=60,"31-60",IF(N275&lt;=90,"61-90","90+")))))</f>
        <v/>
      </c>
      <c r="P275" s="16" t="str">
        <f aca="false">IF(OR(K275="",C275="",N(L275)&gt;0),"",K275-C275)</f>
        <v/>
      </c>
      <c r="Q275" s="9"/>
    </row>
    <row r="276" customFormat="false" ht="15" hidden="false" customHeight="false" outlineLevel="0" collapsed="false">
      <c r="A276" s="9"/>
      <c r="B276" s="9"/>
      <c r="C276" s="10"/>
      <c r="D276" s="11"/>
      <c r="E276" s="12" t="str">
        <f aca="false">IF(C276="","",C276+N(D276))</f>
        <v/>
      </c>
      <c r="F276" s="9"/>
      <c r="G276" s="13"/>
      <c r="H276" s="13"/>
      <c r="I276" s="14" t="str">
        <f aca="false">IF(G276="","",G276+N(H276))</f>
        <v/>
      </c>
      <c r="J276" s="13"/>
      <c r="K276" s="10"/>
      <c r="L276" s="14" t="str">
        <f aca="false">IF(I276="","",I276-N(J276))</f>
        <v/>
      </c>
      <c r="M276" s="15" t="str">
        <f aca="true">IF(I276="","",IF(L276&lt;=0,"Paid",IF(C276="","Draft",IF(E276&lt;TODAY(),"Overdue",IF(N(J276)&gt;0,"Part paid",IF(E276-TODAY()&lt;=7,"Due soon","Not due yet"))))))</f>
        <v/>
      </c>
      <c r="N276" s="16" t="str">
        <f aca="true">IF(OR(L276="",E276=""),"",IF(AND(L276&gt;0,E276&lt;TODAY()),TODAY()-E276,0))</f>
        <v/>
      </c>
      <c r="O276" s="15" t="str">
        <f aca="false">IF(OR(L276="",N(L276)&lt;=0,E276=""),"",IF(N276=0,"Current",IF(N276&lt;=30,"1-30",IF(N276&lt;=60,"31-60",IF(N276&lt;=90,"61-90","90+")))))</f>
        <v/>
      </c>
      <c r="P276" s="16" t="str">
        <f aca="false">IF(OR(K276="",C276="",N(L276)&gt;0),"",K276-C276)</f>
        <v/>
      </c>
      <c r="Q276" s="9"/>
    </row>
    <row r="277" customFormat="false" ht="15" hidden="false" customHeight="false" outlineLevel="0" collapsed="false">
      <c r="A277" s="9"/>
      <c r="B277" s="9"/>
      <c r="C277" s="10"/>
      <c r="D277" s="11"/>
      <c r="E277" s="12" t="str">
        <f aca="false">IF(C277="","",C277+N(D277))</f>
        <v/>
      </c>
      <c r="F277" s="9"/>
      <c r="G277" s="13"/>
      <c r="H277" s="13"/>
      <c r="I277" s="14" t="str">
        <f aca="false">IF(G277="","",G277+N(H277))</f>
        <v/>
      </c>
      <c r="J277" s="13"/>
      <c r="K277" s="10"/>
      <c r="L277" s="14" t="str">
        <f aca="false">IF(I277="","",I277-N(J277))</f>
        <v/>
      </c>
      <c r="M277" s="15" t="str">
        <f aca="true">IF(I277="","",IF(L277&lt;=0,"Paid",IF(C277="","Draft",IF(E277&lt;TODAY(),"Overdue",IF(N(J277)&gt;0,"Part paid",IF(E277-TODAY()&lt;=7,"Due soon","Not due yet"))))))</f>
        <v/>
      </c>
      <c r="N277" s="16" t="str">
        <f aca="true">IF(OR(L277="",E277=""),"",IF(AND(L277&gt;0,E277&lt;TODAY()),TODAY()-E277,0))</f>
        <v/>
      </c>
      <c r="O277" s="15" t="str">
        <f aca="false">IF(OR(L277="",N(L277)&lt;=0,E277=""),"",IF(N277=0,"Current",IF(N277&lt;=30,"1-30",IF(N277&lt;=60,"31-60",IF(N277&lt;=90,"61-90","90+")))))</f>
        <v/>
      </c>
      <c r="P277" s="16" t="str">
        <f aca="false">IF(OR(K277="",C277="",N(L277)&gt;0),"",K277-C277)</f>
        <v/>
      </c>
      <c r="Q277" s="9"/>
    </row>
    <row r="278" customFormat="false" ht="15" hidden="false" customHeight="false" outlineLevel="0" collapsed="false">
      <c r="A278" s="9"/>
      <c r="B278" s="9"/>
      <c r="C278" s="10"/>
      <c r="D278" s="11"/>
      <c r="E278" s="12" t="str">
        <f aca="false">IF(C278="","",C278+N(D278))</f>
        <v/>
      </c>
      <c r="F278" s="9"/>
      <c r="G278" s="13"/>
      <c r="H278" s="13"/>
      <c r="I278" s="14" t="str">
        <f aca="false">IF(G278="","",G278+N(H278))</f>
        <v/>
      </c>
      <c r="J278" s="13"/>
      <c r="K278" s="10"/>
      <c r="L278" s="14" t="str">
        <f aca="false">IF(I278="","",I278-N(J278))</f>
        <v/>
      </c>
      <c r="M278" s="15" t="str">
        <f aca="true">IF(I278="","",IF(L278&lt;=0,"Paid",IF(C278="","Draft",IF(E278&lt;TODAY(),"Overdue",IF(N(J278)&gt;0,"Part paid",IF(E278-TODAY()&lt;=7,"Due soon","Not due yet"))))))</f>
        <v/>
      </c>
      <c r="N278" s="16" t="str">
        <f aca="true">IF(OR(L278="",E278=""),"",IF(AND(L278&gt;0,E278&lt;TODAY()),TODAY()-E278,0))</f>
        <v/>
      </c>
      <c r="O278" s="15" t="str">
        <f aca="false">IF(OR(L278="",N(L278)&lt;=0,E278=""),"",IF(N278=0,"Current",IF(N278&lt;=30,"1-30",IF(N278&lt;=60,"31-60",IF(N278&lt;=90,"61-90","90+")))))</f>
        <v/>
      </c>
      <c r="P278" s="16" t="str">
        <f aca="false">IF(OR(K278="",C278="",N(L278)&gt;0),"",K278-C278)</f>
        <v/>
      </c>
      <c r="Q278" s="9"/>
    </row>
    <row r="279" customFormat="false" ht="15" hidden="false" customHeight="false" outlineLevel="0" collapsed="false">
      <c r="A279" s="9"/>
      <c r="B279" s="9"/>
      <c r="C279" s="10"/>
      <c r="D279" s="11"/>
      <c r="E279" s="12" t="str">
        <f aca="false">IF(C279="","",C279+N(D279))</f>
        <v/>
      </c>
      <c r="F279" s="9"/>
      <c r="G279" s="13"/>
      <c r="H279" s="13"/>
      <c r="I279" s="14" t="str">
        <f aca="false">IF(G279="","",G279+N(H279))</f>
        <v/>
      </c>
      <c r="J279" s="13"/>
      <c r="K279" s="10"/>
      <c r="L279" s="14" t="str">
        <f aca="false">IF(I279="","",I279-N(J279))</f>
        <v/>
      </c>
      <c r="M279" s="15" t="str">
        <f aca="true">IF(I279="","",IF(L279&lt;=0,"Paid",IF(C279="","Draft",IF(E279&lt;TODAY(),"Overdue",IF(N(J279)&gt;0,"Part paid",IF(E279-TODAY()&lt;=7,"Due soon","Not due yet"))))))</f>
        <v/>
      </c>
      <c r="N279" s="16" t="str">
        <f aca="true">IF(OR(L279="",E279=""),"",IF(AND(L279&gt;0,E279&lt;TODAY()),TODAY()-E279,0))</f>
        <v/>
      </c>
      <c r="O279" s="15" t="str">
        <f aca="false">IF(OR(L279="",N(L279)&lt;=0,E279=""),"",IF(N279=0,"Current",IF(N279&lt;=30,"1-30",IF(N279&lt;=60,"31-60",IF(N279&lt;=90,"61-90","90+")))))</f>
        <v/>
      </c>
      <c r="P279" s="16" t="str">
        <f aca="false">IF(OR(K279="",C279="",N(L279)&gt;0),"",K279-C279)</f>
        <v/>
      </c>
      <c r="Q279" s="9"/>
    </row>
    <row r="280" customFormat="false" ht="15" hidden="false" customHeight="false" outlineLevel="0" collapsed="false">
      <c r="A280" s="9"/>
      <c r="B280" s="9"/>
      <c r="C280" s="10"/>
      <c r="D280" s="11"/>
      <c r="E280" s="12" t="str">
        <f aca="false">IF(C280="","",C280+N(D280))</f>
        <v/>
      </c>
      <c r="F280" s="9"/>
      <c r="G280" s="13"/>
      <c r="H280" s="13"/>
      <c r="I280" s="14" t="str">
        <f aca="false">IF(G280="","",G280+N(H280))</f>
        <v/>
      </c>
      <c r="J280" s="13"/>
      <c r="K280" s="10"/>
      <c r="L280" s="14" t="str">
        <f aca="false">IF(I280="","",I280-N(J280))</f>
        <v/>
      </c>
      <c r="M280" s="15" t="str">
        <f aca="true">IF(I280="","",IF(L280&lt;=0,"Paid",IF(C280="","Draft",IF(E280&lt;TODAY(),"Overdue",IF(N(J280)&gt;0,"Part paid",IF(E280-TODAY()&lt;=7,"Due soon","Not due yet"))))))</f>
        <v/>
      </c>
      <c r="N280" s="16" t="str">
        <f aca="true">IF(OR(L280="",E280=""),"",IF(AND(L280&gt;0,E280&lt;TODAY()),TODAY()-E280,0))</f>
        <v/>
      </c>
      <c r="O280" s="15" t="str">
        <f aca="false">IF(OR(L280="",N(L280)&lt;=0,E280=""),"",IF(N280=0,"Current",IF(N280&lt;=30,"1-30",IF(N280&lt;=60,"31-60",IF(N280&lt;=90,"61-90","90+")))))</f>
        <v/>
      </c>
      <c r="P280" s="16" t="str">
        <f aca="false">IF(OR(K280="",C280="",N(L280)&gt;0),"",K280-C280)</f>
        <v/>
      </c>
      <c r="Q280" s="9"/>
    </row>
    <row r="281" customFormat="false" ht="15" hidden="false" customHeight="false" outlineLevel="0" collapsed="false">
      <c r="A281" s="9"/>
      <c r="B281" s="9"/>
      <c r="C281" s="10"/>
      <c r="D281" s="11"/>
      <c r="E281" s="12" t="str">
        <f aca="false">IF(C281="","",C281+N(D281))</f>
        <v/>
      </c>
      <c r="F281" s="9"/>
      <c r="G281" s="13"/>
      <c r="H281" s="13"/>
      <c r="I281" s="14" t="str">
        <f aca="false">IF(G281="","",G281+N(H281))</f>
        <v/>
      </c>
      <c r="J281" s="13"/>
      <c r="K281" s="10"/>
      <c r="L281" s="14" t="str">
        <f aca="false">IF(I281="","",I281-N(J281))</f>
        <v/>
      </c>
      <c r="M281" s="15" t="str">
        <f aca="true">IF(I281="","",IF(L281&lt;=0,"Paid",IF(C281="","Draft",IF(E281&lt;TODAY(),"Overdue",IF(N(J281)&gt;0,"Part paid",IF(E281-TODAY()&lt;=7,"Due soon","Not due yet"))))))</f>
        <v/>
      </c>
      <c r="N281" s="16" t="str">
        <f aca="true">IF(OR(L281="",E281=""),"",IF(AND(L281&gt;0,E281&lt;TODAY()),TODAY()-E281,0))</f>
        <v/>
      </c>
      <c r="O281" s="15" t="str">
        <f aca="false">IF(OR(L281="",N(L281)&lt;=0,E281=""),"",IF(N281=0,"Current",IF(N281&lt;=30,"1-30",IF(N281&lt;=60,"31-60",IF(N281&lt;=90,"61-90","90+")))))</f>
        <v/>
      </c>
      <c r="P281" s="16" t="str">
        <f aca="false">IF(OR(K281="",C281="",N(L281)&gt;0),"",K281-C281)</f>
        <v/>
      </c>
      <c r="Q281" s="9"/>
    </row>
    <row r="282" customFormat="false" ht="15" hidden="false" customHeight="false" outlineLevel="0" collapsed="false">
      <c r="A282" s="9"/>
      <c r="B282" s="9"/>
      <c r="C282" s="10"/>
      <c r="D282" s="11"/>
      <c r="E282" s="12" t="str">
        <f aca="false">IF(C282="","",C282+N(D282))</f>
        <v/>
      </c>
      <c r="F282" s="9"/>
      <c r="G282" s="13"/>
      <c r="H282" s="13"/>
      <c r="I282" s="14" t="str">
        <f aca="false">IF(G282="","",G282+N(H282))</f>
        <v/>
      </c>
      <c r="J282" s="13"/>
      <c r="K282" s="10"/>
      <c r="L282" s="14" t="str">
        <f aca="false">IF(I282="","",I282-N(J282))</f>
        <v/>
      </c>
      <c r="M282" s="15" t="str">
        <f aca="true">IF(I282="","",IF(L282&lt;=0,"Paid",IF(C282="","Draft",IF(E282&lt;TODAY(),"Overdue",IF(N(J282)&gt;0,"Part paid",IF(E282-TODAY()&lt;=7,"Due soon","Not due yet"))))))</f>
        <v/>
      </c>
      <c r="N282" s="16" t="str">
        <f aca="true">IF(OR(L282="",E282=""),"",IF(AND(L282&gt;0,E282&lt;TODAY()),TODAY()-E282,0))</f>
        <v/>
      </c>
      <c r="O282" s="15" t="str">
        <f aca="false">IF(OR(L282="",N(L282)&lt;=0,E282=""),"",IF(N282=0,"Current",IF(N282&lt;=30,"1-30",IF(N282&lt;=60,"31-60",IF(N282&lt;=90,"61-90","90+")))))</f>
        <v/>
      </c>
      <c r="P282" s="16" t="str">
        <f aca="false">IF(OR(K282="",C282="",N(L282)&gt;0),"",K282-C282)</f>
        <v/>
      </c>
      <c r="Q282" s="9"/>
    </row>
    <row r="283" customFormat="false" ht="15" hidden="false" customHeight="false" outlineLevel="0" collapsed="false">
      <c r="A283" s="9"/>
      <c r="B283" s="9"/>
      <c r="C283" s="10"/>
      <c r="D283" s="11"/>
      <c r="E283" s="12" t="str">
        <f aca="false">IF(C283="","",C283+N(D283))</f>
        <v/>
      </c>
      <c r="F283" s="9"/>
      <c r="G283" s="13"/>
      <c r="H283" s="13"/>
      <c r="I283" s="14" t="str">
        <f aca="false">IF(G283="","",G283+N(H283))</f>
        <v/>
      </c>
      <c r="J283" s="13"/>
      <c r="K283" s="10"/>
      <c r="L283" s="14" t="str">
        <f aca="false">IF(I283="","",I283-N(J283))</f>
        <v/>
      </c>
      <c r="M283" s="15" t="str">
        <f aca="true">IF(I283="","",IF(L283&lt;=0,"Paid",IF(C283="","Draft",IF(E283&lt;TODAY(),"Overdue",IF(N(J283)&gt;0,"Part paid",IF(E283-TODAY()&lt;=7,"Due soon","Not due yet"))))))</f>
        <v/>
      </c>
      <c r="N283" s="16" t="str">
        <f aca="true">IF(OR(L283="",E283=""),"",IF(AND(L283&gt;0,E283&lt;TODAY()),TODAY()-E283,0))</f>
        <v/>
      </c>
      <c r="O283" s="15" t="str">
        <f aca="false">IF(OR(L283="",N(L283)&lt;=0,E283=""),"",IF(N283=0,"Current",IF(N283&lt;=30,"1-30",IF(N283&lt;=60,"31-60",IF(N283&lt;=90,"61-90","90+")))))</f>
        <v/>
      </c>
      <c r="P283" s="16" t="str">
        <f aca="false">IF(OR(K283="",C283="",N(L283)&gt;0),"",K283-C283)</f>
        <v/>
      </c>
      <c r="Q283" s="9"/>
    </row>
    <row r="284" customFormat="false" ht="15" hidden="false" customHeight="false" outlineLevel="0" collapsed="false">
      <c r="A284" s="9"/>
      <c r="B284" s="9"/>
      <c r="C284" s="10"/>
      <c r="D284" s="11"/>
      <c r="E284" s="12" t="str">
        <f aca="false">IF(C284="","",C284+N(D284))</f>
        <v/>
      </c>
      <c r="F284" s="9"/>
      <c r="G284" s="13"/>
      <c r="H284" s="13"/>
      <c r="I284" s="14" t="str">
        <f aca="false">IF(G284="","",G284+N(H284))</f>
        <v/>
      </c>
      <c r="J284" s="13"/>
      <c r="K284" s="10"/>
      <c r="L284" s="14" t="str">
        <f aca="false">IF(I284="","",I284-N(J284))</f>
        <v/>
      </c>
      <c r="M284" s="15" t="str">
        <f aca="true">IF(I284="","",IF(L284&lt;=0,"Paid",IF(C284="","Draft",IF(E284&lt;TODAY(),"Overdue",IF(N(J284)&gt;0,"Part paid",IF(E284-TODAY()&lt;=7,"Due soon","Not due yet"))))))</f>
        <v/>
      </c>
      <c r="N284" s="16" t="str">
        <f aca="true">IF(OR(L284="",E284=""),"",IF(AND(L284&gt;0,E284&lt;TODAY()),TODAY()-E284,0))</f>
        <v/>
      </c>
      <c r="O284" s="15" t="str">
        <f aca="false">IF(OR(L284="",N(L284)&lt;=0,E284=""),"",IF(N284=0,"Current",IF(N284&lt;=30,"1-30",IF(N284&lt;=60,"31-60",IF(N284&lt;=90,"61-90","90+")))))</f>
        <v/>
      </c>
      <c r="P284" s="16" t="str">
        <f aca="false">IF(OR(K284="",C284="",N(L284)&gt;0),"",K284-C284)</f>
        <v/>
      </c>
      <c r="Q284" s="9"/>
    </row>
    <row r="285" customFormat="false" ht="15" hidden="false" customHeight="false" outlineLevel="0" collapsed="false">
      <c r="A285" s="9"/>
      <c r="B285" s="9"/>
      <c r="C285" s="10"/>
      <c r="D285" s="11"/>
      <c r="E285" s="12" t="str">
        <f aca="false">IF(C285="","",C285+N(D285))</f>
        <v/>
      </c>
      <c r="F285" s="9"/>
      <c r="G285" s="13"/>
      <c r="H285" s="13"/>
      <c r="I285" s="14" t="str">
        <f aca="false">IF(G285="","",G285+N(H285))</f>
        <v/>
      </c>
      <c r="J285" s="13"/>
      <c r="K285" s="10"/>
      <c r="L285" s="14" t="str">
        <f aca="false">IF(I285="","",I285-N(J285))</f>
        <v/>
      </c>
      <c r="M285" s="15" t="str">
        <f aca="true">IF(I285="","",IF(L285&lt;=0,"Paid",IF(C285="","Draft",IF(E285&lt;TODAY(),"Overdue",IF(N(J285)&gt;0,"Part paid",IF(E285-TODAY()&lt;=7,"Due soon","Not due yet"))))))</f>
        <v/>
      </c>
      <c r="N285" s="16" t="str">
        <f aca="true">IF(OR(L285="",E285=""),"",IF(AND(L285&gt;0,E285&lt;TODAY()),TODAY()-E285,0))</f>
        <v/>
      </c>
      <c r="O285" s="15" t="str">
        <f aca="false">IF(OR(L285="",N(L285)&lt;=0,E285=""),"",IF(N285=0,"Current",IF(N285&lt;=30,"1-30",IF(N285&lt;=60,"31-60",IF(N285&lt;=90,"61-90","90+")))))</f>
        <v/>
      </c>
      <c r="P285" s="16" t="str">
        <f aca="false">IF(OR(K285="",C285="",N(L285)&gt;0),"",K285-C285)</f>
        <v/>
      </c>
      <c r="Q285" s="9"/>
    </row>
    <row r="286" customFormat="false" ht="15" hidden="false" customHeight="false" outlineLevel="0" collapsed="false">
      <c r="A286" s="9"/>
      <c r="B286" s="9"/>
      <c r="C286" s="10"/>
      <c r="D286" s="11"/>
      <c r="E286" s="12" t="str">
        <f aca="false">IF(C286="","",C286+N(D286))</f>
        <v/>
      </c>
      <c r="F286" s="9"/>
      <c r="G286" s="13"/>
      <c r="H286" s="13"/>
      <c r="I286" s="14" t="str">
        <f aca="false">IF(G286="","",G286+N(H286))</f>
        <v/>
      </c>
      <c r="J286" s="13"/>
      <c r="K286" s="10"/>
      <c r="L286" s="14" t="str">
        <f aca="false">IF(I286="","",I286-N(J286))</f>
        <v/>
      </c>
      <c r="M286" s="15" t="str">
        <f aca="true">IF(I286="","",IF(L286&lt;=0,"Paid",IF(C286="","Draft",IF(E286&lt;TODAY(),"Overdue",IF(N(J286)&gt;0,"Part paid",IF(E286-TODAY()&lt;=7,"Due soon","Not due yet"))))))</f>
        <v/>
      </c>
      <c r="N286" s="16" t="str">
        <f aca="true">IF(OR(L286="",E286=""),"",IF(AND(L286&gt;0,E286&lt;TODAY()),TODAY()-E286,0))</f>
        <v/>
      </c>
      <c r="O286" s="15" t="str">
        <f aca="false">IF(OR(L286="",N(L286)&lt;=0,E286=""),"",IF(N286=0,"Current",IF(N286&lt;=30,"1-30",IF(N286&lt;=60,"31-60",IF(N286&lt;=90,"61-90","90+")))))</f>
        <v/>
      </c>
      <c r="P286" s="16" t="str">
        <f aca="false">IF(OR(K286="",C286="",N(L286)&gt;0),"",K286-C286)</f>
        <v/>
      </c>
      <c r="Q286" s="9"/>
    </row>
    <row r="287" customFormat="false" ht="15" hidden="false" customHeight="false" outlineLevel="0" collapsed="false">
      <c r="A287" s="9"/>
      <c r="B287" s="9"/>
      <c r="C287" s="10"/>
      <c r="D287" s="11"/>
      <c r="E287" s="12" t="str">
        <f aca="false">IF(C287="","",C287+N(D287))</f>
        <v/>
      </c>
      <c r="F287" s="9"/>
      <c r="G287" s="13"/>
      <c r="H287" s="13"/>
      <c r="I287" s="14" t="str">
        <f aca="false">IF(G287="","",G287+N(H287))</f>
        <v/>
      </c>
      <c r="J287" s="13"/>
      <c r="K287" s="10"/>
      <c r="L287" s="14" t="str">
        <f aca="false">IF(I287="","",I287-N(J287))</f>
        <v/>
      </c>
      <c r="M287" s="15" t="str">
        <f aca="true">IF(I287="","",IF(L287&lt;=0,"Paid",IF(C287="","Draft",IF(E287&lt;TODAY(),"Overdue",IF(N(J287)&gt;0,"Part paid",IF(E287-TODAY()&lt;=7,"Due soon","Not due yet"))))))</f>
        <v/>
      </c>
      <c r="N287" s="16" t="str">
        <f aca="true">IF(OR(L287="",E287=""),"",IF(AND(L287&gt;0,E287&lt;TODAY()),TODAY()-E287,0))</f>
        <v/>
      </c>
      <c r="O287" s="15" t="str">
        <f aca="false">IF(OR(L287="",N(L287)&lt;=0,E287=""),"",IF(N287=0,"Current",IF(N287&lt;=30,"1-30",IF(N287&lt;=60,"31-60",IF(N287&lt;=90,"61-90","90+")))))</f>
        <v/>
      </c>
      <c r="P287" s="16" t="str">
        <f aca="false">IF(OR(K287="",C287="",N(L287)&gt;0),"",K287-C287)</f>
        <v/>
      </c>
      <c r="Q287" s="9"/>
    </row>
    <row r="288" customFormat="false" ht="15" hidden="false" customHeight="false" outlineLevel="0" collapsed="false">
      <c r="A288" s="9"/>
      <c r="B288" s="9"/>
      <c r="C288" s="10"/>
      <c r="D288" s="11"/>
      <c r="E288" s="12" t="str">
        <f aca="false">IF(C288="","",C288+N(D288))</f>
        <v/>
      </c>
      <c r="F288" s="9"/>
      <c r="G288" s="13"/>
      <c r="H288" s="13"/>
      <c r="I288" s="14" t="str">
        <f aca="false">IF(G288="","",G288+N(H288))</f>
        <v/>
      </c>
      <c r="J288" s="13"/>
      <c r="K288" s="10"/>
      <c r="L288" s="14" t="str">
        <f aca="false">IF(I288="","",I288-N(J288))</f>
        <v/>
      </c>
      <c r="M288" s="15" t="str">
        <f aca="true">IF(I288="","",IF(L288&lt;=0,"Paid",IF(C288="","Draft",IF(E288&lt;TODAY(),"Overdue",IF(N(J288)&gt;0,"Part paid",IF(E288-TODAY()&lt;=7,"Due soon","Not due yet"))))))</f>
        <v/>
      </c>
      <c r="N288" s="16" t="str">
        <f aca="true">IF(OR(L288="",E288=""),"",IF(AND(L288&gt;0,E288&lt;TODAY()),TODAY()-E288,0))</f>
        <v/>
      </c>
      <c r="O288" s="15" t="str">
        <f aca="false">IF(OR(L288="",N(L288)&lt;=0,E288=""),"",IF(N288=0,"Current",IF(N288&lt;=30,"1-30",IF(N288&lt;=60,"31-60",IF(N288&lt;=90,"61-90","90+")))))</f>
        <v/>
      </c>
      <c r="P288" s="16" t="str">
        <f aca="false">IF(OR(K288="",C288="",N(L288)&gt;0),"",K288-C288)</f>
        <v/>
      </c>
      <c r="Q288" s="9"/>
    </row>
    <row r="289" customFormat="false" ht="15" hidden="false" customHeight="false" outlineLevel="0" collapsed="false">
      <c r="A289" s="9"/>
      <c r="B289" s="9"/>
      <c r="C289" s="10"/>
      <c r="D289" s="11"/>
      <c r="E289" s="12" t="str">
        <f aca="false">IF(C289="","",C289+N(D289))</f>
        <v/>
      </c>
      <c r="F289" s="9"/>
      <c r="G289" s="13"/>
      <c r="H289" s="13"/>
      <c r="I289" s="14" t="str">
        <f aca="false">IF(G289="","",G289+N(H289))</f>
        <v/>
      </c>
      <c r="J289" s="13"/>
      <c r="K289" s="10"/>
      <c r="L289" s="14" t="str">
        <f aca="false">IF(I289="","",I289-N(J289))</f>
        <v/>
      </c>
      <c r="M289" s="15" t="str">
        <f aca="true">IF(I289="","",IF(L289&lt;=0,"Paid",IF(C289="","Draft",IF(E289&lt;TODAY(),"Overdue",IF(N(J289)&gt;0,"Part paid",IF(E289-TODAY()&lt;=7,"Due soon","Not due yet"))))))</f>
        <v/>
      </c>
      <c r="N289" s="16" t="str">
        <f aca="true">IF(OR(L289="",E289=""),"",IF(AND(L289&gt;0,E289&lt;TODAY()),TODAY()-E289,0))</f>
        <v/>
      </c>
      <c r="O289" s="15" t="str">
        <f aca="false">IF(OR(L289="",N(L289)&lt;=0,E289=""),"",IF(N289=0,"Current",IF(N289&lt;=30,"1-30",IF(N289&lt;=60,"31-60",IF(N289&lt;=90,"61-90","90+")))))</f>
        <v/>
      </c>
      <c r="P289" s="16" t="str">
        <f aca="false">IF(OR(K289="",C289="",N(L289)&gt;0),"",K289-C289)</f>
        <v/>
      </c>
      <c r="Q289" s="9"/>
    </row>
    <row r="290" customFormat="false" ht="15" hidden="false" customHeight="false" outlineLevel="0" collapsed="false">
      <c r="A290" s="9"/>
      <c r="B290" s="9"/>
      <c r="C290" s="10"/>
      <c r="D290" s="11"/>
      <c r="E290" s="12" t="str">
        <f aca="false">IF(C290="","",C290+N(D290))</f>
        <v/>
      </c>
      <c r="F290" s="9"/>
      <c r="G290" s="13"/>
      <c r="H290" s="13"/>
      <c r="I290" s="14" t="str">
        <f aca="false">IF(G290="","",G290+N(H290))</f>
        <v/>
      </c>
      <c r="J290" s="13"/>
      <c r="K290" s="10"/>
      <c r="L290" s="14" t="str">
        <f aca="false">IF(I290="","",I290-N(J290))</f>
        <v/>
      </c>
      <c r="M290" s="15" t="str">
        <f aca="true">IF(I290="","",IF(L290&lt;=0,"Paid",IF(C290="","Draft",IF(E290&lt;TODAY(),"Overdue",IF(N(J290)&gt;0,"Part paid",IF(E290-TODAY()&lt;=7,"Due soon","Not due yet"))))))</f>
        <v/>
      </c>
      <c r="N290" s="16" t="str">
        <f aca="true">IF(OR(L290="",E290=""),"",IF(AND(L290&gt;0,E290&lt;TODAY()),TODAY()-E290,0))</f>
        <v/>
      </c>
      <c r="O290" s="15" t="str">
        <f aca="false">IF(OR(L290="",N(L290)&lt;=0,E290=""),"",IF(N290=0,"Current",IF(N290&lt;=30,"1-30",IF(N290&lt;=60,"31-60",IF(N290&lt;=90,"61-90","90+")))))</f>
        <v/>
      </c>
      <c r="P290" s="16" t="str">
        <f aca="false">IF(OR(K290="",C290="",N(L290)&gt;0),"",K290-C290)</f>
        <v/>
      </c>
      <c r="Q290" s="9"/>
    </row>
    <row r="291" customFormat="false" ht="15" hidden="false" customHeight="false" outlineLevel="0" collapsed="false">
      <c r="A291" s="9"/>
      <c r="B291" s="9"/>
      <c r="C291" s="10"/>
      <c r="D291" s="11"/>
      <c r="E291" s="12" t="str">
        <f aca="false">IF(C291="","",C291+N(D291))</f>
        <v/>
      </c>
      <c r="F291" s="9"/>
      <c r="G291" s="13"/>
      <c r="H291" s="13"/>
      <c r="I291" s="14" t="str">
        <f aca="false">IF(G291="","",G291+N(H291))</f>
        <v/>
      </c>
      <c r="J291" s="13"/>
      <c r="K291" s="10"/>
      <c r="L291" s="14" t="str">
        <f aca="false">IF(I291="","",I291-N(J291))</f>
        <v/>
      </c>
      <c r="M291" s="15" t="str">
        <f aca="true">IF(I291="","",IF(L291&lt;=0,"Paid",IF(C291="","Draft",IF(E291&lt;TODAY(),"Overdue",IF(N(J291)&gt;0,"Part paid",IF(E291-TODAY()&lt;=7,"Due soon","Not due yet"))))))</f>
        <v/>
      </c>
      <c r="N291" s="16" t="str">
        <f aca="true">IF(OR(L291="",E291=""),"",IF(AND(L291&gt;0,E291&lt;TODAY()),TODAY()-E291,0))</f>
        <v/>
      </c>
      <c r="O291" s="15" t="str">
        <f aca="false">IF(OR(L291="",N(L291)&lt;=0,E291=""),"",IF(N291=0,"Current",IF(N291&lt;=30,"1-30",IF(N291&lt;=60,"31-60",IF(N291&lt;=90,"61-90","90+")))))</f>
        <v/>
      </c>
      <c r="P291" s="16" t="str">
        <f aca="false">IF(OR(K291="",C291="",N(L291)&gt;0),"",K291-C291)</f>
        <v/>
      </c>
      <c r="Q291" s="9"/>
    </row>
    <row r="292" customFormat="false" ht="15" hidden="false" customHeight="false" outlineLevel="0" collapsed="false">
      <c r="A292" s="9"/>
      <c r="B292" s="9"/>
      <c r="C292" s="10"/>
      <c r="D292" s="11"/>
      <c r="E292" s="12" t="str">
        <f aca="false">IF(C292="","",C292+N(D292))</f>
        <v/>
      </c>
      <c r="F292" s="9"/>
      <c r="G292" s="13"/>
      <c r="H292" s="13"/>
      <c r="I292" s="14" t="str">
        <f aca="false">IF(G292="","",G292+N(H292))</f>
        <v/>
      </c>
      <c r="J292" s="13"/>
      <c r="K292" s="10"/>
      <c r="L292" s="14" t="str">
        <f aca="false">IF(I292="","",I292-N(J292))</f>
        <v/>
      </c>
      <c r="M292" s="15" t="str">
        <f aca="true">IF(I292="","",IF(L292&lt;=0,"Paid",IF(C292="","Draft",IF(E292&lt;TODAY(),"Overdue",IF(N(J292)&gt;0,"Part paid",IF(E292-TODAY()&lt;=7,"Due soon","Not due yet"))))))</f>
        <v/>
      </c>
      <c r="N292" s="16" t="str">
        <f aca="true">IF(OR(L292="",E292=""),"",IF(AND(L292&gt;0,E292&lt;TODAY()),TODAY()-E292,0))</f>
        <v/>
      </c>
      <c r="O292" s="15" t="str">
        <f aca="false">IF(OR(L292="",N(L292)&lt;=0,E292=""),"",IF(N292=0,"Current",IF(N292&lt;=30,"1-30",IF(N292&lt;=60,"31-60",IF(N292&lt;=90,"61-90","90+")))))</f>
        <v/>
      </c>
      <c r="P292" s="16" t="str">
        <f aca="false">IF(OR(K292="",C292="",N(L292)&gt;0),"",K292-C292)</f>
        <v/>
      </c>
      <c r="Q292" s="9"/>
    </row>
    <row r="293" customFormat="false" ht="15" hidden="false" customHeight="false" outlineLevel="0" collapsed="false">
      <c r="A293" s="9"/>
      <c r="B293" s="9"/>
      <c r="C293" s="10"/>
      <c r="D293" s="11"/>
      <c r="E293" s="12" t="str">
        <f aca="false">IF(C293="","",C293+N(D293))</f>
        <v/>
      </c>
      <c r="F293" s="9"/>
      <c r="G293" s="13"/>
      <c r="H293" s="13"/>
      <c r="I293" s="14" t="str">
        <f aca="false">IF(G293="","",G293+N(H293))</f>
        <v/>
      </c>
      <c r="J293" s="13"/>
      <c r="K293" s="10"/>
      <c r="L293" s="14" t="str">
        <f aca="false">IF(I293="","",I293-N(J293))</f>
        <v/>
      </c>
      <c r="M293" s="15" t="str">
        <f aca="true">IF(I293="","",IF(L293&lt;=0,"Paid",IF(C293="","Draft",IF(E293&lt;TODAY(),"Overdue",IF(N(J293)&gt;0,"Part paid",IF(E293-TODAY()&lt;=7,"Due soon","Not due yet"))))))</f>
        <v/>
      </c>
      <c r="N293" s="16" t="str">
        <f aca="true">IF(OR(L293="",E293=""),"",IF(AND(L293&gt;0,E293&lt;TODAY()),TODAY()-E293,0))</f>
        <v/>
      </c>
      <c r="O293" s="15" t="str">
        <f aca="false">IF(OR(L293="",N(L293)&lt;=0,E293=""),"",IF(N293=0,"Current",IF(N293&lt;=30,"1-30",IF(N293&lt;=60,"31-60",IF(N293&lt;=90,"61-90","90+")))))</f>
        <v/>
      </c>
      <c r="P293" s="16" t="str">
        <f aca="false">IF(OR(K293="",C293="",N(L293)&gt;0),"",K293-C293)</f>
        <v/>
      </c>
      <c r="Q293" s="9"/>
    </row>
    <row r="294" customFormat="false" ht="15" hidden="false" customHeight="false" outlineLevel="0" collapsed="false">
      <c r="A294" s="9"/>
      <c r="B294" s="9"/>
      <c r="C294" s="10"/>
      <c r="D294" s="11"/>
      <c r="E294" s="12" t="str">
        <f aca="false">IF(C294="","",C294+N(D294))</f>
        <v/>
      </c>
      <c r="F294" s="9"/>
      <c r="G294" s="13"/>
      <c r="H294" s="13"/>
      <c r="I294" s="14" t="str">
        <f aca="false">IF(G294="","",G294+N(H294))</f>
        <v/>
      </c>
      <c r="J294" s="13"/>
      <c r="K294" s="10"/>
      <c r="L294" s="14" t="str">
        <f aca="false">IF(I294="","",I294-N(J294))</f>
        <v/>
      </c>
      <c r="M294" s="15" t="str">
        <f aca="true">IF(I294="","",IF(L294&lt;=0,"Paid",IF(C294="","Draft",IF(E294&lt;TODAY(),"Overdue",IF(N(J294)&gt;0,"Part paid",IF(E294-TODAY()&lt;=7,"Due soon","Not due yet"))))))</f>
        <v/>
      </c>
      <c r="N294" s="16" t="str">
        <f aca="true">IF(OR(L294="",E294=""),"",IF(AND(L294&gt;0,E294&lt;TODAY()),TODAY()-E294,0))</f>
        <v/>
      </c>
      <c r="O294" s="15" t="str">
        <f aca="false">IF(OR(L294="",N(L294)&lt;=0,E294=""),"",IF(N294=0,"Current",IF(N294&lt;=30,"1-30",IF(N294&lt;=60,"31-60",IF(N294&lt;=90,"61-90","90+")))))</f>
        <v/>
      </c>
      <c r="P294" s="16" t="str">
        <f aca="false">IF(OR(K294="",C294="",N(L294)&gt;0),"",K294-C294)</f>
        <v/>
      </c>
      <c r="Q294" s="9"/>
    </row>
    <row r="295" customFormat="false" ht="15" hidden="false" customHeight="false" outlineLevel="0" collapsed="false">
      <c r="A295" s="9"/>
      <c r="B295" s="9"/>
      <c r="C295" s="10"/>
      <c r="D295" s="11"/>
      <c r="E295" s="12" t="str">
        <f aca="false">IF(C295="","",C295+N(D295))</f>
        <v/>
      </c>
      <c r="F295" s="9"/>
      <c r="G295" s="13"/>
      <c r="H295" s="13"/>
      <c r="I295" s="14" t="str">
        <f aca="false">IF(G295="","",G295+N(H295))</f>
        <v/>
      </c>
      <c r="J295" s="13"/>
      <c r="K295" s="10"/>
      <c r="L295" s="14" t="str">
        <f aca="false">IF(I295="","",I295-N(J295))</f>
        <v/>
      </c>
      <c r="M295" s="15" t="str">
        <f aca="true">IF(I295="","",IF(L295&lt;=0,"Paid",IF(C295="","Draft",IF(E295&lt;TODAY(),"Overdue",IF(N(J295)&gt;0,"Part paid",IF(E295-TODAY()&lt;=7,"Due soon","Not due yet"))))))</f>
        <v/>
      </c>
      <c r="N295" s="16" t="str">
        <f aca="true">IF(OR(L295="",E295=""),"",IF(AND(L295&gt;0,E295&lt;TODAY()),TODAY()-E295,0))</f>
        <v/>
      </c>
      <c r="O295" s="15" t="str">
        <f aca="false">IF(OR(L295="",N(L295)&lt;=0,E295=""),"",IF(N295=0,"Current",IF(N295&lt;=30,"1-30",IF(N295&lt;=60,"31-60",IF(N295&lt;=90,"61-90","90+")))))</f>
        <v/>
      </c>
      <c r="P295" s="16" t="str">
        <f aca="false">IF(OR(K295="",C295="",N(L295)&gt;0),"",K295-C295)</f>
        <v/>
      </c>
      <c r="Q295" s="9"/>
    </row>
    <row r="296" customFormat="false" ht="15" hidden="false" customHeight="false" outlineLevel="0" collapsed="false">
      <c r="A296" s="9"/>
      <c r="B296" s="9"/>
      <c r="C296" s="10"/>
      <c r="D296" s="11"/>
      <c r="E296" s="12" t="str">
        <f aca="false">IF(C296="","",C296+N(D296))</f>
        <v/>
      </c>
      <c r="F296" s="9"/>
      <c r="G296" s="13"/>
      <c r="H296" s="13"/>
      <c r="I296" s="14" t="str">
        <f aca="false">IF(G296="","",G296+N(H296))</f>
        <v/>
      </c>
      <c r="J296" s="13"/>
      <c r="K296" s="10"/>
      <c r="L296" s="14" t="str">
        <f aca="false">IF(I296="","",I296-N(J296))</f>
        <v/>
      </c>
      <c r="M296" s="15" t="str">
        <f aca="true">IF(I296="","",IF(L296&lt;=0,"Paid",IF(C296="","Draft",IF(E296&lt;TODAY(),"Overdue",IF(N(J296)&gt;0,"Part paid",IF(E296-TODAY()&lt;=7,"Due soon","Not due yet"))))))</f>
        <v/>
      </c>
      <c r="N296" s="16" t="str">
        <f aca="true">IF(OR(L296="",E296=""),"",IF(AND(L296&gt;0,E296&lt;TODAY()),TODAY()-E296,0))</f>
        <v/>
      </c>
      <c r="O296" s="15" t="str">
        <f aca="false">IF(OR(L296="",N(L296)&lt;=0,E296=""),"",IF(N296=0,"Current",IF(N296&lt;=30,"1-30",IF(N296&lt;=60,"31-60",IF(N296&lt;=90,"61-90","90+")))))</f>
        <v/>
      </c>
      <c r="P296" s="16" t="str">
        <f aca="false">IF(OR(K296="",C296="",N(L296)&gt;0),"",K296-C296)</f>
        <v/>
      </c>
      <c r="Q296" s="9"/>
    </row>
    <row r="297" customFormat="false" ht="15" hidden="false" customHeight="false" outlineLevel="0" collapsed="false">
      <c r="A297" s="9"/>
      <c r="B297" s="9"/>
      <c r="C297" s="10"/>
      <c r="D297" s="11"/>
      <c r="E297" s="12" t="str">
        <f aca="false">IF(C297="","",C297+N(D297))</f>
        <v/>
      </c>
      <c r="F297" s="9"/>
      <c r="G297" s="13"/>
      <c r="H297" s="13"/>
      <c r="I297" s="14" t="str">
        <f aca="false">IF(G297="","",G297+N(H297))</f>
        <v/>
      </c>
      <c r="J297" s="13"/>
      <c r="K297" s="10"/>
      <c r="L297" s="14" t="str">
        <f aca="false">IF(I297="","",I297-N(J297))</f>
        <v/>
      </c>
      <c r="M297" s="15" t="str">
        <f aca="true">IF(I297="","",IF(L297&lt;=0,"Paid",IF(C297="","Draft",IF(E297&lt;TODAY(),"Overdue",IF(N(J297)&gt;0,"Part paid",IF(E297-TODAY()&lt;=7,"Due soon","Not due yet"))))))</f>
        <v/>
      </c>
      <c r="N297" s="16" t="str">
        <f aca="true">IF(OR(L297="",E297=""),"",IF(AND(L297&gt;0,E297&lt;TODAY()),TODAY()-E297,0))</f>
        <v/>
      </c>
      <c r="O297" s="15" t="str">
        <f aca="false">IF(OR(L297="",N(L297)&lt;=0,E297=""),"",IF(N297=0,"Current",IF(N297&lt;=30,"1-30",IF(N297&lt;=60,"31-60",IF(N297&lt;=90,"61-90","90+")))))</f>
        <v/>
      </c>
      <c r="P297" s="16" t="str">
        <f aca="false">IF(OR(K297="",C297="",N(L297)&gt;0),"",K297-C297)</f>
        <v/>
      </c>
      <c r="Q297" s="9"/>
    </row>
    <row r="298" customFormat="false" ht="15" hidden="false" customHeight="false" outlineLevel="0" collapsed="false">
      <c r="A298" s="9"/>
      <c r="B298" s="9"/>
      <c r="C298" s="10"/>
      <c r="D298" s="11"/>
      <c r="E298" s="12" t="str">
        <f aca="false">IF(C298="","",C298+N(D298))</f>
        <v/>
      </c>
      <c r="F298" s="9"/>
      <c r="G298" s="13"/>
      <c r="H298" s="13"/>
      <c r="I298" s="14" t="str">
        <f aca="false">IF(G298="","",G298+N(H298))</f>
        <v/>
      </c>
      <c r="J298" s="13"/>
      <c r="K298" s="10"/>
      <c r="L298" s="14" t="str">
        <f aca="false">IF(I298="","",I298-N(J298))</f>
        <v/>
      </c>
      <c r="M298" s="15" t="str">
        <f aca="true">IF(I298="","",IF(L298&lt;=0,"Paid",IF(C298="","Draft",IF(E298&lt;TODAY(),"Overdue",IF(N(J298)&gt;0,"Part paid",IF(E298-TODAY()&lt;=7,"Due soon","Not due yet"))))))</f>
        <v/>
      </c>
      <c r="N298" s="16" t="str">
        <f aca="true">IF(OR(L298="",E298=""),"",IF(AND(L298&gt;0,E298&lt;TODAY()),TODAY()-E298,0))</f>
        <v/>
      </c>
      <c r="O298" s="15" t="str">
        <f aca="false">IF(OR(L298="",N(L298)&lt;=0,E298=""),"",IF(N298=0,"Current",IF(N298&lt;=30,"1-30",IF(N298&lt;=60,"31-60",IF(N298&lt;=90,"61-90","90+")))))</f>
        <v/>
      </c>
      <c r="P298" s="16" t="str">
        <f aca="false">IF(OR(K298="",C298="",N(L298)&gt;0),"",K298-C298)</f>
        <v/>
      </c>
      <c r="Q298" s="9"/>
    </row>
    <row r="299" customFormat="false" ht="15" hidden="false" customHeight="false" outlineLevel="0" collapsed="false">
      <c r="A299" s="9"/>
      <c r="B299" s="9"/>
      <c r="C299" s="10"/>
      <c r="D299" s="11"/>
      <c r="E299" s="12" t="str">
        <f aca="false">IF(C299="","",C299+N(D299))</f>
        <v/>
      </c>
      <c r="F299" s="9"/>
      <c r="G299" s="13"/>
      <c r="H299" s="13"/>
      <c r="I299" s="14" t="str">
        <f aca="false">IF(G299="","",G299+N(H299))</f>
        <v/>
      </c>
      <c r="J299" s="13"/>
      <c r="K299" s="10"/>
      <c r="L299" s="14" t="str">
        <f aca="false">IF(I299="","",I299-N(J299))</f>
        <v/>
      </c>
      <c r="M299" s="15" t="str">
        <f aca="true">IF(I299="","",IF(L299&lt;=0,"Paid",IF(C299="","Draft",IF(E299&lt;TODAY(),"Overdue",IF(N(J299)&gt;0,"Part paid",IF(E299-TODAY()&lt;=7,"Due soon","Not due yet"))))))</f>
        <v/>
      </c>
      <c r="N299" s="16" t="str">
        <f aca="true">IF(OR(L299="",E299=""),"",IF(AND(L299&gt;0,E299&lt;TODAY()),TODAY()-E299,0))</f>
        <v/>
      </c>
      <c r="O299" s="15" t="str">
        <f aca="false">IF(OR(L299="",N(L299)&lt;=0,E299=""),"",IF(N299=0,"Current",IF(N299&lt;=30,"1-30",IF(N299&lt;=60,"31-60",IF(N299&lt;=90,"61-90","90+")))))</f>
        <v/>
      </c>
      <c r="P299" s="16" t="str">
        <f aca="false">IF(OR(K299="",C299="",N(L299)&gt;0),"",K299-C299)</f>
        <v/>
      </c>
      <c r="Q299" s="9"/>
    </row>
    <row r="300" customFormat="false" ht="15" hidden="false" customHeight="false" outlineLevel="0" collapsed="false">
      <c r="A300" s="9"/>
      <c r="B300" s="9"/>
      <c r="C300" s="10"/>
      <c r="D300" s="11"/>
      <c r="E300" s="12" t="str">
        <f aca="false">IF(C300="","",C300+N(D300))</f>
        <v/>
      </c>
      <c r="F300" s="9"/>
      <c r="G300" s="13"/>
      <c r="H300" s="13"/>
      <c r="I300" s="14" t="str">
        <f aca="false">IF(G300="","",G300+N(H300))</f>
        <v/>
      </c>
      <c r="J300" s="13"/>
      <c r="K300" s="10"/>
      <c r="L300" s="14" t="str">
        <f aca="false">IF(I300="","",I300-N(J300))</f>
        <v/>
      </c>
      <c r="M300" s="15" t="str">
        <f aca="true">IF(I300="","",IF(L300&lt;=0,"Paid",IF(C300="","Draft",IF(E300&lt;TODAY(),"Overdue",IF(N(J300)&gt;0,"Part paid",IF(E300-TODAY()&lt;=7,"Due soon","Not due yet"))))))</f>
        <v/>
      </c>
      <c r="N300" s="16" t="str">
        <f aca="true">IF(OR(L300="",E300=""),"",IF(AND(L300&gt;0,E300&lt;TODAY()),TODAY()-E300,0))</f>
        <v/>
      </c>
      <c r="O300" s="15" t="str">
        <f aca="false">IF(OR(L300="",N(L300)&lt;=0,E300=""),"",IF(N300=0,"Current",IF(N300&lt;=30,"1-30",IF(N300&lt;=60,"31-60",IF(N300&lt;=90,"61-90","90+")))))</f>
        <v/>
      </c>
      <c r="P300" s="16" t="str">
        <f aca="false">IF(OR(K300="",C300="",N(L300)&gt;0),"",K300-C300)</f>
        <v/>
      </c>
      <c r="Q300" s="9"/>
    </row>
    <row r="301" customFormat="false" ht="15" hidden="false" customHeight="false" outlineLevel="0" collapsed="false">
      <c r="A301" s="9"/>
      <c r="B301" s="9"/>
      <c r="C301" s="10"/>
      <c r="D301" s="11"/>
      <c r="E301" s="12" t="str">
        <f aca="false">IF(C301="","",C301+N(D301))</f>
        <v/>
      </c>
      <c r="F301" s="9"/>
      <c r="G301" s="13"/>
      <c r="H301" s="13"/>
      <c r="I301" s="14" t="str">
        <f aca="false">IF(G301="","",G301+N(H301))</f>
        <v/>
      </c>
      <c r="J301" s="13"/>
      <c r="K301" s="10"/>
      <c r="L301" s="14" t="str">
        <f aca="false">IF(I301="","",I301-N(J301))</f>
        <v/>
      </c>
      <c r="M301" s="15" t="str">
        <f aca="true">IF(I301="","",IF(L301&lt;=0,"Paid",IF(C301="","Draft",IF(E301&lt;TODAY(),"Overdue",IF(N(J301)&gt;0,"Part paid",IF(E301-TODAY()&lt;=7,"Due soon","Not due yet"))))))</f>
        <v/>
      </c>
      <c r="N301" s="16" t="str">
        <f aca="true">IF(OR(L301="",E301=""),"",IF(AND(L301&gt;0,E301&lt;TODAY()),TODAY()-E301,0))</f>
        <v/>
      </c>
      <c r="O301" s="15" t="str">
        <f aca="false">IF(OR(L301="",N(L301)&lt;=0,E301=""),"",IF(N301=0,"Current",IF(N301&lt;=30,"1-30",IF(N301&lt;=60,"31-60",IF(N301&lt;=90,"61-90","90+")))))</f>
        <v/>
      </c>
      <c r="P301" s="16" t="str">
        <f aca="false">IF(OR(K301="",C301="",N(L301)&gt;0),"",K301-C301)</f>
        <v/>
      </c>
      <c r="Q301" s="9"/>
    </row>
    <row r="302" customFormat="false" ht="15" hidden="false" customHeight="false" outlineLevel="0" collapsed="false">
      <c r="A302" s="9"/>
      <c r="B302" s="9"/>
      <c r="C302" s="10"/>
      <c r="D302" s="11"/>
      <c r="E302" s="12" t="str">
        <f aca="false">IF(C302="","",C302+N(D302))</f>
        <v/>
      </c>
      <c r="F302" s="9"/>
      <c r="G302" s="13"/>
      <c r="H302" s="13"/>
      <c r="I302" s="14" t="str">
        <f aca="false">IF(G302="","",G302+N(H302))</f>
        <v/>
      </c>
      <c r="J302" s="13"/>
      <c r="K302" s="10"/>
      <c r="L302" s="14" t="str">
        <f aca="false">IF(I302="","",I302-N(J302))</f>
        <v/>
      </c>
      <c r="M302" s="15" t="str">
        <f aca="true">IF(I302="","",IF(L302&lt;=0,"Paid",IF(C302="","Draft",IF(E302&lt;TODAY(),"Overdue",IF(N(J302)&gt;0,"Part paid",IF(E302-TODAY()&lt;=7,"Due soon","Not due yet"))))))</f>
        <v/>
      </c>
      <c r="N302" s="16" t="str">
        <f aca="true">IF(OR(L302="",E302=""),"",IF(AND(L302&gt;0,E302&lt;TODAY()),TODAY()-E302,0))</f>
        <v/>
      </c>
      <c r="O302" s="15" t="str">
        <f aca="false">IF(OR(L302="",N(L302)&lt;=0,E302=""),"",IF(N302=0,"Current",IF(N302&lt;=30,"1-30",IF(N302&lt;=60,"31-60",IF(N302&lt;=90,"61-90","90+")))))</f>
        <v/>
      </c>
      <c r="P302" s="16" t="str">
        <f aca="false">IF(OR(K302="",C302="",N(L302)&gt;0),"",K302-C302)</f>
        <v/>
      </c>
      <c r="Q302" s="9"/>
    </row>
    <row r="303" customFormat="false" ht="15" hidden="false" customHeight="false" outlineLevel="0" collapsed="false">
      <c r="A303" s="9"/>
      <c r="B303" s="9"/>
      <c r="C303" s="10"/>
      <c r="D303" s="11"/>
      <c r="E303" s="12" t="str">
        <f aca="false">IF(C303="","",C303+N(D303))</f>
        <v/>
      </c>
      <c r="F303" s="9"/>
      <c r="G303" s="13"/>
      <c r="H303" s="13"/>
      <c r="I303" s="14" t="str">
        <f aca="false">IF(G303="","",G303+N(H303))</f>
        <v/>
      </c>
      <c r="J303" s="13"/>
      <c r="K303" s="10"/>
      <c r="L303" s="14" t="str">
        <f aca="false">IF(I303="","",I303-N(J303))</f>
        <v/>
      </c>
      <c r="M303" s="15" t="str">
        <f aca="true">IF(I303="","",IF(L303&lt;=0,"Paid",IF(C303="","Draft",IF(E303&lt;TODAY(),"Overdue",IF(N(J303)&gt;0,"Part paid",IF(E303-TODAY()&lt;=7,"Due soon","Not due yet"))))))</f>
        <v/>
      </c>
      <c r="N303" s="16" t="str">
        <f aca="true">IF(OR(L303="",E303=""),"",IF(AND(L303&gt;0,E303&lt;TODAY()),TODAY()-E303,0))</f>
        <v/>
      </c>
      <c r="O303" s="15" t="str">
        <f aca="false">IF(OR(L303="",N(L303)&lt;=0,E303=""),"",IF(N303=0,"Current",IF(N303&lt;=30,"1-30",IF(N303&lt;=60,"31-60",IF(N303&lt;=90,"61-90","90+")))))</f>
        <v/>
      </c>
      <c r="P303" s="16" t="str">
        <f aca="false">IF(OR(K303="",C303="",N(L303)&gt;0),"",K303-C303)</f>
        <v/>
      </c>
      <c r="Q303" s="9"/>
    </row>
    <row r="304" customFormat="false" ht="15" hidden="false" customHeight="false" outlineLevel="0" collapsed="false">
      <c r="A304" s="9"/>
      <c r="B304" s="9"/>
      <c r="C304" s="10"/>
      <c r="D304" s="11"/>
      <c r="E304" s="12" t="str">
        <f aca="false">IF(C304="","",C304+N(D304))</f>
        <v/>
      </c>
      <c r="F304" s="9"/>
      <c r="G304" s="13"/>
      <c r="H304" s="13"/>
      <c r="I304" s="14" t="str">
        <f aca="false">IF(G304="","",G304+N(H304))</f>
        <v/>
      </c>
      <c r="J304" s="13"/>
      <c r="K304" s="10"/>
      <c r="L304" s="14" t="str">
        <f aca="false">IF(I304="","",I304-N(J304))</f>
        <v/>
      </c>
      <c r="M304" s="15" t="str">
        <f aca="true">IF(I304="","",IF(L304&lt;=0,"Paid",IF(C304="","Draft",IF(E304&lt;TODAY(),"Overdue",IF(N(J304)&gt;0,"Part paid",IF(E304-TODAY()&lt;=7,"Due soon","Not due yet"))))))</f>
        <v/>
      </c>
      <c r="N304" s="16" t="str">
        <f aca="true">IF(OR(L304="",E304=""),"",IF(AND(L304&gt;0,E304&lt;TODAY()),TODAY()-E304,0))</f>
        <v/>
      </c>
      <c r="O304" s="15" t="str">
        <f aca="false">IF(OR(L304="",N(L304)&lt;=0,E304=""),"",IF(N304=0,"Current",IF(N304&lt;=30,"1-30",IF(N304&lt;=60,"31-60",IF(N304&lt;=90,"61-90","90+")))))</f>
        <v/>
      </c>
      <c r="P304" s="16" t="str">
        <f aca="false">IF(OR(K304="",C304="",N(L304)&gt;0),"",K304-C304)</f>
        <v/>
      </c>
      <c r="Q304" s="9"/>
    </row>
    <row r="305" customFormat="false" ht="15" hidden="false" customHeight="false" outlineLevel="0" collapsed="false">
      <c r="A305" s="9"/>
      <c r="B305" s="9"/>
      <c r="C305" s="10"/>
      <c r="D305" s="11"/>
      <c r="E305" s="12" t="str">
        <f aca="false">IF(C305="","",C305+N(D305))</f>
        <v/>
      </c>
      <c r="F305" s="9"/>
      <c r="G305" s="13"/>
      <c r="H305" s="13"/>
      <c r="I305" s="14" t="str">
        <f aca="false">IF(G305="","",G305+N(H305))</f>
        <v/>
      </c>
      <c r="J305" s="13"/>
      <c r="K305" s="10"/>
      <c r="L305" s="14" t="str">
        <f aca="false">IF(I305="","",I305-N(J305))</f>
        <v/>
      </c>
      <c r="M305" s="15" t="str">
        <f aca="true">IF(I305="","",IF(L305&lt;=0,"Paid",IF(C305="","Draft",IF(E305&lt;TODAY(),"Overdue",IF(N(J305)&gt;0,"Part paid",IF(E305-TODAY()&lt;=7,"Due soon","Not due yet"))))))</f>
        <v/>
      </c>
      <c r="N305" s="16" t="str">
        <f aca="true">IF(OR(L305="",E305=""),"",IF(AND(L305&gt;0,E305&lt;TODAY()),TODAY()-E305,0))</f>
        <v/>
      </c>
      <c r="O305" s="15" t="str">
        <f aca="false">IF(OR(L305="",N(L305)&lt;=0,E305=""),"",IF(N305=0,"Current",IF(N305&lt;=30,"1-30",IF(N305&lt;=60,"31-60",IF(N305&lt;=90,"61-90","90+")))))</f>
        <v/>
      </c>
      <c r="P305" s="16" t="str">
        <f aca="false">IF(OR(K305="",C305="",N(L305)&gt;0),"",K305-C305)</f>
        <v/>
      </c>
      <c r="Q305" s="9"/>
    </row>
    <row r="306" customFormat="false" ht="15" hidden="false" customHeight="false" outlineLevel="0" collapsed="false">
      <c r="A306" s="9"/>
      <c r="B306" s="9"/>
      <c r="C306" s="10"/>
      <c r="D306" s="11"/>
      <c r="E306" s="12" t="str">
        <f aca="false">IF(C306="","",C306+N(D306))</f>
        <v/>
      </c>
      <c r="F306" s="9"/>
      <c r="G306" s="13"/>
      <c r="H306" s="13"/>
      <c r="I306" s="14" t="str">
        <f aca="false">IF(G306="","",G306+N(H306))</f>
        <v/>
      </c>
      <c r="J306" s="13"/>
      <c r="K306" s="10"/>
      <c r="L306" s="14" t="str">
        <f aca="false">IF(I306="","",I306-N(J306))</f>
        <v/>
      </c>
      <c r="M306" s="15" t="str">
        <f aca="true">IF(I306="","",IF(L306&lt;=0,"Paid",IF(C306="","Draft",IF(E306&lt;TODAY(),"Overdue",IF(N(J306)&gt;0,"Part paid",IF(E306-TODAY()&lt;=7,"Due soon","Not due yet"))))))</f>
        <v/>
      </c>
      <c r="N306" s="16" t="str">
        <f aca="true">IF(OR(L306="",E306=""),"",IF(AND(L306&gt;0,E306&lt;TODAY()),TODAY()-E306,0))</f>
        <v/>
      </c>
      <c r="O306" s="15" t="str">
        <f aca="false">IF(OR(L306="",N(L306)&lt;=0,E306=""),"",IF(N306=0,"Current",IF(N306&lt;=30,"1-30",IF(N306&lt;=60,"31-60",IF(N306&lt;=90,"61-90","90+")))))</f>
        <v/>
      </c>
      <c r="P306" s="16" t="str">
        <f aca="false">IF(OR(K306="",C306="",N(L306)&gt;0),"",K306-C306)</f>
        <v/>
      </c>
      <c r="Q306" s="9"/>
    </row>
    <row r="307" customFormat="false" ht="15" hidden="false" customHeight="false" outlineLevel="0" collapsed="false">
      <c r="A307" s="9"/>
      <c r="B307" s="9"/>
      <c r="C307" s="10"/>
      <c r="D307" s="11"/>
      <c r="E307" s="12" t="str">
        <f aca="false">IF(C307="","",C307+N(D307))</f>
        <v/>
      </c>
      <c r="F307" s="9"/>
      <c r="G307" s="13"/>
      <c r="H307" s="13"/>
      <c r="I307" s="14" t="str">
        <f aca="false">IF(G307="","",G307+N(H307))</f>
        <v/>
      </c>
      <c r="J307" s="13"/>
      <c r="K307" s="10"/>
      <c r="L307" s="14" t="str">
        <f aca="false">IF(I307="","",I307-N(J307))</f>
        <v/>
      </c>
      <c r="M307" s="15" t="str">
        <f aca="true">IF(I307="","",IF(L307&lt;=0,"Paid",IF(C307="","Draft",IF(E307&lt;TODAY(),"Overdue",IF(N(J307)&gt;0,"Part paid",IF(E307-TODAY()&lt;=7,"Due soon","Not due yet"))))))</f>
        <v/>
      </c>
      <c r="N307" s="16" t="str">
        <f aca="true">IF(OR(L307="",E307=""),"",IF(AND(L307&gt;0,E307&lt;TODAY()),TODAY()-E307,0))</f>
        <v/>
      </c>
      <c r="O307" s="15" t="str">
        <f aca="false">IF(OR(L307="",N(L307)&lt;=0,E307=""),"",IF(N307=0,"Current",IF(N307&lt;=30,"1-30",IF(N307&lt;=60,"31-60",IF(N307&lt;=90,"61-90","90+")))))</f>
        <v/>
      </c>
      <c r="P307" s="16" t="str">
        <f aca="false">IF(OR(K307="",C307="",N(L307)&gt;0),"",K307-C307)</f>
        <v/>
      </c>
      <c r="Q307" s="9"/>
    </row>
    <row r="308" customFormat="false" ht="15" hidden="false" customHeight="false" outlineLevel="0" collapsed="false">
      <c r="A308" s="9"/>
      <c r="B308" s="9"/>
      <c r="C308" s="10"/>
      <c r="D308" s="11"/>
      <c r="E308" s="12" t="str">
        <f aca="false">IF(C308="","",C308+N(D308))</f>
        <v/>
      </c>
      <c r="F308" s="9"/>
      <c r="G308" s="13"/>
      <c r="H308" s="13"/>
      <c r="I308" s="14" t="str">
        <f aca="false">IF(G308="","",G308+N(H308))</f>
        <v/>
      </c>
      <c r="J308" s="13"/>
      <c r="K308" s="10"/>
      <c r="L308" s="14" t="str">
        <f aca="false">IF(I308="","",I308-N(J308))</f>
        <v/>
      </c>
      <c r="M308" s="15" t="str">
        <f aca="true">IF(I308="","",IF(L308&lt;=0,"Paid",IF(C308="","Draft",IF(E308&lt;TODAY(),"Overdue",IF(N(J308)&gt;0,"Part paid",IF(E308-TODAY()&lt;=7,"Due soon","Not due yet"))))))</f>
        <v/>
      </c>
      <c r="N308" s="16" t="str">
        <f aca="true">IF(OR(L308="",E308=""),"",IF(AND(L308&gt;0,E308&lt;TODAY()),TODAY()-E308,0))</f>
        <v/>
      </c>
      <c r="O308" s="15" t="str">
        <f aca="false">IF(OR(L308="",N(L308)&lt;=0,E308=""),"",IF(N308=0,"Current",IF(N308&lt;=30,"1-30",IF(N308&lt;=60,"31-60",IF(N308&lt;=90,"61-90","90+")))))</f>
        <v/>
      </c>
      <c r="P308" s="16" t="str">
        <f aca="false">IF(OR(K308="",C308="",N(L308)&gt;0),"",K308-C308)</f>
        <v/>
      </c>
      <c r="Q308" s="9"/>
    </row>
    <row r="309" customFormat="false" ht="15" hidden="false" customHeight="false" outlineLevel="0" collapsed="false">
      <c r="A309" s="9"/>
      <c r="B309" s="9"/>
      <c r="C309" s="10"/>
      <c r="D309" s="11"/>
      <c r="E309" s="12" t="str">
        <f aca="false">IF(C309="","",C309+N(D309))</f>
        <v/>
      </c>
      <c r="F309" s="9"/>
      <c r="G309" s="13"/>
      <c r="H309" s="13"/>
      <c r="I309" s="14" t="str">
        <f aca="false">IF(G309="","",G309+N(H309))</f>
        <v/>
      </c>
      <c r="J309" s="13"/>
      <c r="K309" s="10"/>
      <c r="L309" s="14" t="str">
        <f aca="false">IF(I309="","",I309-N(J309))</f>
        <v/>
      </c>
      <c r="M309" s="15" t="str">
        <f aca="true">IF(I309="","",IF(L309&lt;=0,"Paid",IF(C309="","Draft",IF(E309&lt;TODAY(),"Overdue",IF(N(J309)&gt;0,"Part paid",IF(E309-TODAY()&lt;=7,"Due soon","Not due yet"))))))</f>
        <v/>
      </c>
      <c r="N309" s="16" t="str">
        <f aca="true">IF(OR(L309="",E309=""),"",IF(AND(L309&gt;0,E309&lt;TODAY()),TODAY()-E309,0))</f>
        <v/>
      </c>
      <c r="O309" s="15" t="str">
        <f aca="false">IF(OR(L309="",N(L309)&lt;=0,E309=""),"",IF(N309=0,"Current",IF(N309&lt;=30,"1-30",IF(N309&lt;=60,"31-60",IF(N309&lt;=90,"61-90","90+")))))</f>
        <v/>
      </c>
      <c r="P309" s="16" t="str">
        <f aca="false">IF(OR(K309="",C309="",N(L309)&gt;0),"",K309-C309)</f>
        <v/>
      </c>
      <c r="Q309" s="9"/>
    </row>
    <row r="310" customFormat="false" ht="15" hidden="false" customHeight="false" outlineLevel="0" collapsed="false">
      <c r="A310" s="9"/>
      <c r="B310" s="9"/>
      <c r="C310" s="10"/>
      <c r="D310" s="11"/>
      <c r="E310" s="12" t="str">
        <f aca="false">IF(C310="","",C310+N(D310))</f>
        <v/>
      </c>
      <c r="F310" s="9"/>
      <c r="G310" s="13"/>
      <c r="H310" s="13"/>
      <c r="I310" s="14" t="str">
        <f aca="false">IF(G310="","",G310+N(H310))</f>
        <v/>
      </c>
      <c r="J310" s="13"/>
      <c r="K310" s="10"/>
      <c r="L310" s="14" t="str">
        <f aca="false">IF(I310="","",I310-N(J310))</f>
        <v/>
      </c>
      <c r="M310" s="15" t="str">
        <f aca="true">IF(I310="","",IF(L310&lt;=0,"Paid",IF(C310="","Draft",IF(E310&lt;TODAY(),"Overdue",IF(N(J310)&gt;0,"Part paid",IF(E310-TODAY()&lt;=7,"Due soon","Not due yet"))))))</f>
        <v/>
      </c>
      <c r="N310" s="16" t="str">
        <f aca="true">IF(OR(L310="",E310=""),"",IF(AND(L310&gt;0,E310&lt;TODAY()),TODAY()-E310,0))</f>
        <v/>
      </c>
      <c r="O310" s="15" t="str">
        <f aca="false">IF(OR(L310="",N(L310)&lt;=0,E310=""),"",IF(N310=0,"Current",IF(N310&lt;=30,"1-30",IF(N310&lt;=60,"31-60",IF(N310&lt;=90,"61-90","90+")))))</f>
        <v/>
      </c>
      <c r="P310" s="16" t="str">
        <f aca="false">IF(OR(K310="",C310="",N(L310)&gt;0),"",K310-C310)</f>
        <v/>
      </c>
      <c r="Q310" s="9"/>
    </row>
    <row r="311" customFormat="false" ht="15" hidden="false" customHeight="false" outlineLevel="0" collapsed="false">
      <c r="A311" s="9"/>
      <c r="B311" s="9"/>
      <c r="C311" s="10"/>
      <c r="D311" s="11"/>
      <c r="E311" s="12" t="str">
        <f aca="false">IF(C311="","",C311+N(D311))</f>
        <v/>
      </c>
      <c r="F311" s="9"/>
      <c r="G311" s="13"/>
      <c r="H311" s="13"/>
      <c r="I311" s="14" t="str">
        <f aca="false">IF(G311="","",G311+N(H311))</f>
        <v/>
      </c>
      <c r="J311" s="13"/>
      <c r="K311" s="10"/>
      <c r="L311" s="14" t="str">
        <f aca="false">IF(I311="","",I311-N(J311))</f>
        <v/>
      </c>
      <c r="M311" s="15" t="str">
        <f aca="true">IF(I311="","",IF(L311&lt;=0,"Paid",IF(C311="","Draft",IF(E311&lt;TODAY(),"Overdue",IF(N(J311)&gt;0,"Part paid",IF(E311-TODAY()&lt;=7,"Due soon","Not due yet"))))))</f>
        <v/>
      </c>
      <c r="N311" s="16" t="str">
        <f aca="true">IF(OR(L311="",E311=""),"",IF(AND(L311&gt;0,E311&lt;TODAY()),TODAY()-E311,0))</f>
        <v/>
      </c>
      <c r="O311" s="15" t="str">
        <f aca="false">IF(OR(L311="",N(L311)&lt;=0,E311=""),"",IF(N311=0,"Current",IF(N311&lt;=30,"1-30",IF(N311&lt;=60,"31-60",IF(N311&lt;=90,"61-90","90+")))))</f>
        <v/>
      </c>
      <c r="P311" s="16" t="str">
        <f aca="false">IF(OR(K311="",C311="",N(L311)&gt;0),"",K311-C311)</f>
        <v/>
      </c>
      <c r="Q311" s="9"/>
    </row>
    <row r="312" customFormat="false" ht="15" hidden="false" customHeight="false" outlineLevel="0" collapsed="false">
      <c r="A312" s="9"/>
      <c r="B312" s="9"/>
      <c r="C312" s="10"/>
      <c r="D312" s="11"/>
      <c r="E312" s="12" t="str">
        <f aca="false">IF(C312="","",C312+N(D312))</f>
        <v/>
      </c>
      <c r="F312" s="9"/>
      <c r="G312" s="13"/>
      <c r="H312" s="13"/>
      <c r="I312" s="14" t="str">
        <f aca="false">IF(G312="","",G312+N(H312))</f>
        <v/>
      </c>
      <c r="J312" s="13"/>
      <c r="K312" s="10"/>
      <c r="L312" s="14" t="str">
        <f aca="false">IF(I312="","",I312-N(J312))</f>
        <v/>
      </c>
      <c r="M312" s="15" t="str">
        <f aca="true">IF(I312="","",IF(L312&lt;=0,"Paid",IF(C312="","Draft",IF(E312&lt;TODAY(),"Overdue",IF(N(J312)&gt;0,"Part paid",IF(E312-TODAY()&lt;=7,"Due soon","Not due yet"))))))</f>
        <v/>
      </c>
      <c r="N312" s="16" t="str">
        <f aca="true">IF(OR(L312="",E312=""),"",IF(AND(L312&gt;0,E312&lt;TODAY()),TODAY()-E312,0))</f>
        <v/>
      </c>
      <c r="O312" s="15" t="str">
        <f aca="false">IF(OR(L312="",N(L312)&lt;=0,E312=""),"",IF(N312=0,"Current",IF(N312&lt;=30,"1-30",IF(N312&lt;=60,"31-60",IF(N312&lt;=90,"61-90","90+")))))</f>
        <v/>
      </c>
      <c r="P312" s="16" t="str">
        <f aca="false">IF(OR(K312="",C312="",N(L312)&gt;0),"",K312-C312)</f>
        <v/>
      </c>
      <c r="Q312" s="9"/>
    </row>
    <row r="313" customFormat="false" ht="15" hidden="false" customHeight="false" outlineLevel="0" collapsed="false">
      <c r="A313" s="9"/>
      <c r="B313" s="9"/>
      <c r="C313" s="10"/>
      <c r="D313" s="11"/>
      <c r="E313" s="12" t="str">
        <f aca="false">IF(C313="","",C313+N(D313))</f>
        <v/>
      </c>
      <c r="F313" s="9"/>
      <c r="G313" s="13"/>
      <c r="H313" s="13"/>
      <c r="I313" s="14" t="str">
        <f aca="false">IF(G313="","",G313+N(H313))</f>
        <v/>
      </c>
      <c r="J313" s="13"/>
      <c r="K313" s="10"/>
      <c r="L313" s="14" t="str">
        <f aca="false">IF(I313="","",I313-N(J313))</f>
        <v/>
      </c>
      <c r="M313" s="15" t="str">
        <f aca="true">IF(I313="","",IF(L313&lt;=0,"Paid",IF(C313="","Draft",IF(E313&lt;TODAY(),"Overdue",IF(N(J313)&gt;0,"Part paid",IF(E313-TODAY()&lt;=7,"Due soon","Not due yet"))))))</f>
        <v/>
      </c>
      <c r="N313" s="16" t="str">
        <f aca="true">IF(OR(L313="",E313=""),"",IF(AND(L313&gt;0,E313&lt;TODAY()),TODAY()-E313,0))</f>
        <v/>
      </c>
      <c r="O313" s="15" t="str">
        <f aca="false">IF(OR(L313="",N(L313)&lt;=0,E313=""),"",IF(N313=0,"Current",IF(N313&lt;=30,"1-30",IF(N313&lt;=60,"31-60",IF(N313&lt;=90,"61-90","90+")))))</f>
        <v/>
      </c>
      <c r="P313" s="16" t="str">
        <f aca="false">IF(OR(K313="",C313="",N(L313)&gt;0),"",K313-C313)</f>
        <v/>
      </c>
      <c r="Q313" s="9"/>
    </row>
    <row r="314" customFormat="false" ht="15" hidden="false" customHeight="false" outlineLevel="0" collapsed="false">
      <c r="A314" s="9"/>
      <c r="B314" s="9"/>
      <c r="C314" s="10"/>
      <c r="D314" s="11"/>
      <c r="E314" s="12" t="str">
        <f aca="false">IF(C314="","",C314+N(D314))</f>
        <v/>
      </c>
      <c r="F314" s="9"/>
      <c r="G314" s="13"/>
      <c r="H314" s="13"/>
      <c r="I314" s="14" t="str">
        <f aca="false">IF(G314="","",G314+N(H314))</f>
        <v/>
      </c>
      <c r="J314" s="13"/>
      <c r="K314" s="10"/>
      <c r="L314" s="14" t="str">
        <f aca="false">IF(I314="","",I314-N(J314))</f>
        <v/>
      </c>
      <c r="M314" s="15" t="str">
        <f aca="true">IF(I314="","",IF(L314&lt;=0,"Paid",IF(C314="","Draft",IF(E314&lt;TODAY(),"Overdue",IF(N(J314)&gt;0,"Part paid",IF(E314-TODAY()&lt;=7,"Due soon","Not due yet"))))))</f>
        <v/>
      </c>
      <c r="N314" s="16" t="str">
        <f aca="true">IF(OR(L314="",E314=""),"",IF(AND(L314&gt;0,E314&lt;TODAY()),TODAY()-E314,0))</f>
        <v/>
      </c>
      <c r="O314" s="15" t="str">
        <f aca="false">IF(OR(L314="",N(L314)&lt;=0,E314=""),"",IF(N314=0,"Current",IF(N314&lt;=30,"1-30",IF(N314&lt;=60,"31-60",IF(N314&lt;=90,"61-90","90+")))))</f>
        <v/>
      </c>
      <c r="P314" s="16" t="str">
        <f aca="false">IF(OR(K314="",C314="",N(L314)&gt;0),"",K314-C314)</f>
        <v/>
      </c>
      <c r="Q314" s="9"/>
    </row>
    <row r="315" customFormat="false" ht="15" hidden="false" customHeight="false" outlineLevel="0" collapsed="false">
      <c r="A315" s="9"/>
      <c r="B315" s="9"/>
      <c r="C315" s="10"/>
      <c r="D315" s="11"/>
      <c r="E315" s="12" t="str">
        <f aca="false">IF(C315="","",C315+N(D315))</f>
        <v/>
      </c>
      <c r="F315" s="9"/>
      <c r="G315" s="13"/>
      <c r="H315" s="13"/>
      <c r="I315" s="14" t="str">
        <f aca="false">IF(G315="","",G315+N(H315))</f>
        <v/>
      </c>
      <c r="J315" s="13"/>
      <c r="K315" s="10"/>
      <c r="L315" s="14" t="str">
        <f aca="false">IF(I315="","",I315-N(J315))</f>
        <v/>
      </c>
      <c r="M315" s="15" t="str">
        <f aca="true">IF(I315="","",IF(L315&lt;=0,"Paid",IF(C315="","Draft",IF(E315&lt;TODAY(),"Overdue",IF(N(J315)&gt;0,"Part paid",IF(E315-TODAY()&lt;=7,"Due soon","Not due yet"))))))</f>
        <v/>
      </c>
      <c r="N315" s="16" t="str">
        <f aca="true">IF(OR(L315="",E315=""),"",IF(AND(L315&gt;0,E315&lt;TODAY()),TODAY()-E315,0))</f>
        <v/>
      </c>
      <c r="O315" s="15" t="str">
        <f aca="false">IF(OR(L315="",N(L315)&lt;=0,E315=""),"",IF(N315=0,"Current",IF(N315&lt;=30,"1-30",IF(N315&lt;=60,"31-60",IF(N315&lt;=90,"61-90","90+")))))</f>
        <v/>
      </c>
      <c r="P315" s="16" t="str">
        <f aca="false">IF(OR(K315="",C315="",N(L315)&gt;0),"",K315-C315)</f>
        <v/>
      </c>
      <c r="Q315" s="9"/>
    </row>
    <row r="316" customFormat="false" ht="15" hidden="false" customHeight="false" outlineLevel="0" collapsed="false">
      <c r="A316" s="9"/>
      <c r="B316" s="9"/>
      <c r="C316" s="10"/>
      <c r="D316" s="11"/>
      <c r="E316" s="12" t="str">
        <f aca="false">IF(C316="","",C316+N(D316))</f>
        <v/>
      </c>
      <c r="F316" s="9"/>
      <c r="G316" s="13"/>
      <c r="H316" s="13"/>
      <c r="I316" s="14" t="str">
        <f aca="false">IF(G316="","",G316+N(H316))</f>
        <v/>
      </c>
      <c r="J316" s="13"/>
      <c r="K316" s="10"/>
      <c r="L316" s="14" t="str">
        <f aca="false">IF(I316="","",I316-N(J316))</f>
        <v/>
      </c>
      <c r="M316" s="15" t="str">
        <f aca="true">IF(I316="","",IF(L316&lt;=0,"Paid",IF(C316="","Draft",IF(E316&lt;TODAY(),"Overdue",IF(N(J316)&gt;0,"Part paid",IF(E316-TODAY()&lt;=7,"Due soon","Not due yet"))))))</f>
        <v/>
      </c>
      <c r="N316" s="16" t="str">
        <f aca="true">IF(OR(L316="",E316=""),"",IF(AND(L316&gt;0,E316&lt;TODAY()),TODAY()-E316,0))</f>
        <v/>
      </c>
      <c r="O316" s="15" t="str">
        <f aca="false">IF(OR(L316="",N(L316)&lt;=0,E316=""),"",IF(N316=0,"Current",IF(N316&lt;=30,"1-30",IF(N316&lt;=60,"31-60",IF(N316&lt;=90,"61-90","90+")))))</f>
        <v/>
      </c>
      <c r="P316" s="16" t="str">
        <f aca="false">IF(OR(K316="",C316="",N(L316)&gt;0),"",K316-C316)</f>
        <v/>
      </c>
      <c r="Q316" s="9"/>
    </row>
    <row r="317" customFormat="false" ht="15" hidden="false" customHeight="false" outlineLevel="0" collapsed="false">
      <c r="A317" s="9"/>
      <c r="B317" s="9"/>
      <c r="C317" s="10"/>
      <c r="D317" s="11"/>
      <c r="E317" s="12" t="str">
        <f aca="false">IF(C317="","",C317+N(D317))</f>
        <v/>
      </c>
      <c r="F317" s="9"/>
      <c r="G317" s="13"/>
      <c r="H317" s="13"/>
      <c r="I317" s="14" t="str">
        <f aca="false">IF(G317="","",G317+N(H317))</f>
        <v/>
      </c>
      <c r="J317" s="13"/>
      <c r="K317" s="10"/>
      <c r="L317" s="14" t="str">
        <f aca="false">IF(I317="","",I317-N(J317))</f>
        <v/>
      </c>
      <c r="M317" s="15" t="str">
        <f aca="true">IF(I317="","",IF(L317&lt;=0,"Paid",IF(C317="","Draft",IF(E317&lt;TODAY(),"Overdue",IF(N(J317)&gt;0,"Part paid",IF(E317-TODAY()&lt;=7,"Due soon","Not due yet"))))))</f>
        <v/>
      </c>
      <c r="N317" s="16" t="str">
        <f aca="true">IF(OR(L317="",E317=""),"",IF(AND(L317&gt;0,E317&lt;TODAY()),TODAY()-E317,0))</f>
        <v/>
      </c>
      <c r="O317" s="15" t="str">
        <f aca="false">IF(OR(L317="",N(L317)&lt;=0,E317=""),"",IF(N317=0,"Current",IF(N317&lt;=30,"1-30",IF(N317&lt;=60,"31-60",IF(N317&lt;=90,"61-90","90+")))))</f>
        <v/>
      </c>
      <c r="P317" s="16" t="str">
        <f aca="false">IF(OR(K317="",C317="",N(L317)&gt;0),"",K317-C317)</f>
        <v/>
      </c>
      <c r="Q317" s="9"/>
    </row>
    <row r="318" customFormat="false" ht="15" hidden="false" customHeight="false" outlineLevel="0" collapsed="false">
      <c r="A318" s="9"/>
      <c r="B318" s="9"/>
      <c r="C318" s="10"/>
      <c r="D318" s="11"/>
      <c r="E318" s="12" t="str">
        <f aca="false">IF(C318="","",C318+N(D318))</f>
        <v/>
      </c>
      <c r="F318" s="9"/>
      <c r="G318" s="13"/>
      <c r="H318" s="13"/>
      <c r="I318" s="14" t="str">
        <f aca="false">IF(G318="","",G318+N(H318))</f>
        <v/>
      </c>
      <c r="J318" s="13"/>
      <c r="K318" s="10"/>
      <c r="L318" s="14" t="str">
        <f aca="false">IF(I318="","",I318-N(J318))</f>
        <v/>
      </c>
      <c r="M318" s="15" t="str">
        <f aca="true">IF(I318="","",IF(L318&lt;=0,"Paid",IF(C318="","Draft",IF(E318&lt;TODAY(),"Overdue",IF(N(J318)&gt;0,"Part paid",IF(E318-TODAY()&lt;=7,"Due soon","Not due yet"))))))</f>
        <v/>
      </c>
      <c r="N318" s="16" t="str">
        <f aca="true">IF(OR(L318="",E318=""),"",IF(AND(L318&gt;0,E318&lt;TODAY()),TODAY()-E318,0))</f>
        <v/>
      </c>
      <c r="O318" s="15" t="str">
        <f aca="false">IF(OR(L318="",N(L318)&lt;=0,E318=""),"",IF(N318=0,"Current",IF(N318&lt;=30,"1-30",IF(N318&lt;=60,"31-60",IF(N318&lt;=90,"61-90","90+")))))</f>
        <v/>
      </c>
      <c r="P318" s="16" t="str">
        <f aca="false">IF(OR(K318="",C318="",N(L318)&gt;0),"",K318-C318)</f>
        <v/>
      </c>
      <c r="Q318" s="9"/>
    </row>
    <row r="319" customFormat="false" ht="15" hidden="false" customHeight="false" outlineLevel="0" collapsed="false">
      <c r="A319" s="9"/>
      <c r="B319" s="9"/>
      <c r="C319" s="10"/>
      <c r="D319" s="11"/>
      <c r="E319" s="12" t="str">
        <f aca="false">IF(C319="","",C319+N(D319))</f>
        <v/>
      </c>
      <c r="F319" s="9"/>
      <c r="G319" s="13"/>
      <c r="H319" s="13"/>
      <c r="I319" s="14" t="str">
        <f aca="false">IF(G319="","",G319+N(H319))</f>
        <v/>
      </c>
      <c r="J319" s="13"/>
      <c r="K319" s="10"/>
      <c r="L319" s="14" t="str">
        <f aca="false">IF(I319="","",I319-N(J319))</f>
        <v/>
      </c>
      <c r="M319" s="15" t="str">
        <f aca="true">IF(I319="","",IF(L319&lt;=0,"Paid",IF(C319="","Draft",IF(E319&lt;TODAY(),"Overdue",IF(N(J319)&gt;0,"Part paid",IF(E319-TODAY()&lt;=7,"Due soon","Not due yet"))))))</f>
        <v/>
      </c>
      <c r="N319" s="16" t="str">
        <f aca="true">IF(OR(L319="",E319=""),"",IF(AND(L319&gt;0,E319&lt;TODAY()),TODAY()-E319,0))</f>
        <v/>
      </c>
      <c r="O319" s="15" t="str">
        <f aca="false">IF(OR(L319="",N(L319)&lt;=0,E319=""),"",IF(N319=0,"Current",IF(N319&lt;=30,"1-30",IF(N319&lt;=60,"31-60",IF(N319&lt;=90,"61-90","90+")))))</f>
        <v/>
      </c>
      <c r="P319" s="16" t="str">
        <f aca="false">IF(OR(K319="",C319="",N(L319)&gt;0),"",K319-C319)</f>
        <v/>
      </c>
      <c r="Q319" s="9"/>
    </row>
    <row r="320" customFormat="false" ht="15" hidden="false" customHeight="false" outlineLevel="0" collapsed="false">
      <c r="A320" s="9"/>
      <c r="B320" s="9"/>
      <c r="C320" s="10"/>
      <c r="D320" s="11"/>
      <c r="E320" s="12" t="str">
        <f aca="false">IF(C320="","",C320+N(D320))</f>
        <v/>
      </c>
      <c r="F320" s="9"/>
      <c r="G320" s="13"/>
      <c r="H320" s="13"/>
      <c r="I320" s="14" t="str">
        <f aca="false">IF(G320="","",G320+N(H320))</f>
        <v/>
      </c>
      <c r="J320" s="13"/>
      <c r="K320" s="10"/>
      <c r="L320" s="14" t="str">
        <f aca="false">IF(I320="","",I320-N(J320))</f>
        <v/>
      </c>
      <c r="M320" s="15" t="str">
        <f aca="true">IF(I320="","",IF(L320&lt;=0,"Paid",IF(C320="","Draft",IF(E320&lt;TODAY(),"Overdue",IF(N(J320)&gt;0,"Part paid",IF(E320-TODAY()&lt;=7,"Due soon","Not due yet"))))))</f>
        <v/>
      </c>
      <c r="N320" s="16" t="str">
        <f aca="true">IF(OR(L320="",E320=""),"",IF(AND(L320&gt;0,E320&lt;TODAY()),TODAY()-E320,0))</f>
        <v/>
      </c>
      <c r="O320" s="15" t="str">
        <f aca="false">IF(OR(L320="",N(L320)&lt;=0,E320=""),"",IF(N320=0,"Current",IF(N320&lt;=30,"1-30",IF(N320&lt;=60,"31-60",IF(N320&lt;=90,"61-90","90+")))))</f>
        <v/>
      </c>
      <c r="P320" s="16" t="str">
        <f aca="false">IF(OR(K320="",C320="",N(L320)&gt;0),"",K320-C320)</f>
        <v/>
      </c>
      <c r="Q320" s="9"/>
    </row>
    <row r="321" customFormat="false" ht="15" hidden="false" customHeight="false" outlineLevel="0" collapsed="false">
      <c r="A321" s="9"/>
      <c r="B321" s="9"/>
      <c r="C321" s="10"/>
      <c r="D321" s="11"/>
      <c r="E321" s="12" t="str">
        <f aca="false">IF(C321="","",C321+N(D321))</f>
        <v/>
      </c>
      <c r="F321" s="9"/>
      <c r="G321" s="13"/>
      <c r="H321" s="13"/>
      <c r="I321" s="14" t="str">
        <f aca="false">IF(G321="","",G321+N(H321))</f>
        <v/>
      </c>
      <c r="J321" s="13"/>
      <c r="K321" s="10"/>
      <c r="L321" s="14" t="str">
        <f aca="false">IF(I321="","",I321-N(J321))</f>
        <v/>
      </c>
      <c r="M321" s="15" t="str">
        <f aca="true">IF(I321="","",IF(L321&lt;=0,"Paid",IF(C321="","Draft",IF(E321&lt;TODAY(),"Overdue",IF(N(J321)&gt;0,"Part paid",IF(E321-TODAY()&lt;=7,"Due soon","Not due yet"))))))</f>
        <v/>
      </c>
      <c r="N321" s="16" t="str">
        <f aca="true">IF(OR(L321="",E321=""),"",IF(AND(L321&gt;0,E321&lt;TODAY()),TODAY()-E321,0))</f>
        <v/>
      </c>
      <c r="O321" s="15" t="str">
        <f aca="false">IF(OR(L321="",N(L321)&lt;=0,E321=""),"",IF(N321=0,"Current",IF(N321&lt;=30,"1-30",IF(N321&lt;=60,"31-60",IF(N321&lt;=90,"61-90","90+")))))</f>
        <v/>
      </c>
      <c r="P321" s="16" t="str">
        <f aca="false">IF(OR(K321="",C321="",N(L321)&gt;0),"",K321-C321)</f>
        <v/>
      </c>
      <c r="Q321" s="9"/>
    </row>
    <row r="322" customFormat="false" ht="15" hidden="false" customHeight="false" outlineLevel="0" collapsed="false">
      <c r="A322" s="9"/>
      <c r="B322" s="9"/>
      <c r="C322" s="10"/>
      <c r="D322" s="11"/>
      <c r="E322" s="12" t="str">
        <f aca="false">IF(C322="","",C322+N(D322))</f>
        <v/>
      </c>
      <c r="F322" s="9"/>
      <c r="G322" s="13"/>
      <c r="H322" s="13"/>
      <c r="I322" s="14" t="str">
        <f aca="false">IF(G322="","",G322+N(H322))</f>
        <v/>
      </c>
      <c r="J322" s="13"/>
      <c r="K322" s="10"/>
      <c r="L322" s="14" t="str">
        <f aca="false">IF(I322="","",I322-N(J322))</f>
        <v/>
      </c>
      <c r="M322" s="15" t="str">
        <f aca="true">IF(I322="","",IF(L322&lt;=0,"Paid",IF(C322="","Draft",IF(E322&lt;TODAY(),"Overdue",IF(N(J322)&gt;0,"Part paid",IF(E322-TODAY()&lt;=7,"Due soon","Not due yet"))))))</f>
        <v/>
      </c>
      <c r="N322" s="16" t="str">
        <f aca="true">IF(OR(L322="",E322=""),"",IF(AND(L322&gt;0,E322&lt;TODAY()),TODAY()-E322,0))</f>
        <v/>
      </c>
      <c r="O322" s="15" t="str">
        <f aca="false">IF(OR(L322="",N(L322)&lt;=0,E322=""),"",IF(N322=0,"Current",IF(N322&lt;=30,"1-30",IF(N322&lt;=60,"31-60",IF(N322&lt;=90,"61-90","90+")))))</f>
        <v/>
      </c>
      <c r="P322" s="16" t="str">
        <f aca="false">IF(OR(K322="",C322="",N(L322)&gt;0),"",K322-C322)</f>
        <v/>
      </c>
      <c r="Q322" s="9"/>
    </row>
    <row r="323" customFormat="false" ht="15" hidden="false" customHeight="false" outlineLevel="0" collapsed="false">
      <c r="A323" s="9"/>
      <c r="B323" s="9"/>
      <c r="C323" s="10"/>
      <c r="D323" s="11"/>
      <c r="E323" s="12" t="str">
        <f aca="false">IF(C323="","",C323+N(D323))</f>
        <v/>
      </c>
      <c r="F323" s="9"/>
      <c r="G323" s="13"/>
      <c r="H323" s="13"/>
      <c r="I323" s="14" t="str">
        <f aca="false">IF(G323="","",G323+N(H323))</f>
        <v/>
      </c>
      <c r="J323" s="13"/>
      <c r="K323" s="10"/>
      <c r="L323" s="14" t="str">
        <f aca="false">IF(I323="","",I323-N(J323))</f>
        <v/>
      </c>
      <c r="M323" s="15" t="str">
        <f aca="true">IF(I323="","",IF(L323&lt;=0,"Paid",IF(C323="","Draft",IF(E323&lt;TODAY(),"Overdue",IF(N(J323)&gt;0,"Part paid",IF(E323-TODAY()&lt;=7,"Due soon","Not due yet"))))))</f>
        <v/>
      </c>
      <c r="N323" s="16" t="str">
        <f aca="true">IF(OR(L323="",E323=""),"",IF(AND(L323&gt;0,E323&lt;TODAY()),TODAY()-E323,0))</f>
        <v/>
      </c>
      <c r="O323" s="15" t="str">
        <f aca="false">IF(OR(L323="",N(L323)&lt;=0,E323=""),"",IF(N323=0,"Current",IF(N323&lt;=30,"1-30",IF(N323&lt;=60,"31-60",IF(N323&lt;=90,"61-90","90+")))))</f>
        <v/>
      </c>
      <c r="P323" s="16" t="str">
        <f aca="false">IF(OR(K323="",C323="",N(L323)&gt;0),"",K323-C323)</f>
        <v/>
      </c>
      <c r="Q323" s="9"/>
    </row>
    <row r="324" customFormat="false" ht="15" hidden="false" customHeight="false" outlineLevel="0" collapsed="false">
      <c r="A324" s="9"/>
      <c r="B324" s="9"/>
      <c r="C324" s="10"/>
      <c r="D324" s="11"/>
      <c r="E324" s="12" t="str">
        <f aca="false">IF(C324="","",C324+N(D324))</f>
        <v/>
      </c>
      <c r="F324" s="9"/>
      <c r="G324" s="13"/>
      <c r="H324" s="13"/>
      <c r="I324" s="14" t="str">
        <f aca="false">IF(G324="","",G324+N(H324))</f>
        <v/>
      </c>
      <c r="J324" s="13"/>
      <c r="K324" s="10"/>
      <c r="L324" s="14" t="str">
        <f aca="false">IF(I324="","",I324-N(J324))</f>
        <v/>
      </c>
      <c r="M324" s="15" t="str">
        <f aca="true">IF(I324="","",IF(L324&lt;=0,"Paid",IF(C324="","Draft",IF(E324&lt;TODAY(),"Overdue",IF(N(J324)&gt;0,"Part paid",IF(E324-TODAY()&lt;=7,"Due soon","Not due yet"))))))</f>
        <v/>
      </c>
      <c r="N324" s="16" t="str">
        <f aca="true">IF(OR(L324="",E324=""),"",IF(AND(L324&gt;0,E324&lt;TODAY()),TODAY()-E324,0))</f>
        <v/>
      </c>
      <c r="O324" s="15" t="str">
        <f aca="false">IF(OR(L324="",N(L324)&lt;=0,E324=""),"",IF(N324=0,"Current",IF(N324&lt;=30,"1-30",IF(N324&lt;=60,"31-60",IF(N324&lt;=90,"61-90","90+")))))</f>
        <v/>
      </c>
      <c r="P324" s="16" t="str">
        <f aca="false">IF(OR(K324="",C324="",N(L324)&gt;0),"",K324-C324)</f>
        <v/>
      </c>
      <c r="Q324" s="9"/>
    </row>
    <row r="325" customFormat="false" ht="15" hidden="false" customHeight="false" outlineLevel="0" collapsed="false">
      <c r="A325" s="9"/>
      <c r="B325" s="9"/>
      <c r="C325" s="10"/>
      <c r="D325" s="11"/>
      <c r="E325" s="12" t="str">
        <f aca="false">IF(C325="","",C325+N(D325))</f>
        <v/>
      </c>
      <c r="F325" s="9"/>
      <c r="G325" s="13"/>
      <c r="H325" s="13"/>
      <c r="I325" s="14" t="str">
        <f aca="false">IF(G325="","",G325+N(H325))</f>
        <v/>
      </c>
      <c r="J325" s="13"/>
      <c r="K325" s="10"/>
      <c r="L325" s="14" t="str">
        <f aca="false">IF(I325="","",I325-N(J325))</f>
        <v/>
      </c>
      <c r="M325" s="15" t="str">
        <f aca="true">IF(I325="","",IF(L325&lt;=0,"Paid",IF(C325="","Draft",IF(E325&lt;TODAY(),"Overdue",IF(N(J325)&gt;0,"Part paid",IF(E325-TODAY()&lt;=7,"Due soon","Not due yet"))))))</f>
        <v/>
      </c>
      <c r="N325" s="16" t="str">
        <f aca="true">IF(OR(L325="",E325=""),"",IF(AND(L325&gt;0,E325&lt;TODAY()),TODAY()-E325,0))</f>
        <v/>
      </c>
      <c r="O325" s="15" t="str">
        <f aca="false">IF(OR(L325="",N(L325)&lt;=0,E325=""),"",IF(N325=0,"Current",IF(N325&lt;=30,"1-30",IF(N325&lt;=60,"31-60",IF(N325&lt;=90,"61-90","90+")))))</f>
        <v/>
      </c>
      <c r="P325" s="16" t="str">
        <f aca="false">IF(OR(K325="",C325="",N(L325)&gt;0),"",K325-C325)</f>
        <v/>
      </c>
      <c r="Q325" s="9"/>
    </row>
    <row r="326" customFormat="false" ht="15" hidden="false" customHeight="false" outlineLevel="0" collapsed="false">
      <c r="A326" s="9"/>
      <c r="B326" s="9"/>
      <c r="C326" s="10"/>
      <c r="D326" s="11"/>
      <c r="E326" s="12" t="str">
        <f aca="false">IF(C326="","",C326+N(D326))</f>
        <v/>
      </c>
      <c r="F326" s="9"/>
      <c r="G326" s="13"/>
      <c r="H326" s="13"/>
      <c r="I326" s="14" t="str">
        <f aca="false">IF(G326="","",G326+N(H326))</f>
        <v/>
      </c>
      <c r="J326" s="13"/>
      <c r="K326" s="10"/>
      <c r="L326" s="14" t="str">
        <f aca="false">IF(I326="","",I326-N(J326))</f>
        <v/>
      </c>
      <c r="M326" s="15" t="str">
        <f aca="true">IF(I326="","",IF(L326&lt;=0,"Paid",IF(C326="","Draft",IF(E326&lt;TODAY(),"Overdue",IF(N(J326)&gt;0,"Part paid",IF(E326-TODAY()&lt;=7,"Due soon","Not due yet"))))))</f>
        <v/>
      </c>
      <c r="N326" s="16" t="str">
        <f aca="true">IF(OR(L326="",E326=""),"",IF(AND(L326&gt;0,E326&lt;TODAY()),TODAY()-E326,0))</f>
        <v/>
      </c>
      <c r="O326" s="15" t="str">
        <f aca="false">IF(OR(L326="",N(L326)&lt;=0,E326=""),"",IF(N326=0,"Current",IF(N326&lt;=30,"1-30",IF(N326&lt;=60,"31-60",IF(N326&lt;=90,"61-90","90+")))))</f>
        <v/>
      </c>
      <c r="P326" s="16" t="str">
        <f aca="false">IF(OR(K326="",C326="",N(L326)&gt;0),"",K326-C326)</f>
        <v/>
      </c>
      <c r="Q326" s="9"/>
    </row>
    <row r="327" customFormat="false" ht="15" hidden="false" customHeight="false" outlineLevel="0" collapsed="false">
      <c r="A327" s="9"/>
      <c r="B327" s="9"/>
      <c r="C327" s="10"/>
      <c r="D327" s="11"/>
      <c r="E327" s="12" t="str">
        <f aca="false">IF(C327="","",C327+N(D327))</f>
        <v/>
      </c>
      <c r="F327" s="9"/>
      <c r="G327" s="13"/>
      <c r="H327" s="13"/>
      <c r="I327" s="14" t="str">
        <f aca="false">IF(G327="","",G327+N(H327))</f>
        <v/>
      </c>
      <c r="J327" s="13"/>
      <c r="K327" s="10"/>
      <c r="L327" s="14" t="str">
        <f aca="false">IF(I327="","",I327-N(J327))</f>
        <v/>
      </c>
      <c r="M327" s="15" t="str">
        <f aca="true">IF(I327="","",IF(L327&lt;=0,"Paid",IF(C327="","Draft",IF(E327&lt;TODAY(),"Overdue",IF(N(J327)&gt;0,"Part paid",IF(E327-TODAY()&lt;=7,"Due soon","Not due yet"))))))</f>
        <v/>
      </c>
      <c r="N327" s="16" t="str">
        <f aca="true">IF(OR(L327="",E327=""),"",IF(AND(L327&gt;0,E327&lt;TODAY()),TODAY()-E327,0))</f>
        <v/>
      </c>
      <c r="O327" s="15" t="str">
        <f aca="false">IF(OR(L327="",N(L327)&lt;=0,E327=""),"",IF(N327=0,"Current",IF(N327&lt;=30,"1-30",IF(N327&lt;=60,"31-60",IF(N327&lt;=90,"61-90","90+")))))</f>
        <v/>
      </c>
      <c r="P327" s="16" t="str">
        <f aca="false">IF(OR(K327="",C327="",N(L327)&gt;0),"",K327-C327)</f>
        <v/>
      </c>
      <c r="Q327" s="9"/>
    </row>
    <row r="328" customFormat="false" ht="15" hidden="false" customHeight="false" outlineLevel="0" collapsed="false">
      <c r="A328" s="9"/>
      <c r="B328" s="9"/>
      <c r="C328" s="10"/>
      <c r="D328" s="11"/>
      <c r="E328" s="12" t="str">
        <f aca="false">IF(C328="","",C328+N(D328))</f>
        <v/>
      </c>
      <c r="F328" s="9"/>
      <c r="G328" s="13"/>
      <c r="H328" s="13"/>
      <c r="I328" s="14" t="str">
        <f aca="false">IF(G328="","",G328+N(H328))</f>
        <v/>
      </c>
      <c r="J328" s="13"/>
      <c r="K328" s="10"/>
      <c r="L328" s="14" t="str">
        <f aca="false">IF(I328="","",I328-N(J328))</f>
        <v/>
      </c>
      <c r="M328" s="15" t="str">
        <f aca="true">IF(I328="","",IF(L328&lt;=0,"Paid",IF(C328="","Draft",IF(E328&lt;TODAY(),"Overdue",IF(N(J328)&gt;0,"Part paid",IF(E328-TODAY()&lt;=7,"Due soon","Not due yet"))))))</f>
        <v/>
      </c>
      <c r="N328" s="16" t="str">
        <f aca="true">IF(OR(L328="",E328=""),"",IF(AND(L328&gt;0,E328&lt;TODAY()),TODAY()-E328,0))</f>
        <v/>
      </c>
      <c r="O328" s="15" t="str">
        <f aca="false">IF(OR(L328="",N(L328)&lt;=0,E328=""),"",IF(N328=0,"Current",IF(N328&lt;=30,"1-30",IF(N328&lt;=60,"31-60",IF(N328&lt;=90,"61-90","90+")))))</f>
        <v/>
      </c>
      <c r="P328" s="16" t="str">
        <f aca="false">IF(OR(K328="",C328="",N(L328)&gt;0),"",K328-C328)</f>
        <v/>
      </c>
      <c r="Q328" s="9"/>
    </row>
    <row r="329" customFormat="false" ht="15" hidden="false" customHeight="false" outlineLevel="0" collapsed="false">
      <c r="A329" s="9"/>
      <c r="B329" s="9"/>
      <c r="C329" s="10"/>
      <c r="D329" s="11"/>
      <c r="E329" s="12" t="str">
        <f aca="false">IF(C329="","",C329+N(D329))</f>
        <v/>
      </c>
      <c r="F329" s="9"/>
      <c r="G329" s="13"/>
      <c r="H329" s="13"/>
      <c r="I329" s="14" t="str">
        <f aca="false">IF(G329="","",G329+N(H329))</f>
        <v/>
      </c>
      <c r="J329" s="13"/>
      <c r="K329" s="10"/>
      <c r="L329" s="14" t="str">
        <f aca="false">IF(I329="","",I329-N(J329))</f>
        <v/>
      </c>
      <c r="M329" s="15" t="str">
        <f aca="true">IF(I329="","",IF(L329&lt;=0,"Paid",IF(C329="","Draft",IF(E329&lt;TODAY(),"Overdue",IF(N(J329)&gt;0,"Part paid",IF(E329-TODAY()&lt;=7,"Due soon","Not due yet"))))))</f>
        <v/>
      </c>
      <c r="N329" s="16" t="str">
        <f aca="true">IF(OR(L329="",E329=""),"",IF(AND(L329&gt;0,E329&lt;TODAY()),TODAY()-E329,0))</f>
        <v/>
      </c>
      <c r="O329" s="15" t="str">
        <f aca="false">IF(OR(L329="",N(L329)&lt;=0,E329=""),"",IF(N329=0,"Current",IF(N329&lt;=30,"1-30",IF(N329&lt;=60,"31-60",IF(N329&lt;=90,"61-90","90+")))))</f>
        <v/>
      </c>
      <c r="P329" s="16" t="str">
        <f aca="false">IF(OR(K329="",C329="",N(L329)&gt;0),"",K329-C329)</f>
        <v/>
      </c>
      <c r="Q329" s="9"/>
    </row>
    <row r="330" customFormat="false" ht="15" hidden="false" customHeight="false" outlineLevel="0" collapsed="false">
      <c r="A330" s="9"/>
      <c r="B330" s="9"/>
      <c r="C330" s="10"/>
      <c r="D330" s="11"/>
      <c r="E330" s="12" t="str">
        <f aca="false">IF(C330="","",C330+N(D330))</f>
        <v/>
      </c>
      <c r="F330" s="9"/>
      <c r="G330" s="13"/>
      <c r="H330" s="13"/>
      <c r="I330" s="14" t="str">
        <f aca="false">IF(G330="","",G330+N(H330))</f>
        <v/>
      </c>
      <c r="J330" s="13"/>
      <c r="K330" s="10"/>
      <c r="L330" s="14" t="str">
        <f aca="false">IF(I330="","",I330-N(J330))</f>
        <v/>
      </c>
      <c r="M330" s="15" t="str">
        <f aca="true">IF(I330="","",IF(L330&lt;=0,"Paid",IF(C330="","Draft",IF(E330&lt;TODAY(),"Overdue",IF(N(J330)&gt;0,"Part paid",IF(E330-TODAY()&lt;=7,"Due soon","Not due yet"))))))</f>
        <v/>
      </c>
      <c r="N330" s="16" t="str">
        <f aca="true">IF(OR(L330="",E330=""),"",IF(AND(L330&gt;0,E330&lt;TODAY()),TODAY()-E330,0))</f>
        <v/>
      </c>
      <c r="O330" s="15" t="str">
        <f aca="false">IF(OR(L330="",N(L330)&lt;=0,E330=""),"",IF(N330=0,"Current",IF(N330&lt;=30,"1-30",IF(N330&lt;=60,"31-60",IF(N330&lt;=90,"61-90","90+")))))</f>
        <v/>
      </c>
      <c r="P330" s="16" t="str">
        <f aca="false">IF(OR(K330="",C330="",N(L330)&gt;0),"",K330-C330)</f>
        <v/>
      </c>
      <c r="Q330" s="9"/>
    </row>
    <row r="331" customFormat="false" ht="15" hidden="false" customHeight="false" outlineLevel="0" collapsed="false">
      <c r="A331" s="9"/>
      <c r="B331" s="9"/>
      <c r="C331" s="10"/>
      <c r="D331" s="11"/>
      <c r="E331" s="12" t="str">
        <f aca="false">IF(C331="","",C331+N(D331))</f>
        <v/>
      </c>
      <c r="F331" s="9"/>
      <c r="G331" s="13"/>
      <c r="H331" s="13"/>
      <c r="I331" s="14" t="str">
        <f aca="false">IF(G331="","",G331+N(H331))</f>
        <v/>
      </c>
      <c r="J331" s="13"/>
      <c r="K331" s="10"/>
      <c r="L331" s="14" t="str">
        <f aca="false">IF(I331="","",I331-N(J331))</f>
        <v/>
      </c>
      <c r="M331" s="15" t="str">
        <f aca="true">IF(I331="","",IF(L331&lt;=0,"Paid",IF(C331="","Draft",IF(E331&lt;TODAY(),"Overdue",IF(N(J331)&gt;0,"Part paid",IF(E331-TODAY()&lt;=7,"Due soon","Not due yet"))))))</f>
        <v/>
      </c>
      <c r="N331" s="16" t="str">
        <f aca="true">IF(OR(L331="",E331=""),"",IF(AND(L331&gt;0,E331&lt;TODAY()),TODAY()-E331,0))</f>
        <v/>
      </c>
      <c r="O331" s="15" t="str">
        <f aca="false">IF(OR(L331="",N(L331)&lt;=0,E331=""),"",IF(N331=0,"Current",IF(N331&lt;=30,"1-30",IF(N331&lt;=60,"31-60",IF(N331&lt;=90,"61-90","90+")))))</f>
        <v/>
      </c>
      <c r="P331" s="16" t="str">
        <f aca="false">IF(OR(K331="",C331="",N(L331)&gt;0),"",K331-C331)</f>
        <v/>
      </c>
      <c r="Q331" s="9"/>
    </row>
    <row r="332" customFormat="false" ht="15" hidden="false" customHeight="false" outlineLevel="0" collapsed="false">
      <c r="A332" s="9"/>
      <c r="B332" s="9"/>
      <c r="C332" s="10"/>
      <c r="D332" s="11"/>
      <c r="E332" s="12" t="str">
        <f aca="false">IF(C332="","",C332+N(D332))</f>
        <v/>
      </c>
      <c r="F332" s="9"/>
      <c r="G332" s="13"/>
      <c r="H332" s="13"/>
      <c r="I332" s="14" t="str">
        <f aca="false">IF(G332="","",G332+N(H332))</f>
        <v/>
      </c>
      <c r="J332" s="13"/>
      <c r="K332" s="10"/>
      <c r="L332" s="14" t="str">
        <f aca="false">IF(I332="","",I332-N(J332))</f>
        <v/>
      </c>
      <c r="M332" s="15" t="str">
        <f aca="true">IF(I332="","",IF(L332&lt;=0,"Paid",IF(C332="","Draft",IF(E332&lt;TODAY(),"Overdue",IF(N(J332)&gt;0,"Part paid",IF(E332-TODAY()&lt;=7,"Due soon","Not due yet"))))))</f>
        <v/>
      </c>
      <c r="N332" s="16" t="str">
        <f aca="true">IF(OR(L332="",E332=""),"",IF(AND(L332&gt;0,E332&lt;TODAY()),TODAY()-E332,0))</f>
        <v/>
      </c>
      <c r="O332" s="15" t="str">
        <f aca="false">IF(OR(L332="",N(L332)&lt;=0,E332=""),"",IF(N332=0,"Current",IF(N332&lt;=30,"1-30",IF(N332&lt;=60,"31-60",IF(N332&lt;=90,"61-90","90+")))))</f>
        <v/>
      </c>
      <c r="P332" s="16" t="str">
        <f aca="false">IF(OR(K332="",C332="",N(L332)&gt;0),"",K332-C332)</f>
        <v/>
      </c>
      <c r="Q332" s="9"/>
    </row>
    <row r="333" customFormat="false" ht="15" hidden="false" customHeight="false" outlineLevel="0" collapsed="false">
      <c r="A333" s="9"/>
      <c r="B333" s="9"/>
      <c r="C333" s="10"/>
      <c r="D333" s="11"/>
      <c r="E333" s="12" t="str">
        <f aca="false">IF(C333="","",C333+N(D333))</f>
        <v/>
      </c>
      <c r="F333" s="9"/>
      <c r="G333" s="13"/>
      <c r="H333" s="13"/>
      <c r="I333" s="14" t="str">
        <f aca="false">IF(G333="","",G333+N(H333))</f>
        <v/>
      </c>
      <c r="J333" s="13"/>
      <c r="K333" s="10"/>
      <c r="L333" s="14" t="str">
        <f aca="false">IF(I333="","",I333-N(J333))</f>
        <v/>
      </c>
      <c r="M333" s="15" t="str">
        <f aca="true">IF(I333="","",IF(L333&lt;=0,"Paid",IF(C333="","Draft",IF(E333&lt;TODAY(),"Overdue",IF(N(J333)&gt;0,"Part paid",IF(E333-TODAY()&lt;=7,"Due soon","Not due yet"))))))</f>
        <v/>
      </c>
      <c r="N333" s="16" t="str">
        <f aca="true">IF(OR(L333="",E333=""),"",IF(AND(L333&gt;0,E333&lt;TODAY()),TODAY()-E333,0))</f>
        <v/>
      </c>
      <c r="O333" s="15" t="str">
        <f aca="false">IF(OR(L333="",N(L333)&lt;=0,E333=""),"",IF(N333=0,"Current",IF(N333&lt;=30,"1-30",IF(N333&lt;=60,"31-60",IF(N333&lt;=90,"61-90","90+")))))</f>
        <v/>
      </c>
      <c r="P333" s="16" t="str">
        <f aca="false">IF(OR(K333="",C333="",N(L333)&gt;0),"",K333-C333)</f>
        <v/>
      </c>
      <c r="Q333" s="9"/>
    </row>
    <row r="334" customFormat="false" ht="15" hidden="false" customHeight="false" outlineLevel="0" collapsed="false">
      <c r="A334" s="9"/>
      <c r="B334" s="9"/>
      <c r="C334" s="10"/>
      <c r="D334" s="11"/>
      <c r="E334" s="12" t="str">
        <f aca="false">IF(C334="","",C334+N(D334))</f>
        <v/>
      </c>
      <c r="F334" s="9"/>
      <c r="G334" s="13"/>
      <c r="H334" s="13"/>
      <c r="I334" s="14" t="str">
        <f aca="false">IF(G334="","",G334+N(H334))</f>
        <v/>
      </c>
      <c r="J334" s="13"/>
      <c r="K334" s="10"/>
      <c r="L334" s="14" t="str">
        <f aca="false">IF(I334="","",I334-N(J334))</f>
        <v/>
      </c>
      <c r="M334" s="15" t="str">
        <f aca="true">IF(I334="","",IF(L334&lt;=0,"Paid",IF(C334="","Draft",IF(E334&lt;TODAY(),"Overdue",IF(N(J334)&gt;0,"Part paid",IF(E334-TODAY()&lt;=7,"Due soon","Not due yet"))))))</f>
        <v/>
      </c>
      <c r="N334" s="16" t="str">
        <f aca="true">IF(OR(L334="",E334=""),"",IF(AND(L334&gt;0,E334&lt;TODAY()),TODAY()-E334,0))</f>
        <v/>
      </c>
      <c r="O334" s="15" t="str">
        <f aca="false">IF(OR(L334="",N(L334)&lt;=0,E334=""),"",IF(N334=0,"Current",IF(N334&lt;=30,"1-30",IF(N334&lt;=60,"31-60",IF(N334&lt;=90,"61-90","90+")))))</f>
        <v/>
      </c>
      <c r="P334" s="16" t="str">
        <f aca="false">IF(OR(K334="",C334="",N(L334)&gt;0),"",K334-C334)</f>
        <v/>
      </c>
      <c r="Q334" s="9"/>
    </row>
    <row r="335" customFormat="false" ht="15" hidden="false" customHeight="false" outlineLevel="0" collapsed="false">
      <c r="A335" s="9"/>
      <c r="B335" s="9"/>
      <c r="C335" s="10"/>
      <c r="D335" s="11"/>
      <c r="E335" s="12" t="str">
        <f aca="false">IF(C335="","",C335+N(D335))</f>
        <v/>
      </c>
      <c r="F335" s="9"/>
      <c r="G335" s="13"/>
      <c r="H335" s="13"/>
      <c r="I335" s="14" t="str">
        <f aca="false">IF(G335="","",G335+N(H335))</f>
        <v/>
      </c>
      <c r="J335" s="13"/>
      <c r="K335" s="10"/>
      <c r="L335" s="14" t="str">
        <f aca="false">IF(I335="","",I335-N(J335))</f>
        <v/>
      </c>
      <c r="M335" s="15" t="str">
        <f aca="true">IF(I335="","",IF(L335&lt;=0,"Paid",IF(C335="","Draft",IF(E335&lt;TODAY(),"Overdue",IF(N(J335)&gt;0,"Part paid",IF(E335-TODAY()&lt;=7,"Due soon","Not due yet"))))))</f>
        <v/>
      </c>
      <c r="N335" s="16" t="str">
        <f aca="true">IF(OR(L335="",E335=""),"",IF(AND(L335&gt;0,E335&lt;TODAY()),TODAY()-E335,0))</f>
        <v/>
      </c>
      <c r="O335" s="15" t="str">
        <f aca="false">IF(OR(L335="",N(L335)&lt;=0,E335=""),"",IF(N335=0,"Current",IF(N335&lt;=30,"1-30",IF(N335&lt;=60,"31-60",IF(N335&lt;=90,"61-90","90+")))))</f>
        <v/>
      </c>
      <c r="P335" s="16" t="str">
        <f aca="false">IF(OR(K335="",C335="",N(L335)&gt;0),"",K335-C335)</f>
        <v/>
      </c>
      <c r="Q335" s="9"/>
    </row>
    <row r="336" customFormat="false" ht="15" hidden="false" customHeight="false" outlineLevel="0" collapsed="false">
      <c r="A336" s="9"/>
      <c r="B336" s="9"/>
      <c r="C336" s="10"/>
      <c r="D336" s="11"/>
      <c r="E336" s="12" t="str">
        <f aca="false">IF(C336="","",C336+N(D336))</f>
        <v/>
      </c>
      <c r="F336" s="9"/>
      <c r="G336" s="13"/>
      <c r="H336" s="13"/>
      <c r="I336" s="14" t="str">
        <f aca="false">IF(G336="","",G336+N(H336))</f>
        <v/>
      </c>
      <c r="J336" s="13"/>
      <c r="K336" s="10"/>
      <c r="L336" s="14" t="str">
        <f aca="false">IF(I336="","",I336-N(J336))</f>
        <v/>
      </c>
      <c r="M336" s="15" t="str">
        <f aca="true">IF(I336="","",IF(L336&lt;=0,"Paid",IF(C336="","Draft",IF(E336&lt;TODAY(),"Overdue",IF(N(J336)&gt;0,"Part paid",IF(E336-TODAY()&lt;=7,"Due soon","Not due yet"))))))</f>
        <v/>
      </c>
      <c r="N336" s="16" t="str">
        <f aca="true">IF(OR(L336="",E336=""),"",IF(AND(L336&gt;0,E336&lt;TODAY()),TODAY()-E336,0))</f>
        <v/>
      </c>
      <c r="O336" s="15" t="str">
        <f aca="false">IF(OR(L336="",N(L336)&lt;=0,E336=""),"",IF(N336=0,"Current",IF(N336&lt;=30,"1-30",IF(N336&lt;=60,"31-60",IF(N336&lt;=90,"61-90","90+")))))</f>
        <v/>
      </c>
      <c r="P336" s="16" t="str">
        <f aca="false">IF(OR(K336="",C336="",N(L336)&gt;0),"",K336-C336)</f>
        <v/>
      </c>
      <c r="Q336" s="9"/>
    </row>
    <row r="337" customFormat="false" ht="15" hidden="false" customHeight="false" outlineLevel="0" collapsed="false">
      <c r="A337" s="9"/>
      <c r="B337" s="9"/>
      <c r="C337" s="10"/>
      <c r="D337" s="11"/>
      <c r="E337" s="12" t="str">
        <f aca="false">IF(C337="","",C337+N(D337))</f>
        <v/>
      </c>
      <c r="F337" s="9"/>
      <c r="G337" s="13"/>
      <c r="H337" s="13"/>
      <c r="I337" s="14" t="str">
        <f aca="false">IF(G337="","",G337+N(H337))</f>
        <v/>
      </c>
      <c r="J337" s="13"/>
      <c r="K337" s="10"/>
      <c r="L337" s="14" t="str">
        <f aca="false">IF(I337="","",I337-N(J337))</f>
        <v/>
      </c>
      <c r="M337" s="15" t="str">
        <f aca="true">IF(I337="","",IF(L337&lt;=0,"Paid",IF(C337="","Draft",IF(E337&lt;TODAY(),"Overdue",IF(N(J337)&gt;0,"Part paid",IF(E337-TODAY()&lt;=7,"Due soon","Not due yet"))))))</f>
        <v/>
      </c>
      <c r="N337" s="16" t="str">
        <f aca="true">IF(OR(L337="",E337=""),"",IF(AND(L337&gt;0,E337&lt;TODAY()),TODAY()-E337,0))</f>
        <v/>
      </c>
      <c r="O337" s="15" t="str">
        <f aca="false">IF(OR(L337="",N(L337)&lt;=0,E337=""),"",IF(N337=0,"Current",IF(N337&lt;=30,"1-30",IF(N337&lt;=60,"31-60",IF(N337&lt;=90,"61-90","90+")))))</f>
        <v/>
      </c>
      <c r="P337" s="16" t="str">
        <f aca="false">IF(OR(K337="",C337="",N(L337)&gt;0),"",K337-C337)</f>
        <v/>
      </c>
      <c r="Q337" s="9"/>
    </row>
    <row r="338" customFormat="false" ht="15" hidden="false" customHeight="false" outlineLevel="0" collapsed="false">
      <c r="A338" s="9"/>
      <c r="B338" s="9"/>
      <c r="C338" s="10"/>
      <c r="D338" s="11"/>
      <c r="E338" s="12" t="str">
        <f aca="false">IF(C338="","",C338+N(D338))</f>
        <v/>
      </c>
      <c r="F338" s="9"/>
      <c r="G338" s="13"/>
      <c r="H338" s="13"/>
      <c r="I338" s="14" t="str">
        <f aca="false">IF(G338="","",G338+N(H338))</f>
        <v/>
      </c>
      <c r="J338" s="13"/>
      <c r="K338" s="10"/>
      <c r="L338" s="14" t="str">
        <f aca="false">IF(I338="","",I338-N(J338))</f>
        <v/>
      </c>
      <c r="M338" s="15" t="str">
        <f aca="true">IF(I338="","",IF(L338&lt;=0,"Paid",IF(C338="","Draft",IF(E338&lt;TODAY(),"Overdue",IF(N(J338)&gt;0,"Part paid",IF(E338-TODAY()&lt;=7,"Due soon","Not due yet"))))))</f>
        <v/>
      </c>
      <c r="N338" s="16" t="str">
        <f aca="true">IF(OR(L338="",E338=""),"",IF(AND(L338&gt;0,E338&lt;TODAY()),TODAY()-E338,0))</f>
        <v/>
      </c>
      <c r="O338" s="15" t="str">
        <f aca="false">IF(OR(L338="",N(L338)&lt;=0,E338=""),"",IF(N338=0,"Current",IF(N338&lt;=30,"1-30",IF(N338&lt;=60,"31-60",IF(N338&lt;=90,"61-90","90+")))))</f>
        <v/>
      </c>
      <c r="P338" s="16" t="str">
        <f aca="false">IF(OR(K338="",C338="",N(L338)&gt;0),"",K338-C338)</f>
        <v/>
      </c>
      <c r="Q338" s="9"/>
    </row>
    <row r="339" customFormat="false" ht="15" hidden="false" customHeight="false" outlineLevel="0" collapsed="false">
      <c r="A339" s="9"/>
      <c r="B339" s="9"/>
      <c r="C339" s="10"/>
      <c r="D339" s="11"/>
      <c r="E339" s="12" t="str">
        <f aca="false">IF(C339="","",C339+N(D339))</f>
        <v/>
      </c>
      <c r="F339" s="9"/>
      <c r="G339" s="13"/>
      <c r="H339" s="13"/>
      <c r="I339" s="14" t="str">
        <f aca="false">IF(G339="","",G339+N(H339))</f>
        <v/>
      </c>
      <c r="J339" s="13"/>
      <c r="K339" s="10"/>
      <c r="L339" s="14" t="str">
        <f aca="false">IF(I339="","",I339-N(J339))</f>
        <v/>
      </c>
      <c r="M339" s="15" t="str">
        <f aca="true">IF(I339="","",IF(L339&lt;=0,"Paid",IF(C339="","Draft",IF(E339&lt;TODAY(),"Overdue",IF(N(J339)&gt;0,"Part paid",IF(E339-TODAY()&lt;=7,"Due soon","Not due yet"))))))</f>
        <v/>
      </c>
      <c r="N339" s="16" t="str">
        <f aca="true">IF(OR(L339="",E339=""),"",IF(AND(L339&gt;0,E339&lt;TODAY()),TODAY()-E339,0))</f>
        <v/>
      </c>
      <c r="O339" s="15" t="str">
        <f aca="false">IF(OR(L339="",N(L339)&lt;=0,E339=""),"",IF(N339=0,"Current",IF(N339&lt;=30,"1-30",IF(N339&lt;=60,"31-60",IF(N339&lt;=90,"61-90","90+")))))</f>
        <v/>
      </c>
      <c r="P339" s="16" t="str">
        <f aca="false">IF(OR(K339="",C339="",N(L339)&gt;0),"",K339-C339)</f>
        <v/>
      </c>
      <c r="Q339" s="9"/>
    </row>
    <row r="340" customFormat="false" ht="15" hidden="false" customHeight="false" outlineLevel="0" collapsed="false">
      <c r="A340" s="9"/>
      <c r="B340" s="9"/>
      <c r="C340" s="10"/>
      <c r="D340" s="11"/>
      <c r="E340" s="12" t="str">
        <f aca="false">IF(C340="","",C340+N(D340))</f>
        <v/>
      </c>
      <c r="F340" s="9"/>
      <c r="G340" s="13"/>
      <c r="H340" s="13"/>
      <c r="I340" s="14" t="str">
        <f aca="false">IF(G340="","",G340+N(H340))</f>
        <v/>
      </c>
      <c r="J340" s="13"/>
      <c r="K340" s="10"/>
      <c r="L340" s="14" t="str">
        <f aca="false">IF(I340="","",I340-N(J340))</f>
        <v/>
      </c>
      <c r="M340" s="15" t="str">
        <f aca="true">IF(I340="","",IF(L340&lt;=0,"Paid",IF(C340="","Draft",IF(E340&lt;TODAY(),"Overdue",IF(N(J340)&gt;0,"Part paid",IF(E340-TODAY()&lt;=7,"Due soon","Not due yet"))))))</f>
        <v/>
      </c>
      <c r="N340" s="16" t="str">
        <f aca="true">IF(OR(L340="",E340=""),"",IF(AND(L340&gt;0,E340&lt;TODAY()),TODAY()-E340,0))</f>
        <v/>
      </c>
      <c r="O340" s="15" t="str">
        <f aca="false">IF(OR(L340="",N(L340)&lt;=0,E340=""),"",IF(N340=0,"Current",IF(N340&lt;=30,"1-30",IF(N340&lt;=60,"31-60",IF(N340&lt;=90,"61-90","90+")))))</f>
        <v/>
      </c>
      <c r="P340" s="16" t="str">
        <f aca="false">IF(OR(K340="",C340="",N(L340)&gt;0),"",K340-C340)</f>
        <v/>
      </c>
      <c r="Q340" s="9"/>
    </row>
    <row r="341" customFormat="false" ht="15" hidden="false" customHeight="false" outlineLevel="0" collapsed="false">
      <c r="A341" s="9"/>
      <c r="B341" s="9"/>
      <c r="C341" s="10"/>
      <c r="D341" s="11"/>
      <c r="E341" s="12" t="str">
        <f aca="false">IF(C341="","",C341+N(D341))</f>
        <v/>
      </c>
      <c r="F341" s="9"/>
      <c r="G341" s="13"/>
      <c r="H341" s="13"/>
      <c r="I341" s="14" t="str">
        <f aca="false">IF(G341="","",G341+N(H341))</f>
        <v/>
      </c>
      <c r="J341" s="13"/>
      <c r="K341" s="10"/>
      <c r="L341" s="14" t="str">
        <f aca="false">IF(I341="","",I341-N(J341))</f>
        <v/>
      </c>
      <c r="M341" s="15" t="str">
        <f aca="true">IF(I341="","",IF(L341&lt;=0,"Paid",IF(C341="","Draft",IF(E341&lt;TODAY(),"Overdue",IF(N(J341)&gt;0,"Part paid",IF(E341-TODAY()&lt;=7,"Due soon","Not due yet"))))))</f>
        <v/>
      </c>
      <c r="N341" s="16" t="str">
        <f aca="true">IF(OR(L341="",E341=""),"",IF(AND(L341&gt;0,E341&lt;TODAY()),TODAY()-E341,0))</f>
        <v/>
      </c>
      <c r="O341" s="15" t="str">
        <f aca="false">IF(OR(L341="",N(L341)&lt;=0,E341=""),"",IF(N341=0,"Current",IF(N341&lt;=30,"1-30",IF(N341&lt;=60,"31-60",IF(N341&lt;=90,"61-90","90+")))))</f>
        <v/>
      </c>
      <c r="P341" s="16" t="str">
        <f aca="false">IF(OR(K341="",C341="",N(L341)&gt;0),"",K341-C341)</f>
        <v/>
      </c>
      <c r="Q341" s="9"/>
    </row>
    <row r="342" customFormat="false" ht="15" hidden="false" customHeight="false" outlineLevel="0" collapsed="false">
      <c r="A342" s="9"/>
      <c r="B342" s="9"/>
      <c r="C342" s="10"/>
      <c r="D342" s="11"/>
      <c r="E342" s="12" t="str">
        <f aca="false">IF(C342="","",C342+N(D342))</f>
        <v/>
      </c>
      <c r="F342" s="9"/>
      <c r="G342" s="13"/>
      <c r="H342" s="13"/>
      <c r="I342" s="14" t="str">
        <f aca="false">IF(G342="","",G342+N(H342))</f>
        <v/>
      </c>
      <c r="J342" s="13"/>
      <c r="K342" s="10"/>
      <c r="L342" s="14" t="str">
        <f aca="false">IF(I342="","",I342-N(J342))</f>
        <v/>
      </c>
      <c r="M342" s="15" t="str">
        <f aca="true">IF(I342="","",IF(L342&lt;=0,"Paid",IF(C342="","Draft",IF(E342&lt;TODAY(),"Overdue",IF(N(J342)&gt;0,"Part paid",IF(E342-TODAY()&lt;=7,"Due soon","Not due yet"))))))</f>
        <v/>
      </c>
      <c r="N342" s="16" t="str">
        <f aca="true">IF(OR(L342="",E342=""),"",IF(AND(L342&gt;0,E342&lt;TODAY()),TODAY()-E342,0))</f>
        <v/>
      </c>
      <c r="O342" s="15" t="str">
        <f aca="false">IF(OR(L342="",N(L342)&lt;=0,E342=""),"",IF(N342=0,"Current",IF(N342&lt;=30,"1-30",IF(N342&lt;=60,"31-60",IF(N342&lt;=90,"61-90","90+")))))</f>
        <v/>
      </c>
      <c r="P342" s="16" t="str">
        <f aca="false">IF(OR(K342="",C342="",N(L342)&gt;0),"",K342-C342)</f>
        <v/>
      </c>
      <c r="Q342" s="9"/>
    </row>
    <row r="343" customFormat="false" ht="15" hidden="false" customHeight="false" outlineLevel="0" collapsed="false">
      <c r="A343" s="9"/>
      <c r="B343" s="9"/>
      <c r="C343" s="10"/>
      <c r="D343" s="11"/>
      <c r="E343" s="12" t="str">
        <f aca="false">IF(C343="","",C343+N(D343))</f>
        <v/>
      </c>
      <c r="F343" s="9"/>
      <c r="G343" s="13"/>
      <c r="H343" s="13"/>
      <c r="I343" s="14" t="str">
        <f aca="false">IF(G343="","",G343+N(H343))</f>
        <v/>
      </c>
      <c r="J343" s="13"/>
      <c r="K343" s="10"/>
      <c r="L343" s="14" t="str">
        <f aca="false">IF(I343="","",I343-N(J343))</f>
        <v/>
      </c>
      <c r="M343" s="15" t="str">
        <f aca="true">IF(I343="","",IF(L343&lt;=0,"Paid",IF(C343="","Draft",IF(E343&lt;TODAY(),"Overdue",IF(N(J343)&gt;0,"Part paid",IF(E343-TODAY()&lt;=7,"Due soon","Not due yet"))))))</f>
        <v/>
      </c>
      <c r="N343" s="16" t="str">
        <f aca="true">IF(OR(L343="",E343=""),"",IF(AND(L343&gt;0,E343&lt;TODAY()),TODAY()-E343,0))</f>
        <v/>
      </c>
      <c r="O343" s="15" t="str">
        <f aca="false">IF(OR(L343="",N(L343)&lt;=0,E343=""),"",IF(N343=0,"Current",IF(N343&lt;=30,"1-30",IF(N343&lt;=60,"31-60",IF(N343&lt;=90,"61-90","90+")))))</f>
        <v/>
      </c>
      <c r="P343" s="16" t="str">
        <f aca="false">IF(OR(K343="",C343="",N(L343)&gt;0),"",K343-C343)</f>
        <v/>
      </c>
      <c r="Q343" s="9"/>
    </row>
    <row r="344" customFormat="false" ht="15" hidden="false" customHeight="false" outlineLevel="0" collapsed="false">
      <c r="A344" s="9"/>
      <c r="B344" s="9"/>
      <c r="C344" s="10"/>
      <c r="D344" s="11"/>
      <c r="E344" s="12" t="str">
        <f aca="false">IF(C344="","",C344+N(D344))</f>
        <v/>
      </c>
      <c r="F344" s="9"/>
      <c r="G344" s="13"/>
      <c r="H344" s="13"/>
      <c r="I344" s="14" t="str">
        <f aca="false">IF(G344="","",G344+N(H344))</f>
        <v/>
      </c>
      <c r="J344" s="13"/>
      <c r="K344" s="10"/>
      <c r="L344" s="14" t="str">
        <f aca="false">IF(I344="","",I344-N(J344))</f>
        <v/>
      </c>
      <c r="M344" s="15" t="str">
        <f aca="true">IF(I344="","",IF(L344&lt;=0,"Paid",IF(C344="","Draft",IF(E344&lt;TODAY(),"Overdue",IF(N(J344)&gt;0,"Part paid",IF(E344-TODAY()&lt;=7,"Due soon","Not due yet"))))))</f>
        <v/>
      </c>
      <c r="N344" s="16" t="str">
        <f aca="true">IF(OR(L344="",E344=""),"",IF(AND(L344&gt;0,E344&lt;TODAY()),TODAY()-E344,0))</f>
        <v/>
      </c>
      <c r="O344" s="15" t="str">
        <f aca="false">IF(OR(L344="",N(L344)&lt;=0,E344=""),"",IF(N344=0,"Current",IF(N344&lt;=30,"1-30",IF(N344&lt;=60,"31-60",IF(N344&lt;=90,"61-90","90+")))))</f>
        <v/>
      </c>
      <c r="P344" s="16" t="str">
        <f aca="false">IF(OR(K344="",C344="",N(L344)&gt;0),"",K344-C344)</f>
        <v/>
      </c>
      <c r="Q344" s="9"/>
    </row>
    <row r="345" customFormat="false" ht="15" hidden="false" customHeight="false" outlineLevel="0" collapsed="false">
      <c r="A345" s="9"/>
      <c r="B345" s="9"/>
      <c r="C345" s="10"/>
      <c r="D345" s="11"/>
      <c r="E345" s="12" t="str">
        <f aca="false">IF(C345="","",C345+N(D345))</f>
        <v/>
      </c>
      <c r="F345" s="9"/>
      <c r="G345" s="13"/>
      <c r="H345" s="13"/>
      <c r="I345" s="14" t="str">
        <f aca="false">IF(G345="","",G345+N(H345))</f>
        <v/>
      </c>
      <c r="J345" s="13"/>
      <c r="K345" s="10"/>
      <c r="L345" s="14" t="str">
        <f aca="false">IF(I345="","",I345-N(J345))</f>
        <v/>
      </c>
      <c r="M345" s="15" t="str">
        <f aca="true">IF(I345="","",IF(L345&lt;=0,"Paid",IF(C345="","Draft",IF(E345&lt;TODAY(),"Overdue",IF(N(J345)&gt;0,"Part paid",IF(E345-TODAY()&lt;=7,"Due soon","Not due yet"))))))</f>
        <v/>
      </c>
      <c r="N345" s="16" t="str">
        <f aca="true">IF(OR(L345="",E345=""),"",IF(AND(L345&gt;0,E345&lt;TODAY()),TODAY()-E345,0))</f>
        <v/>
      </c>
      <c r="O345" s="15" t="str">
        <f aca="false">IF(OR(L345="",N(L345)&lt;=0,E345=""),"",IF(N345=0,"Current",IF(N345&lt;=30,"1-30",IF(N345&lt;=60,"31-60",IF(N345&lt;=90,"61-90","90+")))))</f>
        <v/>
      </c>
      <c r="P345" s="16" t="str">
        <f aca="false">IF(OR(K345="",C345="",N(L345)&gt;0),"",K345-C345)</f>
        <v/>
      </c>
      <c r="Q345" s="9"/>
    </row>
    <row r="346" customFormat="false" ht="15" hidden="false" customHeight="false" outlineLevel="0" collapsed="false">
      <c r="A346" s="9"/>
      <c r="B346" s="9"/>
      <c r="C346" s="10"/>
      <c r="D346" s="11"/>
      <c r="E346" s="12" t="str">
        <f aca="false">IF(C346="","",C346+N(D346))</f>
        <v/>
      </c>
      <c r="F346" s="9"/>
      <c r="G346" s="13"/>
      <c r="H346" s="13"/>
      <c r="I346" s="14" t="str">
        <f aca="false">IF(G346="","",G346+N(H346))</f>
        <v/>
      </c>
      <c r="J346" s="13"/>
      <c r="K346" s="10"/>
      <c r="L346" s="14" t="str">
        <f aca="false">IF(I346="","",I346-N(J346))</f>
        <v/>
      </c>
      <c r="M346" s="15" t="str">
        <f aca="true">IF(I346="","",IF(L346&lt;=0,"Paid",IF(C346="","Draft",IF(E346&lt;TODAY(),"Overdue",IF(N(J346)&gt;0,"Part paid",IF(E346-TODAY()&lt;=7,"Due soon","Not due yet"))))))</f>
        <v/>
      </c>
      <c r="N346" s="16" t="str">
        <f aca="true">IF(OR(L346="",E346=""),"",IF(AND(L346&gt;0,E346&lt;TODAY()),TODAY()-E346,0))</f>
        <v/>
      </c>
      <c r="O346" s="15" t="str">
        <f aca="false">IF(OR(L346="",N(L346)&lt;=0,E346=""),"",IF(N346=0,"Current",IF(N346&lt;=30,"1-30",IF(N346&lt;=60,"31-60",IF(N346&lt;=90,"61-90","90+")))))</f>
        <v/>
      </c>
      <c r="P346" s="16" t="str">
        <f aca="false">IF(OR(K346="",C346="",N(L346)&gt;0),"",K346-C346)</f>
        <v/>
      </c>
      <c r="Q346" s="9"/>
    </row>
    <row r="347" customFormat="false" ht="15" hidden="false" customHeight="false" outlineLevel="0" collapsed="false">
      <c r="A347" s="9"/>
      <c r="B347" s="9"/>
      <c r="C347" s="10"/>
      <c r="D347" s="11"/>
      <c r="E347" s="12" t="str">
        <f aca="false">IF(C347="","",C347+N(D347))</f>
        <v/>
      </c>
      <c r="F347" s="9"/>
      <c r="G347" s="13"/>
      <c r="H347" s="13"/>
      <c r="I347" s="14" t="str">
        <f aca="false">IF(G347="","",G347+N(H347))</f>
        <v/>
      </c>
      <c r="J347" s="13"/>
      <c r="K347" s="10"/>
      <c r="L347" s="14" t="str">
        <f aca="false">IF(I347="","",I347-N(J347))</f>
        <v/>
      </c>
      <c r="M347" s="15" t="str">
        <f aca="true">IF(I347="","",IF(L347&lt;=0,"Paid",IF(C347="","Draft",IF(E347&lt;TODAY(),"Overdue",IF(N(J347)&gt;0,"Part paid",IF(E347-TODAY()&lt;=7,"Due soon","Not due yet"))))))</f>
        <v/>
      </c>
      <c r="N347" s="16" t="str">
        <f aca="true">IF(OR(L347="",E347=""),"",IF(AND(L347&gt;0,E347&lt;TODAY()),TODAY()-E347,0))</f>
        <v/>
      </c>
      <c r="O347" s="15" t="str">
        <f aca="false">IF(OR(L347="",N(L347)&lt;=0,E347=""),"",IF(N347=0,"Current",IF(N347&lt;=30,"1-30",IF(N347&lt;=60,"31-60",IF(N347&lt;=90,"61-90","90+")))))</f>
        <v/>
      </c>
      <c r="P347" s="16" t="str">
        <f aca="false">IF(OR(K347="",C347="",N(L347)&gt;0),"",K347-C347)</f>
        <v/>
      </c>
      <c r="Q347" s="9"/>
    </row>
    <row r="348" customFormat="false" ht="15" hidden="false" customHeight="false" outlineLevel="0" collapsed="false">
      <c r="A348" s="9"/>
      <c r="B348" s="9"/>
      <c r="C348" s="10"/>
      <c r="D348" s="11"/>
      <c r="E348" s="12" t="str">
        <f aca="false">IF(C348="","",C348+N(D348))</f>
        <v/>
      </c>
      <c r="F348" s="9"/>
      <c r="G348" s="13"/>
      <c r="H348" s="13"/>
      <c r="I348" s="14" t="str">
        <f aca="false">IF(G348="","",G348+N(H348))</f>
        <v/>
      </c>
      <c r="J348" s="13"/>
      <c r="K348" s="10"/>
      <c r="L348" s="14" t="str">
        <f aca="false">IF(I348="","",I348-N(J348))</f>
        <v/>
      </c>
      <c r="M348" s="15" t="str">
        <f aca="true">IF(I348="","",IF(L348&lt;=0,"Paid",IF(C348="","Draft",IF(E348&lt;TODAY(),"Overdue",IF(N(J348)&gt;0,"Part paid",IF(E348-TODAY()&lt;=7,"Due soon","Not due yet"))))))</f>
        <v/>
      </c>
      <c r="N348" s="16" t="str">
        <f aca="true">IF(OR(L348="",E348=""),"",IF(AND(L348&gt;0,E348&lt;TODAY()),TODAY()-E348,0))</f>
        <v/>
      </c>
      <c r="O348" s="15" t="str">
        <f aca="false">IF(OR(L348="",N(L348)&lt;=0,E348=""),"",IF(N348=0,"Current",IF(N348&lt;=30,"1-30",IF(N348&lt;=60,"31-60",IF(N348&lt;=90,"61-90","90+")))))</f>
        <v/>
      </c>
      <c r="P348" s="16" t="str">
        <f aca="false">IF(OR(K348="",C348="",N(L348)&gt;0),"",K348-C348)</f>
        <v/>
      </c>
      <c r="Q348" s="9"/>
    </row>
    <row r="349" customFormat="false" ht="15" hidden="false" customHeight="false" outlineLevel="0" collapsed="false">
      <c r="A349" s="9"/>
      <c r="B349" s="9"/>
      <c r="C349" s="10"/>
      <c r="D349" s="11"/>
      <c r="E349" s="12" t="str">
        <f aca="false">IF(C349="","",C349+N(D349))</f>
        <v/>
      </c>
      <c r="F349" s="9"/>
      <c r="G349" s="13"/>
      <c r="H349" s="13"/>
      <c r="I349" s="14" t="str">
        <f aca="false">IF(G349="","",G349+N(H349))</f>
        <v/>
      </c>
      <c r="J349" s="13"/>
      <c r="K349" s="10"/>
      <c r="L349" s="14" t="str">
        <f aca="false">IF(I349="","",I349-N(J349))</f>
        <v/>
      </c>
      <c r="M349" s="15" t="str">
        <f aca="true">IF(I349="","",IF(L349&lt;=0,"Paid",IF(C349="","Draft",IF(E349&lt;TODAY(),"Overdue",IF(N(J349)&gt;0,"Part paid",IF(E349-TODAY()&lt;=7,"Due soon","Not due yet"))))))</f>
        <v/>
      </c>
      <c r="N349" s="16" t="str">
        <f aca="true">IF(OR(L349="",E349=""),"",IF(AND(L349&gt;0,E349&lt;TODAY()),TODAY()-E349,0))</f>
        <v/>
      </c>
      <c r="O349" s="15" t="str">
        <f aca="false">IF(OR(L349="",N(L349)&lt;=0,E349=""),"",IF(N349=0,"Current",IF(N349&lt;=30,"1-30",IF(N349&lt;=60,"31-60",IF(N349&lt;=90,"61-90","90+")))))</f>
        <v/>
      </c>
      <c r="P349" s="16" t="str">
        <f aca="false">IF(OR(K349="",C349="",N(L349)&gt;0),"",K349-C349)</f>
        <v/>
      </c>
      <c r="Q349" s="9"/>
    </row>
    <row r="350" customFormat="false" ht="15" hidden="false" customHeight="false" outlineLevel="0" collapsed="false">
      <c r="A350" s="9"/>
      <c r="B350" s="9"/>
      <c r="C350" s="10"/>
      <c r="D350" s="11"/>
      <c r="E350" s="12" t="str">
        <f aca="false">IF(C350="","",C350+N(D350))</f>
        <v/>
      </c>
      <c r="F350" s="9"/>
      <c r="G350" s="13"/>
      <c r="H350" s="13"/>
      <c r="I350" s="14" t="str">
        <f aca="false">IF(G350="","",G350+N(H350))</f>
        <v/>
      </c>
      <c r="J350" s="13"/>
      <c r="K350" s="10"/>
      <c r="L350" s="14" t="str">
        <f aca="false">IF(I350="","",I350-N(J350))</f>
        <v/>
      </c>
      <c r="M350" s="15" t="str">
        <f aca="true">IF(I350="","",IF(L350&lt;=0,"Paid",IF(C350="","Draft",IF(E350&lt;TODAY(),"Overdue",IF(N(J350)&gt;0,"Part paid",IF(E350-TODAY()&lt;=7,"Due soon","Not due yet"))))))</f>
        <v/>
      </c>
      <c r="N350" s="16" t="str">
        <f aca="true">IF(OR(L350="",E350=""),"",IF(AND(L350&gt;0,E350&lt;TODAY()),TODAY()-E350,0))</f>
        <v/>
      </c>
      <c r="O350" s="15" t="str">
        <f aca="false">IF(OR(L350="",N(L350)&lt;=0,E350=""),"",IF(N350=0,"Current",IF(N350&lt;=30,"1-30",IF(N350&lt;=60,"31-60",IF(N350&lt;=90,"61-90","90+")))))</f>
        <v/>
      </c>
      <c r="P350" s="16" t="str">
        <f aca="false">IF(OR(K350="",C350="",N(L350)&gt;0),"",K350-C350)</f>
        <v/>
      </c>
      <c r="Q350" s="9"/>
    </row>
    <row r="351" customFormat="false" ht="15" hidden="false" customHeight="false" outlineLevel="0" collapsed="false">
      <c r="A351" s="9"/>
      <c r="B351" s="9"/>
      <c r="C351" s="10"/>
      <c r="D351" s="11"/>
      <c r="E351" s="12" t="str">
        <f aca="false">IF(C351="","",C351+N(D351))</f>
        <v/>
      </c>
      <c r="F351" s="9"/>
      <c r="G351" s="13"/>
      <c r="H351" s="13"/>
      <c r="I351" s="14" t="str">
        <f aca="false">IF(G351="","",G351+N(H351))</f>
        <v/>
      </c>
      <c r="J351" s="13"/>
      <c r="K351" s="10"/>
      <c r="L351" s="14" t="str">
        <f aca="false">IF(I351="","",I351-N(J351))</f>
        <v/>
      </c>
      <c r="M351" s="15" t="str">
        <f aca="true">IF(I351="","",IF(L351&lt;=0,"Paid",IF(C351="","Draft",IF(E351&lt;TODAY(),"Overdue",IF(N(J351)&gt;0,"Part paid",IF(E351-TODAY()&lt;=7,"Due soon","Not due yet"))))))</f>
        <v/>
      </c>
      <c r="N351" s="16" t="str">
        <f aca="true">IF(OR(L351="",E351=""),"",IF(AND(L351&gt;0,E351&lt;TODAY()),TODAY()-E351,0))</f>
        <v/>
      </c>
      <c r="O351" s="15" t="str">
        <f aca="false">IF(OR(L351="",N(L351)&lt;=0,E351=""),"",IF(N351=0,"Current",IF(N351&lt;=30,"1-30",IF(N351&lt;=60,"31-60",IF(N351&lt;=90,"61-90","90+")))))</f>
        <v/>
      </c>
      <c r="P351" s="16" t="str">
        <f aca="false">IF(OR(K351="",C351="",N(L351)&gt;0),"",K351-C351)</f>
        <v/>
      </c>
      <c r="Q351" s="9"/>
    </row>
    <row r="352" customFormat="false" ht="15" hidden="false" customHeight="false" outlineLevel="0" collapsed="false">
      <c r="A352" s="9"/>
      <c r="B352" s="9"/>
      <c r="C352" s="10"/>
      <c r="D352" s="11"/>
      <c r="E352" s="12" t="str">
        <f aca="false">IF(C352="","",C352+N(D352))</f>
        <v/>
      </c>
      <c r="F352" s="9"/>
      <c r="G352" s="13"/>
      <c r="H352" s="13"/>
      <c r="I352" s="14" t="str">
        <f aca="false">IF(G352="","",G352+N(H352))</f>
        <v/>
      </c>
      <c r="J352" s="13"/>
      <c r="K352" s="10"/>
      <c r="L352" s="14" t="str">
        <f aca="false">IF(I352="","",I352-N(J352))</f>
        <v/>
      </c>
      <c r="M352" s="15" t="str">
        <f aca="true">IF(I352="","",IF(L352&lt;=0,"Paid",IF(C352="","Draft",IF(E352&lt;TODAY(),"Overdue",IF(N(J352)&gt;0,"Part paid",IF(E352-TODAY()&lt;=7,"Due soon","Not due yet"))))))</f>
        <v/>
      </c>
      <c r="N352" s="16" t="str">
        <f aca="true">IF(OR(L352="",E352=""),"",IF(AND(L352&gt;0,E352&lt;TODAY()),TODAY()-E352,0))</f>
        <v/>
      </c>
      <c r="O352" s="15" t="str">
        <f aca="false">IF(OR(L352="",N(L352)&lt;=0,E352=""),"",IF(N352=0,"Current",IF(N352&lt;=30,"1-30",IF(N352&lt;=60,"31-60",IF(N352&lt;=90,"61-90","90+")))))</f>
        <v/>
      </c>
      <c r="P352" s="16" t="str">
        <f aca="false">IF(OR(K352="",C352="",N(L352)&gt;0),"",K352-C352)</f>
        <v/>
      </c>
      <c r="Q352" s="9"/>
    </row>
    <row r="353" customFormat="false" ht="15" hidden="false" customHeight="false" outlineLevel="0" collapsed="false">
      <c r="A353" s="9"/>
      <c r="B353" s="9"/>
      <c r="C353" s="10"/>
      <c r="D353" s="11"/>
      <c r="E353" s="12" t="str">
        <f aca="false">IF(C353="","",C353+N(D353))</f>
        <v/>
      </c>
      <c r="F353" s="9"/>
      <c r="G353" s="13"/>
      <c r="H353" s="13"/>
      <c r="I353" s="14" t="str">
        <f aca="false">IF(G353="","",G353+N(H353))</f>
        <v/>
      </c>
      <c r="J353" s="13"/>
      <c r="K353" s="10"/>
      <c r="L353" s="14" t="str">
        <f aca="false">IF(I353="","",I353-N(J353))</f>
        <v/>
      </c>
      <c r="M353" s="15" t="str">
        <f aca="true">IF(I353="","",IF(L353&lt;=0,"Paid",IF(C353="","Draft",IF(E353&lt;TODAY(),"Overdue",IF(N(J353)&gt;0,"Part paid",IF(E353-TODAY()&lt;=7,"Due soon","Not due yet"))))))</f>
        <v/>
      </c>
      <c r="N353" s="16" t="str">
        <f aca="true">IF(OR(L353="",E353=""),"",IF(AND(L353&gt;0,E353&lt;TODAY()),TODAY()-E353,0))</f>
        <v/>
      </c>
      <c r="O353" s="15" t="str">
        <f aca="false">IF(OR(L353="",N(L353)&lt;=0,E353=""),"",IF(N353=0,"Current",IF(N353&lt;=30,"1-30",IF(N353&lt;=60,"31-60",IF(N353&lt;=90,"61-90","90+")))))</f>
        <v/>
      </c>
      <c r="P353" s="16" t="str">
        <f aca="false">IF(OR(K353="",C353="",N(L353)&gt;0),"",K353-C353)</f>
        <v/>
      </c>
      <c r="Q353" s="9"/>
    </row>
    <row r="354" customFormat="false" ht="15" hidden="false" customHeight="false" outlineLevel="0" collapsed="false">
      <c r="A354" s="9"/>
      <c r="B354" s="9"/>
      <c r="C354" s="10"/>
      <c r="D354" s="11"/>
      <c r="E354" s="12" t="str">
        <f aca="false">IF(C354="","",C354+N(D354))</f>
        <v/>
      </c>
      <c r="F354" s="9"/>
      <c r="G354" s="13"/>
      <c r="H354" s="13"/>
      <c r="I354" s="14" t="str">
        <f aca="false">IF(G354="","",G354+N(H354))</f>
        <v/>
      </c>
      <c r="J354" s="13"/>
      <c r="K354" s="10"/>
      <c r="L354" s="14" t="str">
        <f aca="false">IF(I354="","",I354-N(J354))</f>
        <v/>
      </c>
      <c r="M354" s="15" t="str">
        <f aca="true">IF(I354="","",IF(L354&lt;=0,"Paid",IF(C354="","Draft",IF(E354&lt;TODAY(),"Overdue",IF(N(J354)&gt;0,"Part paid",IF(E354-TODAY()&lt;=7,"Due soon","Not due yet"))))))</f>
        <v/>
      </c>
      <c r="N354" s="16" t="str">
        <f aca="true">IF(OR(L354="",E354=""),"",IF(AND(L354&gt;0,E354&lt;TODAY()),TODAY()-E354,0))</f>
        <v/>
      </c>
      <c r="O354" s="15" t="str">
        <f aca="false">IF(OR(L354="",N(L354)&lt;=0,E354=""),"",IF(N354=0,"Current",IF(N354&lt;=30,"1-30",IF(N354&lt;=60,"31-60",IF(N354&lt;=90,"61-90","90+")))))</f>
        <v/>
      </c>
      <c r="P354" s="16" t="str">
        <f aca="false">IF(OR(K354="",C354="",N(L354)&gt;0),"",K354-C354)</f>
        <v/>
      </c>
      <c r="Q354" s="9"/>
    </row>
    <row r="355" customFormat="false" ht="15" hidden="false" customHeight="false" outlineLevel="0" collapsed="false">
      <c r="A355" s="9"/>
      <c r="B355" s="9"/>
      <c r="C355" s="10"/>
      <c r="D355" s="11"/>
      <c r="E355" s="12" t="str">
        <f aca="false">IF(C355="","",C355+N(D355))</f>
        <v/>
      </c>
      <c r="F355" s="9"/>
      <c r="G355" s="13"/>
      <c r="H355" s="13"/>
      <c r="I355" s="14" t="str">
        <f aca="false">IF(G355="","",G355+N(H355))</f>
        <v/>
      </c>
      <c r="J355" s="13"/>
      <c r="K355" s="10"/>
      <c r="L355" s="14" t="str">
        <f aca="false">IF(I355="","",I355-N(J355))</f>
        <v/>
      </c>
      <c r="M355" s="15" t="str">
        <f aca="true">IF(I355="","",IF(L355&lt;=0,"Paid",IF(C355="","Draft",IF(E355&lt;TODAY(),"Overdue",IF(N(J355)&gt;0,"Part paid",IF(E355-TODAY()&lt;=7,"Due soon","Not due yet"))))))</f>
        <v/>
      </c>
      <c r="N355" s="16" t="str">
        <f aca="true">IF(OR(L355="",E355=""),"",IF(AND(L355&gt;0,E355&lt;TODAY()),TODAY()-E355,0))</f>
        <v/>
      </c>
      <c r="O355" s="15" t="str">
        <f aca="false">IF(OR(L355="",N(L355)&lt;=0,E355=""),"",IF(N355=0,"Current",IF(N355&lt;=30,"1-30",IF(N355&lt;=60,"31-60",IF(N355&lt;=90,"61-90","90+")))))</f>
        <v/>
      </c>
      <c r="P355" s="16" t="str">
        <f aca="false">IF(OR(K355="",C355="",N(L355)&gt;0),"",K355-C355)</f>
        <v/>
      </c>
      <c r="Q355" s="9"/>
    </row>
    <row r="356" customFormat="false" ht="15" hidden="false" customHeight="false" outlineLevel="0" collapsed="false">
      <c r="A356" s="9"/>
      <c r="B356" s="9"/>
      <c r="C356" s="10"/>
      <c r="D356" s="11"/>
      <c r="E356" s="12" t="str">
        <f aca="false">IF(C356="","",C356+N(D356))</f>
        <v/>
      </c>
      <c r="F356" s="9"/>
      <c r="G356" s="13"/>
      <c r="H356" s="13"/>
      <c r="I356" s="14" t="str">
        <f aca="false">IF(G356="","",G356+N(H356))</f>
        <v/>
      </c>
      <c r="J356" s="13"/>
      <c r="K356" s="10"/>
      <c r="L356" s="14" t="str">
        <f aca="false">IF(I356="","",I356-N(J356))</f>
        <v/>
      </c>
      <c r="M356" s="15" t="str">
        <f aca="true">IF(I356="","",IF(L356&lt;=0,"Paid",IF(C356="","Draft",IF(E356&lt;TODAY(),"Overdue",IF(N(J356)&gt;0,"Part paid",IF(E356-TODAY()&lt;=7,"Due soon","Not due yet"))))))</f>
        <v/>
      </c>
      <c r="N356" s="16" t="str">
        <f aca="true">IF(OR(L356="",E356=""),"",IF(AND(L356&gt;0,E356&lt;TODAY()),TODAY()-E356,0))</f>
        <v/>
      </c>
      <c r="O356" s="15" t="str">
        <f aca="false">IF(OR(L356="",N(L356)&lt;=0,E356=""),"",IF(N356=0,"Current",IF(N356&lt;=30,"1-30",IF(N356&lt;=60,"31-60",IF(N356&lt;=90,"61-90","90+")))))</f>
        <v/>
      </c>
      <c r="P356" s="16" t="str">
        <f aca="false">IF(OR(K356="",C356="",N(L356)&gt;0),"",K356-C356)</f>
        <v/>
      </c>
      <c r="Q356" s="9"/>
    </row>
    <row r="357" customFormat="false" ht="15" hidden="false" customHeight="false" outlineLevel="0" collapsed="false">
      <c r="A357" s="9"/>
      <c r="B357" s="9"/>
      <c r="C357" s="10"/>
      <c r="D357" s="11"/>
      <c r="E357" s="12" t="str">
        <f aca="false">IF(C357="","",C357+N(D357))</f>
        <v/>
      </c>
      <c r="F357" s="9"/>
      <c r="G357" s="13"/>
      <c r="H357" s="13"/>
      <c r="I357" s="14" t="str">
        <f aca="false">IF(G357="","",G357+N(H357))</f>
        <v/>
      </c>
      <c r="J357" s="13"/>
      <c r="K357" s="10"/>
      <c r="L357" s="14" t="str">
        <f aca="false">IF(I357="","",I357-N(J357))</f>
        <v/>
      </c>
      <c r="M357" s="15" t="str">
        <f aca="true">IF(I357="","",IF(L357&lt;=0,"Paid",IF(C357="","Draft",IF(E357&lt;TODAY(),"Overdue",IF(N(J357)&gt;0,"Part paid",IF(E357-TODAY()&lt;=7,"Due soon","Not due yet"))))))</f>
        <v/>
      </c>
      <c r="N357" s="16" t="str">
        <f aca="true">IF(OR(L357="",E357=""),"",IF(AND(L357&gt;0,E357&lt;TODAY()),TODAY()-E357,0))</f>
        <v/>
      </c>
      <c r="O357" s="15" t="str">
        <f aca="false">IF(OR(L357="",N(L357)&lt;=0,E357=""),"",IF(N357=0,"Current",IF(N357&lt;=30,"1-30",IF(N357&lt;=60,"31-60",IF(N357&lt;=90,"61-90","90+")))))</f>
        <v/>
      </c>
      <c r="P357" s="16" t="str">
        <f aca="false">IF(OR(K357="",C357="",N(L357)&gt;0),"",K357-C357)</f>
        <v/>
      </c>
      <c r="Q357" s="9"/>
    </row>
    <row r="358" customFormat="false" ht="15" hidden="false" customHeight="false" outlineLevel="0" collapsed="false">
      <c r="A358" s="9"/>
      <c r="B358" s="9"/>
      <c r="C358" s="10"/>
      <c r="D358" s="11"/>
      <c r="E358" s="12" t="str">
        <f aca="false">IF(C358="","",C358+N(D358))</f>
        <v/>
      </c>
      <c r="F358" s="9"/>
      <c r="G358" s="13"/>
      <c r="H358" s="13"/>
      <c r="I358" s="14" t="str">
        <f aca="false">IF(G358="","",G358+N(H358))</f>
        <v/>
      </c>
      <c r="J358" s="13"/>
      <c r="K358" s="10"/>
      <c r="L358" s="14" t="str">
        <f aca="false">IF(I358="","",I358-N(J358))</f>
        <v/>
      </c>
      <c r="M358" s="15" t="str">
        <f aca="true">IF(I358="","",IF(L358&lt;=0,"Paid",IF(C358="","Draft",IF(E358&lt;TODAY(),"Overdue",IF(N(J358)&gt;0,"Part paid",IF(E358-TODAY()&lt;=7,"Due soon","Not due yet"))))))</f>
        <v/>
      </c>
      <c r="N358" s="16" t="str">
        <f aca="true">IF(OR(L358="",E358=""),"",IF(AND(L358&gt;0,E358&lt;TODAY()),TODAY()-E358,0))</f>
        <v/>
      </c>
      <c r="O358" s="15" t="str">
        <f aca="false">IF(OR(L358="",N(L358)&lt;=0,E358=""),"",IF(N358=0,"Current",IF(N358&lt;=30,"1-30",IF(N358&lt;=60,"31-60",IF(N358&lt;=90,"61-90","90+")))))</f>
        <v/>
      </c>
      <c r="P358" s="16" t="str">
        <f aca="false">IF(OR(K358="",C358="",N(L358)&gt;0),"",K358-C358)</f>
        <v/>
      </c>
      <c r="Q358" s="9"/>
    </row>
    <row r="359" customFormat="false" ht="15" hidden="false" customHeight="false" outlineLevel="0" collapsed="false">
      <c r="A359" s="9"/>
      <c r="B359" s="9"/>
      <c r="C359" s="10"/>
      <c r="D359" s="11"/>
      <c r="E359" s="12" t="str">
        <f aca="false">IF(C359="","",C359+N(D359))</f>
        <v/>
      </c>
      <c r="F359" s="9"/>
      <c r="G359" s="13"/>
      <c r="H359" s="13"/>
      <c r="I359" s="14" t="str">
        <f aca="false">IF(G359="","",G359+N(H359))</f>
        <v/>
      </c>
      <c r="J359" s="13"/>
      <c r="K359" s="10"/>
      <c r="L359" s="14" t="str">
        <f aca="false">IF(I359="","",I359-N(J359))</f>
        <v/>
      </c>
      <c r="M359" s="15" t="str">
        <f aca="true">IF(I359="","",IF(L359&lt;=0,"Paid",IF(C359="","Draft",IF(E359&lt;TODAY(),"Overdue",IF(N(J359)&gt;0,"Part paid",IF(E359-TODAY()&lt;=7,"Due soon","Not due yet"))))))</f>
        <v/>
      </c>
      <c r="N359" s="16" t="str">
        <f aca="true">IF(OR(L359="",E359=""),"",IF(AND(L359&gt;0,E359&lt;TODAY()),TODAY()-E359,0))</f>
        <v/>
      </c>
      <c r="O359" s="15" t="str">
        <f aca="false">IF(OR(L359="",N(L359)&lt;=0,E359=""),"",IF(N359=0,"Current",IF(N359&lt;=30,"1-30",IF(N359&lt;=60,"31-60",IF(N359&lt;=90,"61-90","90+")))))</f>
        <v/>
      </c>
      <c r="P359" s="16" t="str">
        <f aca="false">IF(OR(K359="",C359="",N(L359)&gt;0),"",K359-C359)</f>
        <v/>
      </c>
      <c r="Q359" s="9"/>
    </row>
    <row r="360" customFormat="false" ht="15" hidden="false" customHeight="false" outlineLevel="0" collapsed="false">
      <c r="A360" s="9"/>
      <c r="B360" s="9"/>
      <c r="C360" s="10"/>
      <c r="D360" s="11"/>
      <c r="E360" s="12" t="str">
        <f aca="false">IF(C360="","",C360+N(D360))</f>
        <v/>
      </c>
      <c r="F360" s="9"/>
      <c r="G360" s="13"/>
      <c r="H360" s="13"/>
      <c r="I360" s="14" t="str">
        <f aca="false">IF(G360="","",G360+N(H360))</f>
        <v/>
      </c>
      <c r="J360" s="13"/>
      <c r="K360" s="10"/>
      <c r="L360" s="14" t="str">
        <f aca="false">IF(I360="","",I360-N(J360))</f>
        <v/>
      </c>
      <c r="M360" s="15" t="str">
        <f aca="true">IF(I360="","",IF(L360&lt;=0,"Paid",IF(C360="","Draft",IF(E360&lt;TODAY(),"Overdue",IF(N(J360)&gt;0,"Part paid",IF(E360-TODAY()&lt;=7,"Due soon","Not due yet"))))))</f>
        <v/>
      </c>
      <c r="N360" s="16" t="str">
        <f aca="true">IF(OR(L360="",E360=""),"",IF(AND(L360&gt;0,E360&lt;TODAY()),TODAY()-E360,0))</f>
        <v/>
      </c>
      <c r="O360" s="15" t="str">
        <f aca="false">IF(OR(L360="",N(L360)&lt;=0,E360=""),"",IF(N360=0,"Current",IF(N360&lt;=30,"1-30",IF(N360&lt;=60,"31-60",IF(N360&lt;=90,"61-90","90+")))))</f>
        <v/>
      </c>
      <c r="P360" s="16" t="str">
        <f aca="false">IF(OR(K360="",C360="",N(L360)&gt;0),"",K360-C360)</f>
        <v/>
      </c>
      <c r="Q360" s="9"/>
    </row>
    <row r="361" customFormat="false" ht="15" hidden="false" customHeight="false" outlineLevel="0" collapsed="false">
      <c r="A361" s="9"/>
      <c r="B361" s="9"/>
      <c r="C361" s="10"/>
      <c r="D361" s="11"/>
      <c r="E361" s="12" t="str">
        <f aca="false">IF(C361="","",C361+N(D361))</f>
        <v/>
      </c>
      <c r="F361" s="9"/>
      <c r="G361" s="13"/>
      <c r="H361" s="13"/>
      <c r="I361" s="14" t="str">
        <f aca="false">IF(G361="","",G361+N(H361))</f>
        <v/>
      </c>
      <c r="J361" s="13"/>
      <c r="K361" s="10"/>
      <c r="L361" s="14" t="str">
        <f aca="false">IF(I361="","",I361-N(J361))</f>
        <v/>
      </c>
      <c r="M361" s="15" t="str">
        <f aca="true">IF(I361="","",IF(L361&lt;=0,"Paid",IF(C361="","Draft",IF(E361&lt;TODAY(),"Overdue",IF(N(J361)&gt;0,"Part paid",IF(E361-TODAY()&lt;=7,"Due soon","Not due yet"))))))</f>
        <v/>
      </c>
      <c r="N361" s="16" t="str">
        <f aca="true">IF(OR(L361="",E361=""),"",IF(AND(L361&gt;0,E361&lt;TODAY()),TODAY()-E361,0))</f>
        <v/>
      </c>
      <c r="O361" s="15" t="str">
        <f aca="false">IF(OR(L361="",N(L361)&lt;=0,E361=""),"",IF(N361=0,"Current",IF(N361&lt;=30,"1-30",IF(N361&lt;=60,"31-60",IF(N361&lt;=90,"61-90","90+")))))</f>
        <v/>
      </c>
      <c r="P361" s="16" t="str">
        <f aca="false">IF(OR(K361="",C361="",N(L361)&gt;0),"",K361-C361)</f>
        <v/>
      </c>
      <c r="Q361" s="9"/>
    </row>
    <row r="362" customFormat="false" ht="15" hidden="false" customHeight="false" outlineLevel="0" collapsed="false">
      <c r="A362" s="9"/>
      <c r="B362" s="9"/>
      <c r="C362" s="10"/>
      <c r="D362" s="11"/>
      <c r="E362" s="12" t="str">
        <f aca="false">IF(C362="","",C362+N(D362))</f>
        <v/>
      </c>
      <c r="F362" s="9"/>
      <c r="G362" s="13"/>
      <c r="H362" s="13"/>
      <c r="I362" s="14" t="str">
        <f aca="false">IF(G362="","",G362+N(H362))</f>
        <v/>
      </c>
      <c r="J362" s="13"/>
      <c r="K362" s="10"/>
      <c r="L362" s="14" t="str">
        <f aca="false">IF(I362="","",I362-N(J362))</f>
        <v/>
      </c>
      <c r="M362" s="15" t="str">
        <f aca="true">IF(I362="","",IF(L362&lt;=0,"Paid",IF(C362="","Draft",IF(E362&lt;TODAY(),"Overdue",IF(N(J362)&gt;0,"Part paid",IF(E362-TODAY()&lt;=7,"Due soon","Not due yet"))))))</f>
        <v/>
      </c>
      <c r="N362" s="16" t="str">
        <f aca="true">IF(OR(L362="",E362=""),"",IF(AND(L362&gt;0,E362&lt;TODAY()),TODAY()-E362,0))</f>
        <v/>
      </c>
      <c r="O362" s="15" t="str">
        <f aca="false">IF(OR(L362="",N(L362)&lt;=0,E362=""),"",IF(N362=0,"Current",IF(N362&lt;=30,"1-30",IF(N362&lt;=60,"31-60",IF(N362&lt;=90,"61-90","90+")))))</f>
        <v/>
      </c>
      <c r="P362" s="16" t="str">
        <f aca="false">IF(OR(K362="",C362="",N(L362)&gt;0),"",K362-C362)</f>
        <v/>
      </c>
      <c r="Q362" s="9"/>
    </row>
    <row r="363" customFormat="false" ht="15" hidden="false" customHeight="false" outlineLevel="0" collapsed="false">
      <c r="A363" s="9"/>
      <c r="B363" s="9"/>
      <c r="C363" s="10"/>
      <c r="D363" s="11"/>
      <c r="E363" s="12" t="str">
        <f aca="false">IF(C363="","",C363+N(D363))</f>
        <v/>
      </c>
      <c r="F363" s="9"/>
      <c r="G363" s="13"/>
      <c r="H363" s="13"/>
      <c r="I363" s="14" t="str">
        <f aca="false">IF(G363="","",G363+N(H363))</f>
        <v/>
      </c>
      <c r="J363" s="13"/>
      <c r="K363" s="10"/>
      <c r="L363" s="14" t="str">
        <f aca="false">IF(I363="","",I363-N(J363))</f>
        <v/>
      </c>
      <c r="M363" s="15" t="str">
        <f aca="true">IF(I363="","",IF(L363&lt;=0,"Paid",IF(C363="","Draft",IF(E363&lt;TODAY(),"Overdue",IF(N(J363)&gt;0,"Part paid",IF(E363-TODAY()&lt;=7,"Due soon","Not due yet"))))))</f>
        <v/>
      </c>
      <c r="N363" s="16" t="str">
        <f aca="true">IF(OR(L363="",E363=""),"",IF(AND(L363&gt;0,E363&lt;TODAY()),TODAY()-E363,0))</f>
        <v/>
      </c>
      <c r="O363" s="15" t="str">
        <f aca="false">IF(OR(L363="",N(L363)&lt;=0,E363=""),"",IF(N363=0,"Current",IF(N363&lt;=30,"1-30",IF(N363&lt;=60,"31-60",IF(N363&lt;=90,"61-90","90+")))))</f>
        <v/>
      </c>
      <c r="P363" s="16" t="str">
        <f aca="false">IF(OR(K363="",C363="",N(L363)&gt;0),"",K363-C363)</f>
        <v/>
      </c>
      <c r="Q363" s="9"/>
    </row>
    <row r="364" customFormat="false" ht="15" hidden="false" customHeight="false" outlineLevel="0" collapsed="false">
      <c r="A364" s="9"/>
      <c r="B364" s="9"/>
      <c r="C364" s="10"/>
      <c r="D364" s="11"/>
      <c r="E364" s="12" t="str">
        <f aca="false">IF(C364="","",C364+N(D364))</f>
        <v/>
      </c>
      <c r="F364" s="9"/>
      <c r="G364" s="13"/>
      <c r="H364" s="13"/>
      <c r="I364" s="14" t="str">
        <f aca="false">IF(G364="","",G364+N(H364))</f>
        <v/>
      </c>
      <c r="J364" s="13"/>
      <c r="K364" s="10"/>
      <c r="L364" s="14" t="str">
        <f aca="false">IF(I364="","",I364-N(J364))</f>
        <v/>
      </c>
      <c r="M364" s="15" t="str">
        <f aca="true">IF(I364="","",IF(L364&lt;=0,"Paid",IF(C364="","Draft",IF(E364&lt;TODAY(),"Overdue",IF(N(J364)&gt;0,"Part paid",IF(E364-TODAY()&lt;=7,"Due soon","Not due yet"))))))</f>
        <v/>
      </c>
      <c r="N364" s="16" t="str">
        <f aca="true">IF(OR(L364="",E364=""),"",IF(AND(L364&gt;0,E364&lt;TODAY()),TODAY()-E364,0))</f>
        <v/>
      </c>
      <c r="O364" s="15" t="str">
        <f aca="false">IF(OR(L364="",N(L364)&lt;=0,E364=""),"",IF(N364=0,"Current",IF(N364&lt;=30,"1-30",IF(N364&lt;=60,"31-60",IF(N364&lt;=90,"61-90","90+")))))</f>
        <v/>
      </c>
      <c r="P364" s="16" t="str">
        <f aca="false">IF(OR(K364="",C364="",N(L364)&gt;0),"",K364-C364)</f>
        <v/>
      </c>
      <c r="Q364" s="9"/>
    </row>
    <row r="365" customFormat="false" ht="15" hidden="false" customHeight="false" outlineLevel="0" collapsed="false">
      <c r="A365" s="9"/>
      <c r="B365" s="9"/>
      <c r="C365" s="10"/>
      <c r="D365" s="11"/>
      <c r="E365" s="12" t="str">
        <f aca="false">IF(C365="","",C365+N(D365))</f>
        <v/>
      </c>
      <c r="F365" s="9"/>
      <c r="G365" s="13"/>
      <c r="H365" s="13"/>
      <c r="I365" s="14" t="str">
        <f aca="false">IF(G365="","",G365+N(H365))</f>
        <v/>
      </c>
      <c r="J365" s="13"/>
      <c r="K365" s="10"/>
      <c r="L365" s="14" t="str">
        <f aca="false">IF(I365="","",I365-N(J365))</f>
        <v/>
      </c>
      <c r="M365" s="15" t="str">
        <f aca="true">IF(I365="","",IF(L365&lt;=0,"Paid",IF(C365="","Draft",IF(E365&lt;TODAY(),"Overdue",IF(N(J365)&gt;0,"Part paid",IF(E365-TODAY()&lt;=7,"Due soon","Not due yet"))))))</f>
        <v/>
      </c>
      <c r="N365" s="16" t="str">
        <f aca="true">IF(OR(L365="",E365=""),"",IF(AND(L365&gt;0,E365&lt;TODAY()),TODAY()-E365,0))</f>
        <v/>
      </c>
      <c r="O365" s="15" t="str">
        <f aca="false">IF(OR(L365="",N(L365)&lt;=0,E365=""),"",IF(N365=0,"Current",IF(N365&lt;=30,"1-30",IF(N365&lt;=60,"31-60",IF(N365&lt;=90,"61-90","90+")))))</f>
        <v/>
      </c>
      <c r="P365" s="16" t="str">
        <f aca="false">IF(OR(K365="",C365="",N(L365)&gt;0),"",K365-C365)</f>
        <v/>
      </c>
      <c r="Q365" s="9"/>
    </row>
    <row r="366" customFormat="false" ht="15" hidden="false" customHeight="false" outlineLevel="0" collapsed="false">
      <c r="A366" s="9"/>
      <c r="B366" s="9"/>
      <c r="C366" s="10"/>
      <c r="D366" s="11"/>
      <c r="E366" s="12" t="str">
        <f aca="false">IF(C366="","",C366+N(D366))</f>
        <v/>
      </c>
      <c r="F366" s="9"/>
      <c r="G366" s="13"/>
      <c r="H366" s="13"/>
      <c r="I366" s="14" t="str">
        <f aca="false">IF(G366="","",G366+N(H366))</f>
        <v/>
      </c>
      <c r="J366" s="13"/>
      <c r="K366" s="10"/>
      <c r="L366" s="14" t="str">
        <f aca="false">IF(I366="","",I366-N(J366))</f>
        <v/>
      </c>
      <c r="M366" s="15" t="str">
        <f aca="true">IF(I366="","",IF(L366&lt;=0,"Paid",IF(C366="","Draft",IF(E366&lt;TODAY(),"Overdue",IF(N(J366)&gt;0,"Part paid",IF(E366-TODAY()&lt;=7,"Due soon","Not due yet"))))))</f>
        <v/>
      </c>
      <c r="N366" s="16" t="str">
        <f aca="true">IF(OR(L366="",E366=""),"",IF(AND(L366&gt;0,E366&lt;TODAY()),TODAY()-E366,0))</f>
        <v/>
      </c>
      <c r="O366" s="15" t="str">
        <f aca="false">IF(OR(L366="",N(L366)&lt;=0,E366=""),"",IF(N366=0,"Current",IF(N366&lt;=30,"1-30",IF(N366&lt;=60,"31-60",IF(N366&lt;=90,"61-90","90+")))))</f>
        <v/>
      </c>
      <c r="P366" s="16" t="str">
        <f aca="false">IF(OR(K366="",C366="",N(L366)&gt;0),"",K366-C366)</f>
        <v/>
      </c>
      <c r="Q366" s="9"/>
    </row>
    <row r="367" customFormat="false" ht="15" hidden="false" customHeight="false" outlineLevel="0" collapsed="false">
      <c r="A367" s="9"/>
      <c r="B367" s="9"/>
      <c r="C367" s="10"/>
      <c r="D367" s="11"/>
      <c r="E367" s="12" t="str">
        <f aca="false">IF(C367="","",C367+N(D367))</f>
        <v/>
      </c>
      <c r="F367" s="9"/>
      <c r="G367" s="13"/>
      <c r="H367" s="13"/>
      <c r="I367" s="14" t="str">
        <f aca="false">IF(G367="","",G367+N(H367))</f>
        <v/>
      </c>
      <c r="J367" s="13"/>
      <c r="K367" s="10"/>
      <c r="L367" s="14" t="str">
        <f aca="false">IF(I367="","",I367-N(J367))</f>
        <v/>
      </c>
      <c r="M367" s="15" t="str">
        <f aca="true">IF(I367="","",IF(L367&lt;=0,"Paid",IF(C367="","Draft",IF(E367&lt;TODAY(),"Overdue",IF(N(J367)&gt;0,"Part paid",IF(E367-TODAY()&lt;=7,"Due soon","Not due yet"))))))</f>
        <v/>
      </c>
      <c r="N367" s="16" t="str">
        <f aca="true">IF(OR(L367="",E367=""),"",IF(AND(L367&gt;0,E367&lt;TODAY()),TODAY()-E367,0))</f>
        <v/>
      </c>
      <c r="O367" s="15" t="str">
        <f aca="false">IF(OR(L367="",N(L367)&lt;=0,E367=""),"",IF(N367=0,"Current",IF(N367&lt;=30,"1-30",IF(N367&lt;=60,"31-60",IF(N367&lt;=90,"61-90","90+")))))</f>
        <v/>
      </c>
      <c r="P367" s="16" t="str">
        <f aca="false">IF(OR(K367="",C367="",N(L367)&gt;0),"",K367-C367)</f>
        <v/>
      </c>
      <c r="Q367" s="9"/>
    </row>
    <row r="368" customFormat="false" ht="15" hidden="false" customHeight="false" outlineLevel="0" collapsed="false">
      <c r="A368" s="9"/>
      <c r="B368" s="9"/>
      <c r="C368" s="10"/>
      <c r="D368" s="11"/>
      <c r="E368" s="12" t="str">
        <f aca="false">IF(C368="","",C368+N(D368))</f>
        <v/>
      </c>
      <c r="F368" s="9"/>
      <c r="G368" s="13"/>
      <c r="H368" s="13"/>
      <c r="I368" s="14" t="str">
        <f aca="false">IF(G368="","",G368+N(H368))</f>
        <v/>
      </c>
      <c r="J368" s="13"/>
      <c r="K368" s="10"/>
      <c r="L368" s="14" t="str">
        <f aca="false">IF(I368="","",I368-N(J368))</f>
        <v/>
      </c>
      <c r="M368" s="15" t="str">
        <f aca="true">IF(I368="","",IF(L368&lt;=0,"Paid",IF(C368="","Draft",IF(E368&lt;TODAY(),"Overdue",IF(N(J368)&gt;0,"Part paid",IF(E368-TODAY()&lt;=7,"Due soon","Not due yet"))))))</f>
        <v/>
      </c>
      <c r="N368" s="16" t="str">
        <f aca="true">IF(OR(L368="",E368=""),"",IF(AND(L368&gt;0,E368&lt;TODAY()),TODAY()-E368,0))</f>
        <v/>
      </c>
      <c r="O368" s="15" t="str">
        <f aca="false">IF(OR(L368="",N(L368)&lt;=0,E368=""),"",IF(N368=0,"Current",IF(N368&lt;=30,"1-30",IF(N368&lt;=60,"31-60",IF(N368&lt;=90,"61-90","90+")))))</f>
        <v/>
      </c>
      <c r="P368" s="16" t="str">
        <f aca="false">IF(OR(K368="",C368="",N(L368)&gt;0),"",K368-C368)</f>
        <v/>
      </c>
      <c r="Q368" s="9"/>
    </row>
    <row r="369" customFormat="false" ht="15" hidden="false" customHeight="false" outlineLevel="0" collapsed="false">
      <c r="A369" s="9"/>
      <c r="B369" s="9"/>
      <c r="C369" s="10"/>
      <c r="D369" s="11"/>
      <c r="E369" s="12" t="str">
        <f aca="false">IF(C369="","",C369+N(D369))</f>
        <v/>
      </c>
      <c r="F369" s="9"/>
      <c r="G369" s="13"/>
      <c r="H369" s="13"/>
      <c r="I369" s="14" t="str">
        <f aca="false">IF(G369="","",G369+N(H369))</f>
        <v/>
      </c>
      <c r="J369" s="13"/>
      <c r="K369" s="10"/>
      <c r="L369" s="14" t="str">
        <f aca="false">IF(I369="","",I369-N(J369))</f>
        <v/>
      </c>
      <c r="M369" s="15" t="str">
        <f aca="true">IF(I369="","",IF(L369&lt;=0,"Paid",IF(C369="","Draft",IF(E369&lt;TODAY(),"Overdue",IF(N(J369)&gt;0,"Part paid",IF(E369-TODAY()&lt;=7,"Due soon","Not due yet"))))))</f>
        <v/>
      </c>
      <c r="N369" s="16" t="str">
        <f aca="true">IF(OR(L369="",E369=""),"",IF(AND(L369&gt;0,E369&lt;TODAY()),TODAY()-E369,0))</f>
        <v/>
      </c>
      <c r="O369" s="15" t="str">
        <f aca="false">IF(OR(L369="",N(L369)&lt;=0,E369=""),"",IF(N369=0,"Current",IF(N369&lt;=30,"1-30",IF(N369&lt;=60,"31-60",IF(N369&lt;=90,"61-90","90+")))))</f>
        <v/>
      </c>
      <c r="P369" s="16" t="str">
        <f aca="false">IF(OR(K369="",C369="",N(L369)&gt;0),"",K369-C369)</f>
        <v/>
      </c>
      <c r="Q369" s="9"/>
    </row>
    <row r="370" customFormat="false" ht="15" hidden="false" customHeight="false" outlineLevel="0" collapsed="false">
      <c r="A370" s="9"/>
      <c r="B370" s="9"/>
      <c r="C370" s="10"/>
      <c r="D370" s="11"/>
      <c r="E370" s="12" t="str">
        <f aca="false">IF(C370="","",C370+N(D370))</f>
        <v/>
      </c>
      <c r="F370" s="9"/>
      <c r="G370" s="13"/>
      <c r="H370" s="13"/>
      <c r="I370" s="14" t="str">
        <f aca="false">IF(G370="","",G370+N(H370))</f>
        <v/>
      </c>
      <c r="J370" s="13"/>
      <c r="K370" s="10"/>
      <c r="L370" s="14" t="str">
        <f aca="false">IF(I370="","",I370-N(J370))</f>
        <v/>
      </c>
      <c r="M370" s="15" t="str">
        <f aca="true">IF(I370="","",IF(L370&lt;=0,"Paid",IF(C370="","Draft",IF(E370&lt;TODAY(),"Overdue",IF(N(J370)&gt;0,"Part paid",IF(E370-TODAY()&lt;=7,"Due soon","Not due yet"))))))</f>
        <v/>
      </c>
      <c r="N370" s="16" t="str">
        <f aca="true">IF(OR(L370="",E370=""),"",IF(AND(L370&gt;0,E370&lt;TODAY()),TODAY()-E370,0))</f>
        <v/>
      </c>
      <c r="O370" s="15" t="str">
        <f aca="false">IF(OR(L370="",N(L370)&lt;=0,E370=""),"",IF(N370=0,"Current",IF(N370&lt;=30,"1-30",IF(N370&lt;=60,"31-60",IF(N370&lt;=90,"61-90","90+")))))</f>
        <v/>
      </c>
      <c r="P370" s="16" t="str">
        <f aca="false">IF(OR(K370="",C370="",N(L370)&gt;0),"",K370-C370)</f>
        <v/>
      </c>
      <c r="Q370" s="9"/>
    </row>
    <row r="371" customFormat="false" ht="15" hidden="false" customHeight="false" outlineLevel="0" collapsed="false">
      <c r="A371" s="9"/>
      <c r="B371" s="9"/>
      <c r="C371" s="10"/>
      <c r="D371" s="11"/>
      <c r="E371" s="12" t="str">
        <f aca="false">IF(C371="","",C371+N(D371))</f>
        <v/>
      </c>
      <c r="F371" s="9"/>
      <c r="G371" s="13"/>
      <c r="H371" s="13"/>
      <c r="I371" s="14" t="str">
        <f aca="false">IF(G371="","",G371+N(H371))</f>
        <v/>
      </c>
      <c r="J371" s="13"/>
      <c r="K371" s="10"/>
      <c r="L371" s="14" t="str">
        <f aca="false">IF(I371="","",I371-N(J371))</f>
        <v/>
      </c>
      <c r="M371" s="15" t="str">
        <f aca="true">IF(I371="","",IF(L371&lt;=0,"Paid",IF(C371="","Draft",IF(E371&lt;TODAY(),"Overdue",IF(N(J371)&gt;0,"Part paid",IF(E371-TODAY()&lt;=7,"Due soon","Not due yet"))))))</f>
        <v/>
      </c>
      <c r="N371" s="16" t="str">
        <f aca="true">IF(OR(L371="",E371=""),"",IF(AND(L371&gt;0,E371&lt;TODAY()),TODAY()-E371,0))</f>
        <v/>
      </c>
      <c r="O371" s="15" t="str">
        <f aca="false">IF(OR(L371="",N(L371)&lt;=0,E371=""),"",IF(N371=0,"Current",IF(N371&lt;=30,"1-30",IF(N371&lt;=60,"31-60",IF(N371&lt;=90,"61-90","90+")))))</f>
        <v/>
      </c>
      <c r="P371" s="16" t="str">
        <f aca="false">IF(OR(K371="",C371="",N(L371)&gt;0),"",K371-C371)</f>
        <v/>
      </c>
      <c r="Q371" s="9"/>
    </row>
    <row r="372" customFormat="false" ht="15" hidden="false" customHeight="false" outlineLevel="0" collapsed="false">
      <c r="A372" s="9"/>
      <c r="B372" s="9"/>
      <c r="C372" s="10"/>
      <c r="D372" s="11"/>
      <c r="E372" s="12" t="str">
        <f aca="false">IF(C372="","",C372+N(D372))</f>
        <v/>
      </c>
      <c r="F372" s="9"/>
      <c r="G372" s="13"/>
      <c r="H372" s="13"/>
      <c r="I372" s="14" t="str">
        <f aca="false">IF(G372="","",G372+N(H372))</f>
        <v/>
      </c>
      <c r="J372" s="13"/>
      <c r="K372" s="10"/>
      <c r="L372" s="14" t="str">
        <f aca="false">IF(I372="","",I372-N(J372))</f>
        <v/>
      </c>
      <c r="M372" s="15" t="str">
        <f aca="true">IF(I372="","",IF(L372&lt;=0,"Paid",IF(C372="","Draft",IF(E372&lt;TODAY(),"Overdue",IF(N(J372)&gt;0,"Part paid",IF(E372-TODAY()&lt;=7,"Due soon","Not due yet"))))))</f>
        <v/>
      </c>
      <c r="N372" s="16" t="str">
        <f aca="true">IF(OR(L372="",E372=""),"",IF(AND(L372&gt;0,E372&lt;TODAY()),TODAY()-E372,0))</f>
        <v/>
      </c>
      <c r="O372" s="15" t="str">
        <f aca="false">IF(OR(L372="",N(L372)&lt;=0,E372=""),"",IF(N372=0,"Current",IF(N372&lt;=30,"1-30",IF(N372&lt;=60,"31-60",IF(N372&lt;=90,"61-90","90+")))))</f>
        <v/>
      </c>
      <c r="P372" s="16" t="str">
        <f aca="false">IF(OR(K372="",C372="",N(L372)&gt;0),"",K372-C372)</f>
        <v/>
      </c>
      <c r="Q372" s="9"/>
    </row>
    <row r="373" customFormat="false" ht="15" hidden="false" customHeight="false" outlineLevel="0" collapsed="false">
      <c r="A373" s="9"/>
      <c r="B373" s="9"/>
      <c r="C373" s="10"/>
      <c r="D373" s="11"/>
      <c r="E373" s="12" t="str">
        <f aca="false">IF(C373="","",C373+N(D373))</f>
        <v/>
      </c>
      <c r="F373" s="9"/>
      <c r="G373" s="13"/>
      <c r="H373" s="13"/>
      <c r="I373" s="14" t="str">
        <f aca="false">IF(G373="","",G373+N(H373))</f>
        <v/>
      </c>
      <c r="J373" s="13"/>
      <c r="K373" s="10"/>
      <c r="L373" s="14" t="str">
        <f aca="false">IF(I373="","",I373-N(J373))</f>
        <v/>
      </c>
      <c r="M373" s="15" t="str">
        <f aca="true">IF(I373="","",IF(L373&lt;=0,"Paid",IF(C373="","Draft",IF(E373&lt;TODAY(),"Overdue",IF(N(J373)&gt;0,"Part paid",IF(E373-TODAY()&lt;=7,"Due soon","Not due yet"))))))</f>
        <v/>
      </c>
      <c r="N373" s="16" t="str">
        <f aca="true">IF(OR(L373="",E373=""),"",IF(AND(L373&gt;0,E373&lt;TODAY()),TODAY()-E373,0))</f>
        <v/>
      </c>
      <c r="O373" s="15" t="str">
        <f aca="false">IF(OR(L373="",N(L373)&lt;=0,E373=""),"",IF(N373=0,"Current",IF(N373&lt;=30,"1-30",IF(N373&lt;=60,"31-60",IF(N373&lt;=90,"61-90","90+")))))</f>
        <v/>
      </c>
      <c r="P373" s="16" t="str">
        <f aca="false">IF(OR(K373="",C373="",N(L373)&gt;0),"",K373-C373)</f>
        <v/>
      </c>
      <c r="Q373" s="9"/>
    </row>
    <row r="374" customFormat="false" ht="15" hidden="false" customHeight="false" outlineLevel="0" collapsed="false">
      <c r="A374" s="9"/>
      <c r="B374" s="9"/>
      <c r="C374" s="10"/>
      <c r="D374" s="11"/>
      <c r="E374" s="12" t="str">
        <f aca="false">IF(C374="","",C374+N(D374))</f>
        <v/>
      </c>
      <c r="F374" s="9"/>
      <c r="G374" s="13"/>
      <c r="H374" s="13"/>
      <c r="I374" s="14" t="str">
        <f aca="false">IF(G374="","",G374+N(H374))</f>
        <v/>
      </c>
      <c r="J374" s="13"/>
      <c r="K374" s="10"/>
      <c r="L374" s="14" t="str">
        <f aca="false">IF(I374="","",I374-N(J374))</f>
        <v/>
      </c>
      <c r="M374" s="15" t="str">
        <f aca="true">IF(I374="","",IF(L374&lt;=0,"Paid",IF(C374="","Draft",IF(E374&lt;TODAY(),"Overdue",IF(N(J374)&gt;0,"Part paid",IF(E374-TODAY()&lt;=7,"Due soon","Not due yet"))))))</f>
        <v/>
      </c>
      <c r="N374" s="16" t="str">
        <f aca="true">IF(OR(L374="",E374=""),"",IF(AND(L374&gt;0,E374&lt;TODAY()),TODAY()-E374,0))</f>
        <v/>
      </c>
      <c r="O374" s="15" t="str">
        <f aca="false">IF(OR(L374="",N(L374)&lt;=0,E374=""),"",IF(N374=0,"Current",IF(N374&lt;=30,"1-30",IF(N374&lt;=60,"31-60",IF(N374&lt;=90,"61-90","90+")))))</f>
        <v/>
      </c>
      <c r="P374" s="16" t="str">
        <f aca="false">IF(OR(K374="",C374="",N(L374)&gt;0),"",K374-C374)</f>
        <v/>
      </c>
      <c r="Q374" s="9"/>
    </row>
    <row r="375" customFormat="false" ht="15" hidden="false" customHeight="false" outlineLevel="0" collapsed="false">
      <c r="A375" s="9"/>
      <c r="B375" s="9"/>
      <c r="C375" s="10"/>
      <c r="D375" s="11"/>
      <c r="E375" s="12" t="str">
        <f aca="false">IF(C375="","",C375+N(D375))</f>
        <v/>
      </c>
      <c r="F375" s="9"/>
      <c r="G375" s="13"/>
      <c r="H375" s="13"/>
      <c r="I375" s="14" t="str">
        <f aca="false">IF(G375="","",G375+N(H375))</f>
        <v/>
      </c>
      <c r="J375" s="13"/>
      <c r="K375" s="10"/>
      <c r="L375" s="14" t="str">
        <f aca="false">IF(I375="","",I375-N(J375))</f>
        <v/>
      </c>
      <c r="M375" s="15" t="str">
        <f aca="true">IF(I375="","",IF(L375&lt;=0,"Paid",IF(C375="","Draft",IF(E375&lt;TODAY(),"Overdue",IF(N(J375)&gt;0,"Part paid",IF(E375-TODAY()&lt;=7,"Due soon","Not due yet"))))))</f>
        <v/>
      </c>
      <c r="N375" s="16" t="str">
        <f aca="true">IF(OR(L375="",E375=""),"",IF(AND(L375&gt;0,E375&lt;TODAY()),TODAY()-E375,0))</f>
        <v/>
      </c>
      <c r="O375" s="15" t="str">
        <f aca="false">IF(OR(L375="",N(L375)&lt;=0,E375=""),"",IF(N375=0,"Current",IF(N375&lt;=30,"1-30",IF(N375&lt;=60,"31-60",IF(N375&lt;=90,"61-90","90+")))))</f>
        <v/>
      </c>
      <c r="P375" s="16" t="str">
        <f aca="false">IF(OR(K375="",C375="",N(L375)&gt;0),"",K375-C375)</f>
        <v/>
      </c>
      <c r="Q375" s="9"/>
    </row>
    <row r="376" customFormat="false" ht="15" hidden="false" customHeight="false" outlineLevel="0" collapsed="false">
      <c r="A376" s="9"/>
      <c r="B376" s="9"/>
      <c r="C376" s="10"/>
      <c r="D376" s="11"/>
      <c r="E376" s="12" t="str">
        <f aca="false">IF(C376="","",C376+N(D376))</f>
        <v/>
      </c>
      <c r="F376" s="9"/>
      <c r="G376" s="13"/>
      <c r="H376" s="13"/>
      <c r="I376" s="14" t="str">
        <f aca="false">IF(G376="","",G376+N(H376))</f>
        <v/>
      </c>
      <c r="J376" s="13"/>
      <c r="K376" s="10"/>
      <c r="L376" s="14" t="str">
        <f aca="false">IF(I376="","",I376-N(J376))</f>
        <v/>
      </c>
      <c r="M376" s="15" t="str">
        <f aca="true">IF(I376="","",IF(L376&lt;=0,"Paid",IF(C376="","Draft",IF(E376&lt;TODAY(),"Overdue",IF(N(J376)&gt;0,"Part paid",IF(E376-TODAY()&lt;=7,"Due soon","Not due yet"))))))</f>
        <v/>
      </c>
      <c r="N376" s="16" t="str">
        <f aca="true">IF(OR(L376="",E376=""),"",IF(AND(L376&gt;0,E376&lt;TODAY()),TODAY()-E376,0))</f>
        <v/>
      </c>
      <c r="O376" s="15" t="str">
        <f aca="false">IF(OR(L376="",N(L376)&lt;=0,E376=""),"",IF(N376=0,"Current",IF(N376&lt;=30,"1-30",IF(N376&lt;=60,"31-60",IF(N376&lt;=90,"61-90","90+")))))</f>
        <v/>
      </c>
      <c r="P376" s="16" t="str">
        <f aca="false">IF(OR(K376="",C376="",N(L376)&gt;0),"",K376-C376)</f>
        <v/>
      </c>
      <c r="Q376" s="9"/>
    </row>
    <row r="377" customFormat="false" ht="15" hidden="false" customHeight="false" outlineLevel="0" collapsed="false">
      <c r="A377" s="9"/>
      <c r="B377" s="9"/>
      <c r="C377" s="10"/>
      <c r="D377" s="11"/>
      <c r="E377" s="12" t="str">
        <f aca="false">IF(C377="","",C377+N(D377))</f>
        <v/>
      </c>
      <c r="F377" s="9"/>
      <c r="G377" s="13"/>
      <c r="H377" s="13"/>
      <c r="I377" s="14" t="str">
        <f aca="false">IF(G377="","",G377+N(H377))</f>
        <v/>
      </c>
      <c r="J377" s="13"/>
      <c r="K377" s="10"/>
      <c r="L377" s="14" t="str">
        <f aca="false">IF(I377="","",I377-N(J377))</f>
        <v/>
      </c>
      <c r="M377" s="15" t="str">
        <f aca="true">IF(I377="","",IF(L377&lt;=0,"Paid",IF(C377="","Draft",IF(E377&lt;TODAY(),"Overdue",IF(N(J377)&gt;0,"Part paid",IF(E377-TODAY()&lt;=7,"Due soon","Not due yet"))))))</f>
        <v/>
      </c>
      <c r="N377" s="16" t="str">
        <f aca="true">IF(OR(L377="",E377=""),"",IF(AND(L377&gt;0,E377&lt;TODAY()),TODAY()-E377,0))</f>
        <v/>
      </c>
      <c r="O377" s="15" t="str">
        <f aca="false">IF(OR(L377="",N(L377)&lt;=0,E377=""),"",IF(N377=0,"Current",IF(N377&lt;=30,"1-30",IF(N377&lt;=60,"31-60",IF(N377&lt;=90,"61-90","90+")))))</f>
        <v/>
      </c>
      <c r="P377" s="16" t="str">
        <f aca="false">IF(OR(K377="",C377="",N(L377)&gt;0),"",K377-C377)</f>
        <v/>
      </c>
      <c r="Q377" s="9"/>
    </row>
    <row r="378" customFormat="false" ht="15" hidden="false" customHeight="false" outlineLevel="0" collapsed="false">
      <c r="A378" s="9"/>
      <c r="B378" s="9"/>
      <c r="C378" s="10"/>
      <c r="D378" s="11"/>
      <c r="E378" s="12" t="str">
        <f aca="false">IF(C378="","",C378+N(D378))</f>
        <v/>
      </c>
      <c r="F378" s="9"/>
      <c r="G378" s="13"/>
      <c r="H378" s="13"/>
      <c r="I378" s="14" t="str">
        <f aca="false">IF(G378="","",G378+N(H378))</f>
        <v/>
      </c>
      <c r="J378" s="13"/>
      <c r="K378" s="10"/>
      <c r="L378" s="14" t="str">
        <f aca="false">IF(I378="","",I378-N(J378))</f>
        <v/>
      </c>
      <c r="M378" s="15" t="str">
        <f aca="true">IF(I378="","",IF(L378&lt;=0,"Paid",IF(C378="","Draft",IF(E378&lt;TODAY(),"Overdue",IF(N(J378)&gt;0,"Part paid",IF(E378-TODAY()&lt;=7,"Due soon","Not due yet"))))))</f>
        <v/>
      </c>
      <c r="N378" s="16" t="str">
        <f aca="true">IF(OR(L378="",E378=""),"",IF(AND(L378&gt;0,E378&lt;TODAY()),TODAY()-E378,0))</f>
        <v/>
      </c>
      <c r="O378" s="15" t="str">
        <f aca="false">IF(OR(L378="",N(L378)&lt;=0,E378=""),"",IF(N378=0,"Current",IF(N378&lt;=30,"1-30",IF(N378&lt;=60,"31-60",IF(N378&lt;=90,"61-90","90+")))))</f>
        <v/>
      </c>
      <c r="P378" s="16" t="str">
        <f aca="false">IF(OR(K378="",C378="",N(L378)&gt;0),"",K378-C378)</f>
        <v/>
      </c>
      <c r="Q378" s="9"/>
    </row>
    <row r="379" customFormat="false" ht="15" hidden="false" customHeight="false" outlineLevel="0" collapsed="false">
      <c r="A379" s="9"/>
      <c r="B379" s="9"/>
      <c r="C379" s="10"/>
      <c r="D379" s="11"/>
      <c r="E379" s="12" t="str">
        <f aca="false">IF(C379="","",C379+N(D379))</f>
        <v/>
      </c>
      <c r="F379" s="9"/>
      <c r="G379" s="13"/>
      <c r="H379" s="13"/>
      <c r="I379" s="14" t="str">
        <f aca="false">IF(G379="","",G379+N(H379))</f>
        <v/>
      </c>
      <c r="J379" s="13"/>
      <c r="K379" s="10"/>
      <c r="L379" s="14" t="str">
        <f aca="false">IF(I379="","",I379-N(J379))</f>
        <v/>
      </c>
      <c r="M379" s="15" t="str">
        <f aca="true">IF(I379="","",IF(L379&lt;=0,"Paid",IF(C379="","Draft",IF(E379&lt;TODAY(),"Overdue",IF(N(J379)&gt;0,"Part paid",IF(E379-TODAY()&lt;=7,"Due soon","Not due yet"))))))</f>
        <v/>
      </c>
      <c r="N379" s="16" t="str">
        <f aca="true">IF(OR(L379="",E379=""),"",IF(AND(L379&gt;0,E379&lt;TODAY()),TODAY()-E379,0))</f>
        <v/>
      </c>
      <c r="O379" s="15" t="str">
        <f aca="false">IF(OR(L379="",N(L379)&lt;=0,E379=""),"",IF(N379=0,"Current",IF(N379&lt;=30,"1-30",IF(N379&lt;=60,"31-60",IF(N379&lt;=90,"61-90","90+")))))</f>
        <v/>
      </c>
      <c r="P379" s="16" t="str">
        <f aca="false">IF(OR(K379="",C379="",N(L379)&gt;0),"",K379-C379)</f>
        <v/>
      </c>
      <c r="Q379" s="9"/>
    </row>
    <row r="380" customFormat="false" ht="15" hidden="false" customHeight="false" outlineLevel="0" collapsed="false">
      <c r="A380" s="9"/>
      <c r="B380" s="9"/>
      <c r="C380" s="10"/>
      <c r="D380" s="11"/>
      <c r="E380" s="12" t="str">
        <f aca="false">IF(C380="","",C380+N(D380))</f>
        <v/>
      </c>
      <c r="F380" s="9"/>
      <c r="G380" s="13"/>
      <c r="H380" s="13"/>
      <c r="I380" s="14" t="str">
        <f aca="false">IF(G380="","",G380+N(H380))</f>
        <v/>
      </c>
      <c r="J380" s="13"/>
      <c r="K380" s="10"/>
      <c r="L380" s="14" t="str">
        <f aca="false">IF(I380="","",I380-N(J380))</f>
        <v/>
      </c>
      <c r="M380" s="15" t="str">
        <f aca="true">IF(I380="","",IF(L380&lt;=0,"Paid",IF(C380="","Draft",IF(E380&lt;TODAY(),"Overdue",IF(N(J380)&gt;0,"Part paid",IF(E380-TODAY()&lt;=7,"Due soon","Not due yet"))))))</f>
        <v/>
      </c>
      <c r="N380" s="16" t="str">
        <f aca="true">IF(OR(L380="",E380=""),"",IF(AND(L380&gt;0,E380&lt;TODAY()),TODAY()-E380,0))</f>
        <v/>
      </c>
      <c r="O380" s="15" t="str">
        <f aca="false">IF(OR(L380="",N(L380)&lt;=0,E380=""),"",IF(N380=0,"Current",IF(N380&lt;=30,"1-30",IF(N380&lt;=60,"31-60",IF(N380&lt;=90,"61-90","90+")))))</f>
        <v/>
      </c>
      <c r="P380" s="16" t="str">
        <f aca="false">IF(OR(K380="",C380="",N(L380)&gt;0),"",K380-C380)</f>
        <v/>
      </c>
      <c r="Q380" s="9"/>
    </row>
    <row r="381" customFormat="false" ht="15" hidden="false" customHeight="false" outlineLevel="0" collapsed="false">
      <c r="A381" s="9"/>
      <c r="B381" s="9"/>
      <c r="C381" s="10"/>
      <c r="D381" s="11"/>
      <c r="E381" s="12" t="str">
        <f aca="false">IF(C381="","",C381+N(D381))</f>
        <v/>
      </c>
      <c r="F381" s="9"/>
      <c r="G381" s="13"/>
      <c r="H381" s="13"/>
      <c r="I381" s="14" t="str">
        <f aca="false">IF(G381="","",G381+N(H381))</f>
        <v/>
      </c>
      <c r="J381" s="13"/>
      <c r="K381" s="10"/>
      <c r="L381" s="14" t="str">
        <f aca="false">IF(I381="","",I381-N(J381))</f>
        <v/>
      </c>
      <c r="M381" s="15" t="str">
        <f aca="true">IF(I381="","",IF(L381&lt;=0,"Paid",IF(C381="","Draft",IF(E381&lt;TODAY(),"Overdue",IF(N(J381)&gt;0,"Part paid",IF(E381-TODAY()&lt;=7,"Due soon","Not due yet"))))))</f>
        <v/>
      </c>
      <c r="N381" s="16" t="str">
        <f aca="true">IF(OR(L381="",E381=""),"",IF(AND(L381&gt;0,E381&lt;TODAY()),TODAY()-E381,0))</f>
        <v/>
      </c>
      <c r="O381" s="15" t="str">
        <f aca="false">IF(OR(L381="",N(L381)&lt;=0,E381=""),"",IF(N381=0,"Current",IF(N381&lt;=30,"1-30",IF(N381&lt;=60,"31-60",IF(N381&lt;=90,"61-90","90+")))))</f>
        <v/>
      </c>
      <c r="P381" s="16" t="str">
        <f aca="false">IF(OR(K381="",C381="",N(L381)&gt;0),"",K381-C381)</f>
        <v/>
      </c>
      <c r="Q381" s="9"/>
    </row>
    <row r="382" customFormat="false" ht="15" hidden="false" customHeight="false" outlineLevel="0" collapsed="false">
      <c r="A382" s="9"/>
      <c r="B382" s="9"/>
      <c r="C382" s="10"/>
      <c r="D382" s="11"/>
      <c r="E382" s="12" t="str">
        <f aca="false">IF(C382="","",C382+N(D382))</f>
        <v/>
      </c>
      <c r="F382" s="9"/>
      <c r="G382" s="13"/>
      <c r="H382" s="13"/>
      <c r="I382" s="14" t="str">
        <f aca="false">IF(G382="","",G382+N(H382))</f>
        <v/>
      </c>
      <c r="J382" s="13"/>
      <c r="K382" s="10"/>
      <c r="L382" s="14" t="str">
        <f aca="false">IF(I382="","",I382-N(J382))</f>
        <v/>
      </c>
      <c r="M382" s="15" t="str">
        <f aca="true">IF(I382="","",IF(L382&lt;=0,"Paid",IF(C382="","Draft",IF(E382&lt;TODAY(),"Overdue",IF(N(J382)&gt;0,"Part paid",IF(E382-TODAY()&lt;=7,"Due soon","Not due yet"))))))</f>
        <v/>
      </c>
      <c r="N382" s="16" t="str">
        <f aca="true">IF(OR(L382="",E382=""),"",IF(AND(L382&gt;0,E382&lt;TODAY()),TODAY()-E382,0))</f>
        <v/>
      </c>
      <c r="O382" s="15" t="str">
        <f aca="false">IF(OR(L382="",N(L382)&lt;=0,E382=""),"",IF(N382=0,"Current",IF(N382&lt;=30,"1-30",IF(N382&lt;=60,"31-60",IF(N382&lt;=90,"61-90","90+")))))</f>
        <v/>
      </c>
      <c r="P382" s="16" t="str">
        <f aca="false">IF(OR(K382="",C382="",N(L382)&gt;0),"",K382-C382)</f>
        <v/>
      </c>
      <c r="Q382" s="9"/>
    </row>
    <row r="383" customFormat="false" ht="15" hidden="false" customHeight="false" outlineLevel="0" collapsed="false">
      <c r="A383" s="9"/>
      <c r="B383" s="9"/>
      <c r="C383" s="10"/>
      <c r="D383" s="11"/>
      <c r="E383" s="12" t="str">
        <f aca="false">IF(C383="","",C383+N(D383))</f>
        <v/>
      </c>
      <c r="F383" s="9"/>
      <c r="G383" s="13"/>
      <c r="H383" s="13"/>
      <c r="I383" s="14" t="str">
        <f aca="false">IF(G383="","",G383+N(H383))</f>
        <v/>
      </c>
      <c r="J383" s="13"/>
      <c r="K383" s="10"/>
      <c r="L383" s="14" t="str">
        <f aca="false">IF(I383="","",I383-N(J383))</f>
        <v/>
      </c>
      <c r="M383" s="15" t="str">
        <f aca="true">IF(I383="","",IF(L383&lt;=0,"Paid",IF(C383="","Draft",IF(E383&lt;TODAY(),"Overdue",IF(N(J383)&gt;0,"Part paid",IF(E383-TODAY()&lt;=7,"Due soon","Not due yet"))))))</f>
        <v/>
      </c>
      <c r="N383" s="16" t="str">
        <f aca="true">IF(OR(L383="",E383=""),"",IF(AND(L383&gt;0,E383&lt;TODAY()),TODAY()-E383,0))</f>
        <v/>
      </c>
      <c r="O383" s="15" t="str">
        <f aca="false">IF(OR(L383="",N(L383)&lt;=0,E383=""),"",IF(N383=0,"Current",IF(N383&lt;=30,"1-30",IF(N383&lt;=60,"31-60",IF(N383&lt;=90,"61-90","90+")))))</f>
        <v/>
      </c>
      <c r="P383" s="16" t="str">
        <f aca="false">IF(OR(K383="",C383="",N(L383)&gt;0),"",K383-C383)</f>
        <v/>
      </c>
      <c r="Q383" s="9"/>
    </row>
    <row r="384" customFormat="false" ht="15" hidden="false" customHeight="false" outlineLevel="0" collapsed="false">
      <c r="A384" s="9"/>
      <c r="B384" s="9"/>
      <c r="C384" s="10"/>
      <c r="D384" s="11"/>
      <c r="E384" s="12" t="str">
        <f aca="false">IF(C384="","",C384+N(D384))</f>
        <v/>
      </c>
      <c r="F384" s="9"/>
      <c r="G384" s="13"/>
      <c r="H384" s="13"/>
      <c r="I384" s="14" t="str">
        <f aca="false">IF(G384="","",G384+N(H384))</f>
        <v/>
      </c>
      <c r="J384" s="13"/>
      <c r="K384" s="10"/>
      <c r="L384" s="14" t="str">
        <f aca="false">IF(I384="","",I384-N(J384))</f>
        <v/>
      </c>
      <c r="M384" s="15" t="str">
        <f aca="true">IF(I384="","",IF(L384&lt;=0,"Paid",IF(C384="","Draft",IF(E384&lt;TODAY(),"Overdue",IF(N(J384)&gt;0,"Part paid",IF(E384-TODAY()&lt;=7,"Due soon","Not due yet"))))))</f>
        <v/>
      </c>
      <c r="N384" s="16" t="str">
        <f aca="true">IF(OR(L384="",E384=""),"",IF(AND(L384&gt;0,E384&lt;TODAY()),TODAY()-E384,0))</f>
        <v/>
      </c>
      <c r="O384" s="15" t="str">
        <f aca="false">IF(OR(L384="",N(L384)&lt;=0,E384=""),"",IF(N384=0,"Current",IF(N384&lt;=30,"1-30",IF(N384&lt;=60,"31-60",IF(N384&lt;=90,"61-90","90+")))))</f>
        <v/>
      </c>
      <c r="P384" s="16" t="str">
        <f aca="false">IF(OR(K384="",C384="",N(L384)&gt;0),"",K384-C384)</f>
        <v/>
      </c>
      <c r="Q384" s="9"/>
    </row>
    <row r="385" customFormat="false" ht="15" hidden="false" customHeight="false" outlineLevel="0" collapsed="false">
      <c r="A385" s="9"/>
      <c r="B385" s="9"/>
      <c r="C385" s="10"/>
      <c r="D385" s="11"/>
      <c r="E385" s="12" t="str">
        <f aca="false">IF(C385="","",C385+N(D385))</f>
        <v/>
      </c>
      <c r="F385" s="9"/>
      <c r="G385" s="13"/>
      <c r="H385" s="13"/>
      <c r="I385" s="14" t="str">
        <f aca="false">IF(G385="","",G385+N(H385))</f>
        <v/>
      </c>
      <c r="J385" s="13"/>
      <c r="K385" s="10"/>
      <c r="L385" s="14" t="str">
        <f aca="false">IF(I385="","",I385-N(J385))</f>
        <v/>
      </c>
      <c r="M385" s="15" t="str">
        <f aca="true">IF(I385="","",IF(L385&lt;=0,"Paid",IF(C385="","Draft",IF(E385&lt;TODAY(),"Overdue",IF(N(J385)&gt;0,"Part paid",IF(E385-TODAY()&lt;=7,"Due soon","Not due yet"))))))</f>
        <v/>
      </c>
      <c r="N385" s="16" t="str">
        <f aca="true">IF(OR(L385="",E385=""),"",IF(AND(L385&gt;0,E385&lt;TODAY()),TODAY()-E385,0))</f>
        <v/>
      </c>
      <c r="O385" s="15" t="str">
        <f aca="false">IF(OR(L385="",N(L385)&lt;=0,E385=""),"",IF(N385=0,"Current",IF(N385&lt;=30,"1-30",IF(N385&lt;=60,"31-60",IF(N385&lt;=90,"61-90","90+")))))</f>
        <v/>
      </c>
      <c r="P385" s="16" t="str">
        <f aca="false">IF(OR(K385="",C385="",N(L385)&gt;0),"",K385-C385)</f>
        <v/>
      </c>
      <c r="Q385" s="9"/>
    </row>
    <row r="386" customFormat="false" ht="15" hidden="false" customHeight="false" outlineLevel="0" collapsed="false">
      <c r="A386" s="9"/>
      <c r="B386" s="9"/>
      <c r="C386" s="10"/>
      <c r="D386" s="11"/>
      <c r="E386" s="12" t="str">
        <f aca="false">IF(C386="","",C386+N(D386))</f>
        <v/>
      </c>
      <c r="F386" s="9"/>
      <c r="G386" s="13"/>
      <c r="H386" s="13"/>
      <c r="I386" s="14" t="str">
        <f aca="false">IF(G386="","",G386+N(H386))</f>
        <v/>
      </c>
      <c r="J386" s="13"/>
      <c r="K386" s="10"/>
      <c r="L386" s="14" t="str">
        <f aca="false">IF(I386="","",I386-N(J386))</f>
        <v/>
      </c>
      <c r="M386" s="15" t="str">
        <f aca="true">IF(I386="","",IF(L386&lt;=0,"Paid",IF(C386="","Draft",IF(E386&lt;TODAY(),"Overdue",IF(N(J386)&gt;0,"Part paid",IF(E386-TODAY()&lt;=7,"Due soon","Not due yet"))))))</f>
        <v/>
      </c>
      <c r="N386" s="16" t="str">
        <f aca="true">IF(OR(L386="",E386=""),"",IF(AND(L386&gt;0,E386&lt;TODAY()),TODAY()-E386,0))</f>
        <v/>
      </c>
      <c r="O386" s="15" t="str">
        <f aca="false">IF(OR(L386="",N(L386)&lt;=0,E386=""),"",IF(N386=0,"Current",IF(N386&lt;=30,"1-30",IF(N386&lt;=60,"31-60",IF(N386&lt;=90,"61-90","90+")))))</f>
        <v/>
      </c>
      <c r="P386" s="16" t="str">
        <f aca="false">IF(OR(K386="",C386="",N(L386)&gt;0),"",K386-C386)</f>
        <v/>
      </c>
      <c r="Q386" s="9"/>
    </row>
    <row r="387" customFormat="false" ht="15" hidden="false" customHeight="false" outlineLevel="0" collapsed="false">
      <c r="A387" s="9"/>
      <c r="B387" s="9"/>
      <c r="C387" s="10"/>
      <c r="D387" s="11"/>
      <c r="E387" s="12" t="str">
        <f aca="false">IF(C387="","",C387+N(D387))</f>
        <v/>
      </c>
      <c r="F387" s="9"/>
      <c r="G387" s="13"/>
      <c r="H387" s="13"/>
      <c r="I387" s="14" t="str">
        <f aca="false">IF(G387="","",G387+N(H387))</f>
        <v/>
      </c>
      <c r="J387" s="13"/>
      <c r="K387" s="10"/>
      <c r="L387" s="14" t="str">
        <f aca="false">IF(I387="","",I387-N(J387))</f>
        <v/>
      </c>
      <c r="M387" s="15" t="str">
        <f aca="true">IF(I387="","",IF(L387&lt;=0,"Paid",IF(C387="","Draft",IF(E387&lt;TODAY(),"Overdue",IF(N(J387)&gt;0,"Part paid",IF(E387-TODAY()&lt;=7,"Due soon","Not due yet"))))))</f>
        <v/>
      </c>
      <c r="N387" s="16" t="str">
        <f aca="true">IF(OR(L387="",E387=""),"",IF(AND(L387&gt;0,E387&lt;TODAY()),TODAY()-E387,0))</f>
        <v/>
      </c>
      <c r="O387" s="15" t="str">
        <f aca="false">IF(OR(L387="",N(L387)&lt;=0,E387=""),"",IF(N387=0,"Current",IF(N387&lt;=30,"1-30",IF(N387&lt;=60,"31-60",IF(N387&lt;=90,"61-90","90+")))))</f>
        <v/>
      </c>
      <c r="P387" s="16" t="str">
        <f aca="false">IF(OR(K387="",C387="",N(L387)&gt;0),"",K387-C387)</f>
        <v/>
      </c>
      <c r="Q387" s="9"/>
    </row>
    <row r="388" customFormat="false" ht="15" hidden="false" customHeight="false" outlineLevel="0" collapsed="false">
      <c r="A388" s="9"/>
      <c r="B388" s="9"/>
      <c r="C388" s="10"/>
      <c r="D388" s="11"/>
      <c r="E388" s="12" t="str">
        <f aca="false">IF(C388="","",C388+N(D388))</f>
        <v/>
      </c>
      <c r="F388" s="9"/>
      <c r="G388" s="13"/>
      <c r="H388" s="13"/>
      <c r="I388" s="14" t="str">
        <f aca="false">IF(G388="","",G388+N(H388))</f>
        <v/>
      </c>
      <c r="J388" s="13"/>
      <c r="K388" s="10"/>
      <c r="L388" s="14" t="str">
        <f aca="false">IF(I388="","",I388-N(J388))</f>
        <v/>
      </c>
      <c r="M388" s="15" t="str">
        <f aca="true">IF(I388="","",IF(L388&lt;=0,"Paid",IF(C388="","Draft",IF(E388&lt;TODAY(),"Overdue",IF(N(J388)&gt;0,"Part paid",IF(E388-TODAY()&lt;=7,"Due soon","Not due yet"))))))</f>
        <v/>
      </c>
      <c r="N388" s="16" t="str">
        <f aca="true">IF(OR(L388="",E388=""),"",IF(AND(L388&gt;0,E388&lt;TODAY()),TODAY()-E388,0))</f>
        <v/>
      </c>
      <c r="O388" s="15" t="str">
        <f aca="false">IF(OR(L388="",N(L388)&lt;=0,E388=""),"",IF(N388=0,"Current",IF(N388&lt;=30,"1-30",IF(N388&lt;=60,"31-60",IF(N388&lt;=90,"61-90","90+")))))</f>
        <v/>
      </c>
      <c r="P388" s="16" t="str">
        <f aca="false">IF(OR(K388="",C388="",N(L388)&gt;0),"",K388-C388)</f>
        <v/>
      </c>
      <c r="Q388" s="9"/>
    </row>
    <row r="389" customFormat="false" ht="15" hidden="false" customHeight="false" outlineLevel="0" collapsed="false">
      <c r="A389" s="9"/>
      <c r="B389" s="9"/>
      <c r="C389" s="10"/>
      <c r="D389" s="11"/>
      <c r="E389" s="12" t="str">
        <f aca="false">IF(C389="","",C389+N(D389))</f>
        <v/>
      </c>
      <c r="F389" s="9"/>
      <c r="G389" s="13"/>
      <c r="H389" s="13"/>
      <c r="I389" s="14" t="str">
        <f aca="false">IF(G389="","",G389+N(H389))</f>
        <v/>
      </c>
      <c r="J389" s="13"/>
      <c r="K389" s="10"/>
      <c r="L389" s="14" t="str">
        <f aca="false">IF(I389="","",I389-N(J389))</f>
        <v/>
      </c>
      <c r="M389" s="15" t="str">
        <f aca="true">IF(I389="","",IF(L389&lt;=0,"Paid",IF(C389="","Draft",IF(E389&lt;TODAY(),"Overdue",IF(N(J389)&gt;0,"Part paid",IF(E389-TODAY()&lt;=7,"Due soon","Not due yet"))))))</f>
        <v/>
      </c>
      <c r="N389" s="16" t="str">
        <f aca="true">IF(OR(L389="",E389=""),"",IF(AND(L389&gt;0,E389&lt;TODAY()),TODAY()-E389,0))</f>
        <v/>
      </c>
      <c r="O389" s="15" t="str">
        <f aca="false">IF(OR(L389="",N(L389)&lt;=0,E389=""),"",IF(N389=0,"Current",IF(N389&lt;=30,"1-30",IF(N389&lt;=60,"31-60",IF(N389&lt;=90,"61-90","90+")))))</f>
        <v/>
      </c>
      <c r="P389" s="16" t="str">
        <f aca="false">IF(OR(K389="",C389="",N(L389)&gt;0),"",K389-C389)</f>
        <v/>
      </c>
      <c r="Q389" s="9"/>
    </row>
    <row r="390" customFormat="false" ht="15" hidden="false" customHeight="false" outlineLevel="0" collapsed="false">
      <c r="A390" s="9"/>
      <c r="B390" s="9"/>
      <c r="C390" s="10"/>
      <c r="D390" s="11"/>
      <c r="E390" s="12" t="str">
        <f aca="false">IF(C390="","",C390+N(D390))</f>
        <v/>
      </c>
      <c r="F390" s="9"/>
      <c r="G390" s="13"/>
      <c r="H390" s="13"/>
      <c r="I390" s="14" t="str">
        <f aca="false">IF(G390="","",G390+N(H390))</f>
        <v/>
      </c>
      <c r="J390" s="13"/>
      <c r="K390" s="10"/>
      <c r="L390" s="14" t="str">
        <f aca="false">IF(I390="","",I390-N(J390))</f>
        <v/>
      </c>
      <c r="M390" s="15" t="str">
        <f aca="true">IF(I390="","",IF(L390&lt;=0,"Paid",IF(C390="","Draft",IF(E390&lt;TODAY(),"Overdue",IF(N(J390)&gt;0,"Part paid",IF(E390-TODAY()&lt;=7,"Due soon","Not due yet"))))))</f>
        <v/>
      </c>
      <c r="N390" s="16" t="str">
        <f aca="true">IF(OR(L390="",E390=""),"",IF(AND(L390&gt;0,E390&lt;TODAY()),TODAY()-E390,0))</f>
        <v/>
      </c>
      <c r="O390" s="15" t="str">
        <f aca="false">IF(OR(L390="",N(L390)&lt;=0,E390=""),"",IF(N390=0,"Current",IF(N390&lt;=30,"1-30",IF(N390&lt;=60,"31-60",IF(N390&lt;=90,"61-90","90+")))))</f>
        <v/>
      </c>
      <c r="P390" s="16" t="str">
        <f aca="false">IF(OR(K390="",C390="",N(L390)&gt;0),"",K390-C390)</f>
        <v/>
      </c>
      <c r="Q390" s="9"/>
    </row>
    <row r="391" customFormat="false" ht="15" hidden="false" customHeight="false" outlineLevel="0" collapsed="false">
      <c r="A391" s="9"/>
      <c r="B391" s="9"/>
      <c r="C391" s="10"/>
      <c r="D391" s="11"/>
      <c r="E391" s="12" t="str">
        <f aca="false">IF(C391="","",C391+N(D391))</f>
        <v/>
      </c>
      <c r="F391" s="9"/>
      <c r="G391" s="13"/>
      <c r="H391" s="13"/>
      <c r="I391" s="14" t="str">
        <f aca="false">IF(G391="","",G391+N(H391))</f>
        <v/>
      </c>
      <c r="J391" s="13"/>
      <c r="K391" s="10"/>
      <c r="L391" s="14" t="str">
        <f aca="false">IF(I391="","",I391-N(J391))</f>
        <v/>
      </c>
      <c r="M391" s="15" t="str">
        <f aca="true">IF(I391="","",IF(L391&lt;=0,"Paid",IF(C391="","Draft",IF(E391&lt;TODAY(),"Overdue",IF(N(J391)&gt;0,"Part paid",IF(E391-TODAY()&lt;=7,"Due soon","Not due yet"))))))</f>
        <v/>
      </c>
      <c r="N391" s="16" t="str">
        <f aca="true">IF(OR(L391="",E391=""),"",IF(AND(L391&gt;0,E391&lt;TODAY()),TODAY()-E391,0))</f>
        <v/>
      </c>
      <c r="O391" s="15" t="str">
        <f aca="false">IF(OR(L391="",N(L391)&lt;=0,E391=""),"",IF(N391=0,"Current",IF(N391&lt;=30,"1-30",IF(N391&lt;=60,"31-60",IF(N391&lt;=90,"61-90","90+")))))</f>
        <v/>
      </c>
      <c r="P391" s="16" t="str">
        <f aca="false">IF(OR(K391="",C391="",N(L391)&gt;0),"",K391-C391)</f>
        <v/>
      </c>
      <c r="Q391" s="9"/>
    </row>
    <row r="392" customFormat="false" ht="15" hidden="false" customHeight="false" outlineLevel="0" collapsed="false">
      <c r="A392" s="9"/>
      <c r="B392" s="9"/>
      <c r="C392" s="10"/>
      <c r="D392" s="11"/>
      <c r="E392" s="12" t="str">
        <f aca="false">IF(C392="","",C392+N(D392))</f>
        <v/>
      </c>
      <c r="F392" s="9"/>
      <c r="G392" s="13"/>
      <c r="H392" s="13"/>
      <c r="I392" s="14" t="str">
        <f aca="false">IF(G392="","",G392+N(H392))</f>
        <v/>
      </c>
      <c r="J392" s="13"/>
      <c r="K392" s="10"/>
      <c r="L392" s="14" t="str">
        <f aca="false">IF(I392="","",I392-N(J392))</f>
        <v/>
      </c>
      <c r="M392" s="15" t="str">
        <f aca="true">IF(I392="","",IF(L392&lt;=0,"Paid",IF(C392="","Draft",IF(E392&lt;TODAY(),"Overdue",IF(N(J392)&gt;0,"Part paid",IF(E392-TODAY()&lt;=7,"Due soon","Not due yet"))))))</f>
        <v/>
      </c>
      <c r="N392" s="16" t="str">
        <f aca="true">IF(OR(L392="",E392=""),"",IF(AND(L392&gt;0,E392&lt;TODAY()),TODAY()-E392,0))</f>
        <v/>
      </c>
      <c r="O392" s="15" t="str">
        <f aca="false">IF(OR(L392="",N(L392)&lt;=0,E392=""),"",IF(N392=0,"Current",IF(N392&lt;=30,"1-30",IF(N392&lt;=60,"31-60",IF(N392&lt;=90,"61-90","90+")))))</f>
        <v/>
      </c>
      <c r="P392" s="16" t="str">
        <f aca="false">IF(OR(K392="",C392="",N(L392)&gt;0),"",K392-C392)</f>
        <v/>
      </c>
      <c r="Q392" s="9"/>
    </row>
    <row r="393" customFormat="false" ht="15" hidden="false" customHeight="false" outlineLevel="0" collapsed="false">
      <c r="A393" s="9"/>
      <c r="B393" s="9"/>
      <c r="C393" s="10"/>
      <c r="D393" s="11"/>
      <c r="E393" s="12" t="str">
        <f aca="false">IF(C393="","",C393+N(D393))</f>
        <v/>
      </c>
      <c r="F393" s="9"/>
      <c r="G393" s="13"/>
      <c r="H393" s="13"/>
      <c r="I393" s="14" t="str">
        <f aca="false">IF(G393="","",G393+N(H393))</f>
        <v/>
      </c>
      <c r="J393" s="13"/>
      <c r="K393" s="10"/>
      <c r="L393" s="14" t="str">
        <f aca="false">IF(I393="","",I393-N(J393))</f>
        <v/>
      </c>
      <c r="M393" s="15" t="str">
        <f aca="true">IF(I393="","",IF(L393&lt;=0,"Paid",IF(C393="","Draft",IF(E393&lt;TODAY(),"Overdue",IF(N(J393)&gt;0,"Part paid",IF(E393-TODAY()&lt;=7,"Due soon","Not due yet"))))))</f>
        <v/>
      </c>
      <c r="N393" s="16" t="str">
        <f aca="true">IF(OR(L393="",E393=""),"",IF(AND(L393&gt;0,E393&lt;TODAY()),TODAY()-E393,0))</f>
        <v/>
      </c>
      <c r="O393" s="15" t="str">
        <f aca="false">IF(OR(L393="",N(L393)&lt;=0,E393=""),"",IF(N393=0,"Current",IF(N393&lt;=30,"1-30",IF(N393&lt;=60,"31-60",IF(N393&lt;=90,"61-90","90+")))))</f>
        <v/>
      </c>
      <c r="P393" s="16" t="str">
        <f aca="false">IF(OR(K393="",C393="",N(L393)&gt;0),"",K393-C393)</f>
        <v/>
      </c>
      <c r="Q393" s="9"/>
    </row>
    <row r="394" customFormat="false" ht="15" hidden="false" customHeight="false" outlineLevel="0" collapsed="false">
      <c r="A394" s="9"/>
      <c r="B394" s="9"/>
      <c r="C394" s="10"/>
      <c r="D394" s="11"/>
      <c r="E394" s="12" t="str">
        <f aca="false">IF(C394="","",C394+N(D394))</f>
        <v/>
      </c>
      <c r="F394" s="9"/>
      <c r="G394" s="13"/>
      <c r="H394" s="13"/>
      <c r="I394" s="14" t="str">
        <f aca="false">IF(G394="","",G394+N(H394))</f>
        <v/>
      </c>
      <c r="J394" s="13"/>
      <c r="K394" s="10"/>
      <c r="L394" s="14" t="str">
        <f aca="false">IF(I394="","",I394-N(J394))</f>
        <v/>
      </c>
      <c r="M394" s="15" t="str">
        <f aca="true">IF(I394="","",IF(L394&lt;=0,"Paid",IF(C394="","Draft",IF(E394&lt;TODAY(),"Overdue",IF(N(J394)&gt;0,"Part paid",IF(E394-TODAY()&lt;=7,"Due soon","Not due yet"))))))</f>
        <v/>
      </c>
      <c r="N394" s="16" t="str">
        <f aca="true">IF(OR(L394="",E394=""),"",IF(AND(L394&gt;0,E394&lt;TODAY()),TODAY()-E394,0))</f>
        <v/>
      </c>
      <c r="O394" s="15" t="str">
        <f aca="false">IF(OR(L394="",N(L394)&lt;=0,E394=""),"",IF(N394=0,"Current",IF(N394&lt;=30,"1-30",IF(N394&lt;=60,"31-60",IF(N394&lt;=90,"61-90","90+")))))</f>
        <v/>
      </c>
      <c r="P394" s="16" t="str">
        <f aca="false">IF(OR(K394="",C394="",N(L394)&gt;0),"",K394-C394)</f>
        <v/>
      </c>
      <c r="Q394" s="9"/>
    </row>
    <row r="395" customFormat="false" ht="15" hidden="false" customHeight="false" outlineLevel="0" collapsed="false">
      <c r="A395" s="9"/>
      <c r="B395" s="9"/>
      <c r="C395" s="10"/>
      <c r="D395" s="11"/>
      <c r="E395" s="12" t="str">
        <f aca="false">IF(C395="","",C395+N(D395))</f>
        <v/>
      </c>
      <c r="F395" s="9"/>
      <c r="G395" s="13"/>
      <c r="H395" s="13"/>
      <c r="I395" s="14" t="str">
        <f aca="false">IF(G395="","",G395+N(H395))</f>
        <v/>
      </c>
      <c r="J395" s="13"/>
      <c r="K395" s="10"/>
      <c r="L395" s="14" t="str">
        <f aca="false">IF(I395="","",I395-N(J395))</f>
        <v/>
      </c>
      <c r="M395" s="15" t="str">
        <f aca="true">IF(I395="","",IF(L395&lt;=0,"Paid",IF(C395="","Draft",IF(E395&lt;TODAY(),"Overdue",IF(N(J395)&gt;0,"Part paid",IF(E395-TODAY()&lt;=7,"Due soon","Not due yet"))))))</f>
        <v/>
      </c>
      <c r="N395" s="16" t="str">
        <f aca="true">IF(OR(L395="",E395=""),"",IF(AND(L395&gt;0,E395&lt;TODAY()),TODAY()-E395,0))</f>
        <v/>
      </c>
      <c r="O395" s="15" t="str">
        <f aca="false">IF(OR(L395="",N(L395)&lt;=0,E395=""),"",IF(N395=0,"Current",IF(N395&lt;=30,"1-30",IF(N395&lt;=60,"31-60",IF(N395&lt;=90,"61-90","90+")))))</f>
        <v/>
      </c>
      <c r="P395" s="16" t="str">
        <f aca="false">IF(OR(K395="",C395="",N(L395)&gt;0),"",K395-C395)</f>
        <v/>
      </c>
      <c r="Q395" s="9"/>
    </row>
    <row r="396" customFormat="false" ht="15" hidden="false" customHeight="false" outlineLevel="0" collapsed="false">
      <c r="A396" s="9"/>
      <c r="B396" s="9"/>
      <c r="C396" s="10"/>
      <c r="D396" s="11"/>
      <c r="E396" s="12" t="str">
        <f aca="false">IF(C396="","",C396+N(D396))</f>
        <v/>
      </c>
      <c r="F396" s="9"/>
      <c r="G396" s="13"/>
      <c r="H396" s="13"/>
      <c r="I396" s="14" t="str">
        <f aca="false">IF(G396="","",G396+N(H396))</f>
        <v/>
      </c>
      <c r="J396" s="13"/>
      <c r="K396" s="10"/>
      <c r="L396" s="14" t="str">
        <f aca="false">IF(I396="","",I396-N(J396))</f>
        <v/>
      </c>
      <c r="M396" s="15" t="str">
        <f aca="true">IF(I396="","",IF(L396&lt;=0,"Paid",IF(C396="","Draft",IF(E396&lt;TODAY(),"Overdue",IF(N(J396)&gt;0,"Part paid",IF(E396-TODAY()&lt;=7,"Due soon","Not due yet"))))))</f>
        <v/>
      </c>
      <c r="N396" s="16" t="str">
        <f aca="true">IF(OR(L396="",E396=""),"",IF(AND(L396&gt;0,E396&lt;TODAY()),TODAY()-E396,0))</f>
        <v/>
      </c>
      <c r="O396" s="15" t="str">
        <f aca="false">IF(OR(L396="",N(L396)&lt;=0,E396=""),"",IF(N396=0,"Current",IF(N396&lt;=30,"1-30",IF(N396&lt;=60,"31-60",IF(N396&lt;=90,"61-90","90+")))))</f>
        <v/>
      </c>
      <c r="P396" s="16" t="str">
        <f aca="false">IF(OR(K396="",C396="",N(L396)&gt;0),"",K396-C396)</f>
        <v/>
      </c>
      <c r="Q396" s="9"/>
    </row>
    <row r="397" customFormat="false" ht="15" hidden="false" customHeight="false" outlineLevel="0" collapsed="false">
      <c r="A397" s="9"/>
      <c r="B397" s="9"/>
      <c r="C397" s="10"/>
      <c r="D397" s="11"/>
      <c r="E397" s="12" t="str">
        <f aca="false">IF(C397="","",C397+N(D397))</f>
        <v/>
      </c>
      <c r="F397" s="9"/>
      <c r="G397" s="13"/>
      <c r="H397" s="13"/>
      <c r="I397" s="14" t="str">
        <f aca="false">IF(G397="","",G397+N(H397))</f>
        <v/>
      </c>
      <c r="J397" s="13"/>
      <c r="K397" s="10"/>
      <c r="L397" s="14" t="str">
        <f aca="false">IF(I397="","",I397-N(J397))</f>
        <v/>
      </c>
      <c r="M397" s="15" t="str">
        <f aca="true">IF(I397="","",IF(L397&lt;=0,"Paid",IF(C397="","Draft",IF(E397&lt;TODAY(),"Overdue",IF(N(J397)&gt;0,"Part paid",IF(E397-TODAY()&lt;=7,"Due soon","Not due yet"))))))</f>
        <v/>
      </c>
      <c r="N397" s="16" t="str">
        <f aca="true">IF(OR(L397="",E397=""),"",IF(AND(L397&gt;0,E397&lt;TODAY()),TODAY()-E397,0))</f>
        <v/>
      </c>
      <c r="O397" s="15" t="str">
        <f aca="false">IF(OR(L397="",N(L397)&lt;=0,E397=""),"",IF(N397=0,"Current",IF(N397&lt;=30,"1-30",IF(N397&lt;=60,"31-60",IF(N397&lt;=90,"61-90","90+")))))</f>
        <v/>
      </c>
      <c r="P397" s="16" t="str">
        <f aca="false">IF(OR(K397="",C397="",N(L397)&gt;0),"",K397-C397)</f>
        <v/>
      </c>
      <c r="Q397" s="9"/>
    </row>
    <row r="398" customFormat="false" ht="15" hidden="false" customHeight="false" outlineLevel="0" collapsed="false">
      <c r="A398" s="9"/>
      <c r="B398" s="9"/>
      <c r="C398" s="10"/>
      <c r="D398" s="11"/>
      <c r="E398" s="12" t="str">
        <f aca="false">IF(C398="","",C398+N(D398))</f>
        <v/>
      </c>
      <c r="F398" s="9"/>
      <c r="G398" s="13"/>
      <c r="H398" s="13"/>
      <c r="I398" s="14" t="str">
        <f aca="false">IF(G398="","",G398+N(H398))</f>
        <v/>
      </c>
      <c r="J398" s="13"/>
      <c r="K398" s="10"/>
      <c r="L398" s="14" t="str">
        <f aca="false">IF(I398="","",I398-N(J398))</f>
        <v/>
      </c>
      <c r="M398" s="15" t="str">
        <f aca="true">IF(I398="","",IF(L398&lt;=0,"Paid",IF(C398="","Draft",IF(E398&lt;TODAY(),"Overdue",IF(N(J398)&gt;0,"Part paid",IF(E398-TODAY()&lt;=7,"Due soon","Not due yet"))))))</f>
        <v/>
      </c>
      <c r="N398" s="16" t="str">
        <f aca="true">IF(OR(L398="",E398=""),"",IF(AND(L398&gt;0,E398&lt;TODAY()),TODAY()-E398,0))</f>
        <v/>
      </c>
      <c r="O398" s="15" t="str">
        <f aca="false">IF(OR(L398="",N(L398)&lt;=0,E398=""),"",IF(N398=0,"Current",IF(N398&lt;=30,"1-30",IF(N398&lt;=60,"31-60",IF(N398&lt;=90,"61-90","90+")))))</f>
        <v/>
      </c>
      <c r="P398" s="16" t="str">
        <f aca="false">IF(OR(K398="",C398="",N(L398)&gt;0),"",K398-C398)</f>
        <v/>
      </c>
      <c r="Q398" s="9"/>
    </row>
    <row r="399" customFormat="false" ht="15" hidden="false" customHeight="false" outlineLevel="0" collapsed="false">
      <c r="A399" s="9"/>
      <c r="B399" s="9"/>
      <c r="C399" s="10"/>
      <c r="D399" s="11"/>
      <c r="E399" s="12" t="str">
        <f aca="false">IF(C399="","",C399+N(D399))</f>
        <v/>
      </c>
      <c r="F399" s="9"/>
      <c r="G399" s="13"/>
      <c r="H399" s="13"/>
      <c r="I399" s="14" t="str">
        <f aca="false">IF(G399="","",G399+N(H399))</f>
        <v/>
      </c>
      <c r="J399" s="13"/>
      <c r="K399" s="10"/>
      <c r="L399" s="14" t="str">
        <f aca="false">IF(I399="","",I399-N(J399))</f>
        <v/>
      </c>
      <c r="M399" s="15" t="str">
        <f aca="true">IF(I399="","",IF(L399&lt;=0,"Paid",IF(C399="","Draft",IF(E399&lt;TODAY(),"Overdue",IF(N(J399)&gt;0,"Part paid",IF(E399-TODAY()&lt;=7,"Due soon","Not due yet"))))))</f>
        <v/>
      </c>
      <c r="N399" s="16" t="str">
        <f aca="true">IF(OR(L399="",E399=""),"",IF(AND(L399&gt;0,E399&lt;TODAY()),TODAY()-E399,0))</f>
        <v/>
      </c>
      <c r="O399" s="15" t="str">
        <f aca="false">IF(OR(L399="",N(L399)&lt;=0,E399=""),"",IF(N399=0,"Current",IF(N399&lt;=30,"1-30",IF(N399&lt;=60,"31-60",IF(N399&lt;=90,"61-90","90+")))))</f>
        <v/>
      </c>
      <c r="P399" s="16" t="str">
        <f aca="false">IF(OR(K399="",C399="",N(L399)&gt;0),"",K399-C399)</f>
        <v/>
      </c>
      <c r="Q399" s="9"/>
    </row>
    <row r="400" customFormat="false" ht="15" hidden="false" customHeight="false" outlineLevel="0" collapsed="false">
      <c r="A400" s="9"/>
      <c r="B400" s="9"/>
      <c r="C400" s="10"/>
      <c r="D400" s="11"/>
      <c r="E400" s="12" t="str">
        <f aca="false">IF(C400="","",C400+N(D400))</f>
        <v/>
      </c>
      <c r="F400" s="9"/>
      <c r="G400" s="13"/>
      <c r="H400" s="13"/>
      <c r="I400" s="14" t="str">
        <f aca="false">IF(G400="","",G400+N(H400))</f>
        <v/>
      </c>
      <c r="J400" s="13"/>
      <c r="K400" s="10"/>
      <c r="L400" s="14" t="str">
        <f aca="false">IF(I400="","",I400-N(J400))</f>
        <v/>
      </c>
      <c r="M400" s="15" t="str">
        <f aca="true">IF(I400="","",IF(L400&lt;=0,"Paid",IF(C400="","Draft",IF(E400&lt;TODAY(),"Overdue",IF(N(J400)&gt;0,"Part paid",IF(E400-TODAY()&lt;=7,"Due soon","Not due yet"))))))</f>
        <v/>
      </c>
      <c r="N400" s="16" t="str">
        <f aca="true">IF(OR(L400="",E400=""),"",IF(AND(L400&gt;0,E400&lt;TODAY()),TODAY()-E400,0))</f>
        <v/>
      </c>
      <c r="O400" s="15" t="str">
        <f aca="false">IF(OR(L400="",N(L400)&lt;=0,E400=""),"",IF(N400=0,"Current",IF(N400&lt;=30,"1-30",IF(N400&lt;=60,"31-60",IF(N400&lt;=90,"61-90","90+")))))</f>
        <v/>
      </c>
      <c r="P400" s="16" t="str">
        <f aca="false">IF(OR(K400="",C400="",N(L400)&gt;0),"",K400-C400)</f>
        <v/>
      </c>
      <c r="Q400" s="9"/>
    </row>
    <row r="401" customFormat="false" ht="15" hidden="false" customHeight="false" outlineLevel="0" collapsed="false">
      <c r="A401" s="9"/>
      <c r="B401" s="9"/>
      <c r="C401" s="10"/>
      <c r="D401" s="11"/>
      <c r="E401" s="12" t="str">
        <f aca="false">IF(C401="","",C401+N(D401))</f>
        <v/>
      </c>
      <c r="F401" s="9"/>
      <c r="G401" s="13"/>
      <c r="H401" s="13"/>
      <c r="I401" s="14" t="str">
        <f aca="false">IF(G401="","",G401+N(H401))</f>
        <v/>
      </c>
      <c r="J401" s="13"/>
      <c r="K401" s="10"/>
      <c r="L401" s="14" t="str">
        <f aca="false">IF(I401="","",I401-N(J401))</f>
        <v/>
      </c>
      <c r="M401" s="15" t="str">
        <f aca="true">IF(I401="","",IF(L401&lt;=0,"Paid",IF(C401="","Draft",IF(E401&lt;TODAY(),"Overdue",IF(N(J401)&gt;0,"Part paid",IF(E401-TODAY()&lt;=7,"Due soon","Not due yet"))))))</f>
        <v/>
      </c>
      <c r="N401" s="16" t="str">
        <f aca="true">IF(OR(L401="",E401=""),"",IF(AND(L401&gt;0,E401&lt;TODAY()),TODAY()-E401,0))</f>
        <v/>
      </c>
      <c r="O401" s="15" t="str">
        <f aca="false">IF(OR(L401="",N(L401)&lt;=0,E401=""),"",IF(N401=0,"Current",IF(N401&lt;=30,"1-30",IF(N401&lt;=60,"31-60",IF(N401&lt;=90,"61-90","90+")))))</f>
        <v/>
      </c>
      <c r="P401" s="16" t="str">
        <f aca="false">IF(OR(K401="",C401="",N(L401)&gt;0),"",K401-C401)</f>
        <v/>
      </c>
      <c r="Q401" s="9"/>
    </row>
    <row r="402" customFormat="false" ht="15" hidden="false" customHeight="false" outlineLevel="0" collapsed="false">
      <c r="A402" s="9"/>
      <c r="B402" s="9"/>
      <c r="C402" s="10"/>
      <c r="D402" s="11"/>
      <c r="E402" s="12" t="str">
        <f aca="false">IF(C402="","",C402+N(D402))</f>
        <v/>
      </c>
      <c r="F402" s="9"/>
      <c r="G402" s="13"/>
      <c r="H402" s="13"/>
      <c r="I402" s="14" t="str">
        <f aca="false">IF(G402="","",G402+N(H402))</f>
        <v/>
      </c>
      <c r="J402" s="13"/>
      <c r="K402" s="10"/>
      <c r="L402" s="14" t="str">
        <f aca="false">IF(I402="","",I402-N(J402))</f>
        <v/>
      </c>
      <c r="M402" s="15" t="str">
        <f aca="true">IF(I402="","",IF(L402&lt;=0,"Paid",IF(C402="","Draft",IF(E402&lt;TODAY(),"Overdue",IF(N(J402)&gt;0,"Part paid",IF(E402-TODAY()&lt;=7,"Due soon","Not due yet"))))))</f>
        <v/>
      </c>
      <c r="N402" s="16" t="str">
        <f aca="true">IF(OR(L402="",E402=""),"",IF(AND(L402&gt;0,E402&lt;TODAY()),TODAY()-E402,0))</f>
        <v/>
      </c>
      <c r="O402" s="15" t="str">
        <f aca="false">IF(OR(L402="",N(L402)&lt;=0,E402=""),"",IF(N402=0,"Current",IF(N402&lt;=30,"1-30",IF(N402&lt;=60,"31-60",IF(N402&lt;=90,"61-90","90+")))))</f>
        <v/>
      </c>
      <c r="P402" s="16" t="str">
        <f aca="false">IF(OR(K402="",C402="",N(L402)&gt;0),"",K402-C402)</f>
        <v/>
      </c>
      <c r="Q402" s="9"/>
    </row>
    <row r="403" customFormat="false" ht="15" hidden="false" customHeight="false" outlineLevel="0" collapsed="false">
      <c r="A403" s="9"/>
      <c r="B403" s="9"/>
      <c r="C403" s="10"/>
      <c r="D403" s="11"/>
      <c r="E403" s="12" t="str">
        <f aca="false">IF(C403="","",C403+N(D403))</f>
        <v/>
      </c>
      <c r="F403" s="9"/>
      <c r="G403" s="13"/>
      <c r="H403" s="13"/>
      <c r="I403" s="14" t="str">
        <f aca="false">IF(G403="","",G403+N(H403))</f>
        <v/>
      </c>
      <c r="J403" s="13"/>
      <c r="K403" s="10"/>
      <c r="L403" s="14" t="str">
        <f aca="false">IF(I403="","",I403-N(J403))</f>
        <v/>
      </c>
      <c r="M403" s="15" t="str">
        <f aca="true">IF(I403="","",IF(L403&lt;=0,"Paid",IF(C403="","Draft",IF(E403&lt;TODAY(),"Overdue",IF(N(J403)&gt;0,"Part paid",IF(E403-TODAY()&lt;=7,"Due soon","Not due yet"))))))</f>
        <v/>
      </c>
      <c r="N403" s="16" t="str">
        <f aca="true">IF(OR(L403="",E403=""),"",IF(AND(L403&gt;0,E403&lt;TODAY()),TODAY()-E403,0))</f>
        <v/>
      </c>
      <c r="O403" s="15" t="str">
        <f aca="false">IF(OR(L403="",N(L403)&lt;=0,E403=""),"",IF(N403=0,"Current",IF(N403&lt;=30,"1-30",IF(N403&lt;=60,"31-60",IF(N403&lt;=90,"61-90","90+")))))</f>
        <v/>
      </c>
      <c r="P403" s="16" t="str">
        <f aca="false">IF(OR(K403="",C403="",N(L403)&gt;0),"",K403-C403)</f>
        <v/>
      </c>
      <c r="Q403" s="9"/>
    </row>
    <row r="404" customFormat="false" ht="15" hidden="false" customHeight="false" outlineLevel="0" collapsed="false">
      <c r="A404" s="9"/>
      <c r="B404" s="9"/>
      <c r="C404" s="10"/>
      <c r="D404" s="11"/>
      <c r="E404" s="12" t="str">
        <f aca="false">IF(C404="","",C404+N(D404))</f>
        <v/>
      </c>
      <c r="F404" s="9"/>
      <c r="G404" s="13"/>
      <c r="H404" s="13"/>
      <c r="I404" s="14" t="str">
        <f aca="false">IF(G404="","",G404+N(H404))</f>
        <v/>
      </c>
      <c r="J404" s="13"/>
      <c r="K404" s="10"/>
      <c r="L404" s="14" t="str">
        <f aca="false">IF(I404="","",I404-N(J404))</f>
        <v/>
      </c>
      <c r="M404" s="15" t="str">
        <f aca="true">IF(I404="","",IF(L404&lt;=0,"Paid",IF(C404="","Draft",IF(E404&lt;TODAY(),"Overdue",IF(N(J404)&gt;0,"Part paid",IF(E404-TODAY()&lt;=7,"Due soon","Not due yet"))))))</f>
        <v/>
      </c>
      <c r="N404" s="16" t="str">
        <f aca="true">IF(OR(L404="",E404=""),"",IF(AND(L404&gt;0,E404&lt;TODAY()),TODAY()-E404,0))</f>
        <v/>
      </c>
      <c r="O404" s="15" t="str">
        <f aca="false">IF(OR(L404="",N(L404)&lt;=0,E404=""),"",IF(N404=0,"Current",IF(N404&lt;=30,"1-30",IF(N404&lt;=60,"31-60",IF(N404&lt;=90,"61-90","90+")))))</f>
        <v/>
      </c>
      <c r="P404" s="16" t="str">
        <f aca="false">IF(OR(K404="",C404="",N(L404)&gt;0),"",K404-C404)</f>
        <v/>
      </c>
      <c r="Q404" s="9"/>
    </row>
    <row r="405" customFormat="false" ht="15" hidden="false" customHeight="false" outlineLevel="0" collapsed="false">
      <c r="A405" s="9"/>
      <c r="B405" s="9"/>
      <c r="C405" s="10"/>
      <c r="D405" s="11"/>
      <c r="E405" s="12" t="str">
        <f aca="false">IF(C405="","",C405+N(D405))</f>
        <v/>
      </c>
      <c r="F405" s="9"/>
      <c r="G405" s="13"/>
      <c r="H405" s="13"/>
      <c r="I405" s="14" t="str">
        <f aca="false">IF(G405="","",G405+N(H405))</f>
        <v/>
      </c>
      <c r="J405" s="13"/>
      <c r="K405" s="10"/>
      <c r="L405" s="14" t="str">
        <f aca="false">IF(I405="","",I405-N(J405))</f>
        <v/>
      </c>
      <c r="M405" s="15" t="str">
        <f aca="true">IF(I405="","",IF(L405&lt;=0,"Paid",IF(C405="","Draft",IF(E405&lt;TODAY(),"Overdue",IF(N(J405)&gt;0,"Part paid",IF(E405-TODAY()&lt;=7,"Due soon","Not due yet"))))))</f>
        <v/>
      </c>
      <c r="N405" s="16" t="str">
        <f aca="true">IF(OR(L405="",E405=""),"",IF(AND(L405&gt;0,E405&lt;TODAY()),TODAY()-E405,0))</f>
        <v/>
      </c>
      <c r="O405" s="15" t="str">
        <f aca="false">IF(OR(L405="",N(L405)&lt;=0,E405=""),"",IF(N405=0,"Current",IF(N405&lt;=30,"1-30",IF(N405&lt;=60,"31-60",IF(N405&lt;=90,"61-90","90+")))))</f>
        <v/>
      </c>
      <c r="P405" s="16" t="str">
        <f aca="false">IF(OR(K405="",C405="",N(L405)&gt;0),"",K405-C405)</f>
        <v/>
      </c>
      <c r="Q405" s="9"/>
    </row>
    <row r="406" customFormat="false" ht="15" hidden="false" customHeight="false" outlineLevel="0" collapsed="false">
      <c r="A406" s="9"/>
      <c r="B406" s="9"/>
      <c r="C406" s="10"/>
      <c r="D406" s="11"/>
      <c r="E406" s="12" t="str">
        <f aca="false">IF(C406="","",C406+N(D406))</f>
        <v/>
      </c>
      <c r="F406" s="9"/>
      <c r="G406" s="13"/>
      <c r="H406" s="13"/>
      <c r="I406" s="14" t="str">
        <f aca="false">IF(G406="","",G406+N(H406))</f>
        <v/>
      </c>
      <c r="J406" s="13"/>
      <c r="K406" s="10"/>
      <c r="L406" s="14" t="str">
        <f aca="false">IF(I406="","",I406-N(J406))</f>
        <v/>
      </c>
      <c r="M406" s="15" t="str">
        <f aca="true">IF(I406="","",IF(L406&lt;=0,"Paid",IF(C406="","Draft",IF(E406&lt;TODAY(),"Overdue",IF(N(J406)&gt;0,"Part paid",IF(E406-TODAY()&lt;=7,"Due soon","Not due yet"))))))</f>
        <v/>
      </c>
      <c r="N406" s="16" t="str">
        <f aca="true">IF(OR(L406="",E406=""),"",IF(AND(L406&gt;0,E406&lt;TODAY()),TODAY()-E406,0))</f>
        <v/>
      </c>
      <c r="O406" s="15" t="str">
        <f aca="false">IF(OR(L406="",N(L406)&lt;=0,E406=""),"",IF(N406=0,"Current",IF(N406&lt;=30,"1-30",IF(N406&lt;=60,"31-60",IF(N406&lt;=90,"61-90","90+")))))</f>
        <v/>
      </c>
      <c r="P406" s="16" t="str">
        <f aca="false">IF(OR(K406="",C406="",N(L406)&gt;0),"",K406-C406)</f>
        <v/>
      </c>
      <c r="Q406" s="9"/>
    </row>
    <row r="407" customFormat="false" ht="15" hidden="false" customHeight="false" outlineLevel="0" collapsed="false">
      <c r="A407" s="9"/>
      <c r="B407" s="9"/>
      <c r="C407" s="10"/>
      <c r="D407" s="11"/>
      <c r="E407" s="12" t="str">
        <f aca="false">IF(C407="","",C407+N(D407))</f>
        <v/>
      </c>
      <c r="F407" s="9"/>
      <c r="G407" s="13"/>
      <c r="H407" s="13"/>
      <c r="I407" s="14" t="str">
        <f aca="false">IF(G407="","",G407+N(H407))</f>
        <v/>
      </c>
      <c r="J407" s="13"/>
      <c r="K407" s="10"/>
      <c r="L407" s="14" t="str">
        <f aca="false">IF(I407="","",I407-N(J407))</f>
        <v/>
      </c>
      <c r="M407" s="15" t="str">
        <f aca="true">IF(I407="","",IF(L407&lt;=0,"Paid",IF(C407="","Draft",IF(E407&lt;TODAY(),"Overdue",IF(N(J407)&gt;0,"Part paid",IF(E407-TODAY()&lt;=7,"Due soon","Not due yet"))))))</f>
        <v/>
      </c>
      <c r="N407" s="16" t="str">
        <f aca="true">IF(OR(L407="",E407=""),"",IF(AND(L407&gt;0,E407&lt;TODAY()),TODAY()-E407,0))</f>
        <v/>
      </c>
      <c r="O407" s="15" t="str">
        <f aca="false">IF(OR(L407="",N(L407)&lt;=0,E407=""),"",IF(N407=0,"Current",IF(N407&lt;=30,"1-30",IF(N407&lt;=60,"31-60",IF(N407&lt;=90,"61-90","90+")))))</f>
        <v/>
      </c>
      <c r="P407" s="16" t="str">
        <f aca="false">IF(OR(K407="",C407="",N(L407)&gt;0),"",K407-C407)</f>
        <v/>
      </c>
      <c r="Q407" s="9"/>
    </row>
    <row r="408" customFormat="false" ht="15" hidden="false" customHeight="false" outlineLevel="0" collapsed="false">
      <c r="A408" s="9"/>
      <c r="B408" s="9"/>
      <c r="C408" s="10"/>
      <c r="D408" s="11"/>
      <c r="E408" s="12" t="str">
        <f aca="false">IF(C408="","",C408+N(D408))</f>
        <v/>
      </c>
      <c r="F408" s="9"/>
      <c r="G408" s="13"/>
      <c r="H408" s="13"/>
      <c r="I408" s="14" t="str">
        <f aca="false">IF(G408="","",G408+N(H408))</f>
        <v/>
      </c>
      <c r="J408" s="13"/>
      <c r="K408" s="10"/>
      <c r="L408" s="14" t="str">
        <f aca="false">IF(I408="","",I408-N(J408))</f>
        <v/>
      </c>
      <c r="M408" s="15" t="str">
        <f aca="true">IF(I408="","",IF(L408&lt;=0,"Paid",IF(C408="","Draft",IF(E408&lt;TODAY(),"Overdue",IF(N(J408)&gt;0,"Part paid",IF(E408-TODAY()&lt;=7,"Due soon","Not due yet"))))))</f>
        <v/>
      </c>
      <c r="N408" s="16" t="str">
        <f aca="true">IF(OR(L408="",E408=""),"",IF(AND(L408&gt;0,E408&lt;TODAY()),TODAY()-E408,0))</f>
        <v/>
      </c>
      <c r="O408" s="15" t="str">
        <f aca="false">IF(OR(L408="",N(L408)&lt;=0,E408=""),"",IF(N408=0,"Current",IF(N408&lt;=30,"1-30",IF(N408&lt;=60,"31-60",IF(N408&lt;=90,"61-90","90+")))))</f>
        <v/>
      </c>
      <c r="P408" s="16" t="str">
        <f aca="false">IF(OR(K408="",C408="",N(L408)&gt;0),"",K408-C408)</f>
        <v/>
      </c>
      <c r="Q408" s="9"/>
    </row>
    <row r="409" customFormat="false" ht="15" hidden="false" customHeight="false" outlineLevel="0" collapsed="false">
      <c r="A409" s="9"/>
      <c r="B409" s="9"/>
      <c r="C409" s="10"/>
      <c r="D409" s="11"/>
      <c r="E409" s="12" t="str">
        <f aca="false">IF(C409="","",C409+N(D409))</f>
        <v/>
      </c>
      <c r="F409" s="9"/>
      <c r="G409" s="13"/>
      <c r="H409" s="13"/>
      <c r="I409" s="14" t="str">
        <f aca="false">IF(G409="","",G409+N(H409))</f>
        <v/>
      </c>
      <c r="J409" s="13"/>
      <c r="K409" s="10"/>
      <c r="L409" s="14" t="str">
        <f aca="false">IF(I409="","",I409-N(J409))</f>
        <v/>
      </c>
      <c r="M409" s="15" t="str">
        <f aca="true">IF(I409="","",IF(L409&lt;=0,"Paid",IF(C409="","Draft",IF(E409&lt;TODAY(),"Overdue",IF(N(J409)&gt;0,"Part paid",IF(E409-TODAY()&lt;=7,"Due soon","Not due yet"))))))</f>
        <v/>
      </c>
      <c r="N409" s="16" t="str">
        <f aca="true">IF(OR(L409="",E409=""),"",IF(AND(L409&gt;0,E409&lt;TODAY()),TODAY()-E409,0))</f>
        <v/>
      </c>
      <c r="O409" s="15" t="str">
        <f aca="false">IF(OR(L409="",N(L409)&lt;=0,E409=""),"",IF(N409=0,"Current",IF(N409&lt;=30,"1-30",IF(N409&lt;=60,"31-60",IF(N409&lt;=90,"61-90","90+")))))</f>
        <v/>
      </c>
      <c r="P409" s="16" t="str">
        <f aca="false">IF(OR(K409="",C409="",N(L409)&gt;0),"",K409-C409)</f>
        <v/>
      </c>
      <c r="Q409" s="9"/>
    </row>
    <row r="410" customFormat="false" ht="15" hidden="false" customHeight="false" outlineLevel="0" collapsed="false">
      <c r="A410" s="9"/>
      <c r="B410" s="9"/>
      <c r="C410" s="10"/>
      <c r="D410" s="11"/>
      <c r="E410" s="12" t="str">
        <f aca="false">IF(C410="","",C410+N(D410))</f>
        <v/>
      </c>
      <c r="F410" s="9"/>
      <c r="G410" s="13"/>
      <c r="H410" s="13"/>
      <c r="I410" s="14" t="str">
        <f aca="false">IF(G410="","",G410+N(H410))</f>
        <v/>
      </c>
      <c r="J410" s="13"/>
      <c r="K410" s="10"/>
      <c r="L410" s="14" t="str">
        <f aca="false">IF(I410="","",I410-N(J410))</f>
        <v/>
      </c>
      <c r="M410" s="15" t="str">
        <f aca="true">IF(I410="","",IF(L410&lt;=0,"Paid",IF(C410="","Draft",IF(E410&lt;TODAY(),"Overdue",IF(N(J410)&gt;0,"Part paid",IF(E410-TODAY()&lt;=7,"Due soon","Not due yet"))))))</f>
        <v/>
      </c>
      <c r="N410" s="16" t="str">
        <f aca="true">IF(OR(L410="",E410=""),"",IF(AND(L410&gt;0,E410&lt;TODAY()),TODAY()-E410,0))</f>
        <v/>
      </c>
      <c r="O410" s="15" t="str">
        <f aca="false">IF(OR(L410="",N(L410)&lt;=0,E410=""),"",IF(N410=0,"Current",IF(N410&lt;=30,"1-30",IF(N410&lt;=60,"31-60",IF(N410&lt;=90,"61-90","90+")))))</f>
        <v/>
      </c>
      <c r="P410" s="16" t="str">
        <f aca="false">IF(OR(K410="",C410="",N(L410)&gt;0),"",K410-C410)</f>
        <v/>
      </c>
      <c r="Q410" s="9"/>
    </row>
    <row r="411" customFormat="false" ht="15" hidden="false" customHeight="false" outlineLevel="0" collapsed="false">
      <c r="A411" s="9"/>
      <c r="B411" s="9"/>
      <c r="C411" s="10"/>
      <c r="D411" s="11"/>
      <c r="E411" s="12" t="str">
        <f aca="false">IF(C411="","",C411+N(D411))</f>
        <v/>
      </c>
      <c r="F411" s="9"/>
      <c r="G411" s="13"/>
      <c r="H411" s="13"/>
      <c r="I411" s="14" t="str">
        <f aca="false">IF(G411="","",G411+N(H411))</f>
        <v/>
      </c>
      <c r="J411" s="13"/>
      <c r="K411" s="10"/>
      <c r="L411" s="14" t="str">
        <f aca="false">IF(I411="","",I411-N(J411))</f>
        <v/>
      </c>
      <c r="M411" s="15" t="str">
        <f aca="true">IF(I411="","",IF(L411&lt;=0,"Paid",IF(C411="","Draft",IF(E411&lt;TODAY(),"Overdue",IF(N(J411)&gt;0,"Part paid",IF(E411-TODAY()&lt;=7,"Due soon","Not due yet"))))))</f>
        <v/>
      </c>
      <c r="N411" s="16" t="str">
        <f aca="true">IF(OR(L411="",E411=""),"",IF(AND(L411&gt;0,E411&lt;TODAY()),TODAY()-E411,0))</f>
        <v/>
      </c>
      <c r="O411" s="15" t="str">
        <f aca="false">IF(OR(L411="",N(L411)&lt;=0,E411=""),"",IF(N411=0,"Current",IF(N411&lt;=30,"1-30",IF(N411&lt;=60,"31-60",IF(N411&lt;=90,"61-90","90+")))))</f>
        <v/>
      </c>
      <c r="P411" s="16" t="str">
        <f aca="false">IF(OR(K411="",C411="",N(L411)&gt;0),"",K411-C411)</f>
        <v/>
      </c>
      <c r="Q411" s="9"/>
    </row>
    <row r="412" customFormat="false" ht="15" hidden="false" customHeight="false" outlineLevel="0" collapsed="false">
      <c r="A412" s="9"/>
      <c r="B412" s="9"/>
      <c r="C412" s="10"/>
      <c r="D412" s="11"/>
      <c r="E412" s="12" t="str">
        <f aca="false">IF(C412="","",C412+N(D412))</f>
        <v/>
      </c>
      <c r="F412" s="9"/>
      <c r="G412" s="13"/>
      <c r="H412" s="13"/>
      <c r="I412" s="14" t="str">
        <f aca="false">IF(G412="","",G412+N(H412))</f>
        <v/>
      </c>
      <c r="J412" s="13"/>
      <c r="K412" s="10"/>
      <c r="L412" s="14" t="str">
        <f aca="false">IF(I412="","",I412-N(J412))</f>
        <v/>
      </c>
      <c r="M412" s="15" t="str">
        <f aca="true">IF(I412="","",IF(L412&lt;=0,"Paid",IF(C412="","Draft",IF(E412&lt;TODAY(),"Overdue",IF(N(J412)&gt;0,"Part paid",IF(E412-TODAY()&lt;=7,"Due soon","Not due yet"))))))</f>
        <v/>
      </c>
      <c r="N412" s="16" t="str">
        <f aca="true">IF(OR(L412="",E412=""),"",IF(AND(L412&gt;0,E412&lt;TODAY()),TODAY()-E412,0))</f>
        <v/>
      </c>
      <c r="O412" s="15" t="str">
        <f aca="false">IF(OR(L412="",N(L412)&lt;=0,E412=""),"",IF(N412=0,"Current",IF(N412&lt;=30,"1-30",IF(N412&lt;=60,"31-60",IF(N412&lt;=90,"61-90","90+")))))</f>
        <v/>
      </c>
      <c r="P412" s="16" t="str">
        <f aca="false">IF(OR(K412="",C412="",N(L412)&gt;0),"",K412-C412)</f>
        <v/>
      </c>
      <c r="Q412" s="9"/>
    </row>
    <row r="413" customFormat="false" ht="15" hidden="false" customHeight="false" outlineLevel="0" collapsed="false">
      <c r="A413" s="9"/>
      <c r="B413" s="9"/>
      <c r="C413" s="10"/>
      <c r="D413" s="11"/>
      <c r="E413" s="12" t="str">
        <f aca="false">IF(C413="","",C413+N(D413))</f>
        <v/>
      </c>
      <c r="F413" s="9"/>
      <c r="G413" s="13"/>
      <c r="H413" s="13"/>
      <c r="I413" s="14" t="str">
        <f aca="false">IF(G413="","",G413+N(H413))</f>
        <v/>
      </c>
      <c r="J413" s="13"/>
      <c r="K413" s="10"/>
      <c r="L413" s="14" t="str">
        <f aca="false">IF(I413="","",I413-N(J413))</f>
        <v/>
      </c>
      <c r="M413" s="15" t="str">
        <f aca="true">IF(I413="","",IF(L413&lt;=0,"Paid",IF(C413="","Draft",IF(E413&lt;TODAY(),"Overdue",IF(N(J413)&gt;0,"Part paid",IF(E413-TODAY()&lt;=7,"Due soon","Not due yet"))))))</f>
        <v/>
      </c>
      <c r="N413" s="16" t="str">
        <f aca="true">IF(OR(L413="",E413=""),"",IF(AND(L413&gt;0,E413&lt;TODAY()),TODAY()-E413,0))</f>
        <v/>
      </c>
      <c r="O413" s="15" t="str">
        <f aca="false">IF(OR(L413="",N(L413)&lt;=0,E413=""),"",IF(N413=0,"Current",IF(N413&lt;=30,"1-30",IF(N413&lt;=60,"31-60",IF(N413&lt;=90,"61-90","90+")))))</f>
        <v/>
      </c>
      <c r="P413" s="16" t="str">
        <f aca="false">IF(OR(K413="",C413="",N(L413)&gt;0),"",K413-C413)</f>
        <v/>
      </c>
      <c r="Q413" s="9"/>
    </row>
    <row r="414" customFormat="false" ht="15" hidden="false" customHeight="false" outlineLevel="0" collapsed="false">
      <c r="A414" s="9"/>
      <c r="B414" s="9"/>
      <c r="C414" s="10"/>
      <c r="D414" s="11"/>
      <c r="E414" s="12" t="str">
        <f aca="false">IF(C414="","",C414+N(D414))</f>
        <v/>
      </c>
      <c r="F414" s="9"/>
      <c r="G414" s="13"/>
      <c r="H414" s="13"/>
      <c r="I414" s="14" t="str">
        <f aca="false">IF(G414="","",G414+N(H414))</f>
        <v/>
      </c>
      <c r="J414" s="13"/>
      <c r="K414" s="10"/>
      <c r="L414" s="14" t="str">
        <f aca="false">IF(I414="","",I414-N(J414))</f>
        <v/>
      </c>
      <c r="M414" s="15" t="str">
        <f aca="true">IF(I414="","",IF(L414&lt;=0,"Paid",IF(C414="","Draft",IF(E414&lt;TODAY(),"Overdue",IF(N(J414)&gt;0,"Part paid",IF(E414-TODAY()&lt;=7,"Due soon","Not due yet"))))))</f>
        <v/>
      </c>
      <c r="N414" s="16" t="str">
        <f aca="true">IF(OR(L414="",E414=""),"",IF(AND(L414&gt;0,E414&lt;TODAY()),TODAY()-E414,0))</f>
        <v/>
      </c>
      <c r="O414" s="15" t="str">
        <f aca="false">IF(OR(L414="",N(L414)&lt;=0,E414=""),"",IF(N414=0,"Current",IF(N414&lt;=30,"1-30",IF(N414&lt;=60,"31-60",IF(N414&lt;=90,"61-90","90+")))))</f>
        <v/>
      </c>
      <c r="P414" s="16" t="str">
        <f aca="false">IF(OR(K414="",C414="",N(L414)&gt;0),"",K414-C414)</f>
        <v/>
      </c>
      <c r="Q414" s="9"/>
    </row>
    <row r="415" customFormat="false" ht="15" hidden="false" customHeight="false" outlineLevel="0" collapsed="false">
      <c r="A415" s="9"/>
      <c r="B415" s="9"/>
      <c r="C415" s="10"/>
      <c r="D415" s="11"/>
      <c r="E415" s="12" t="str">
        <f aca="false">IF(C415="","",C415+N(D415))</f>
        <v/>
      </c>
      <c r="F415" s="9"/>
      <c r="G415" s="13"/>
      <c r="H415" s="13"/>
      <c r="I415" s="14" t="str">
        <f aca="false">IF(G415="","",G415+N(H415))</f>
        <v/>
      </c>
      <c r="J415" s="13"/>
      <c r="K415" s="10"/>
      <c r="L415" s="14" t="str">
        <f aca="false">IF(I415="","",I415-N(J415))</f>
        <v/>
      </c>
      <c r="M415" s="15" t="str">
        <f aca="true">IF(I415="","",IF(L415&lt;=0,"Paid",IF(C415="","Draft",IF(E415&lt;TODAY(),"Overdue",IF(N(J415)&gt;0,"Part paid",IF(E415-TODAY()&lt;=7,"Due soon","Not due yet"))))))</f>
        <v/>
      </c>
      <c r="N415" s="16" t="str">
        <f aca="true">IF(OR(L415="",E415=""),"",IF(AND(L415&gt;0,E415&lt;TODAY()),TODAY()-E415,0))</f>
        <v/>
      </c>
      <c r="O415" s="15" t="str">
        <f aca="false">IF(OR(L415="",N(L415)&lt;=0,E415=""),"",IF(N415=0,"Current",IF(N415&lt;=30,"1-30",IF(N415&lt;=60,"31-60",IF(N415&lt;=90,"61-90","90+")))))</f>
        <v/>
      </c>
      <c r="P415" s="16" t="str">
        <f aca="false">IF(OR(K415="",C415="",N(L415)&gt;0),"",K415-C415)</f>
        <v/>
      </c>
      <c r="Q415" s="9"/>
    </row>
    <row r="416" customFormat="false" ht="15" hidden="false" customHeight="false" outlineLevel="0" collapsed="false">
      <c r="A416" s="9"/>
      <c r="B416" s="9"/>
      <c r="C416" s="10"/>
      <c r="D416" s="11"/>
      <c r="E416" s="12" t="str">
        <f aca="false">IF(C416="","",C416+N(D416))</f>
        <v/>
      </c>
      <c r="F416" s="9"/>
      <c r="G416" s="13"/>
      <c r="H416" s="13"/>
      <c r="I416" s="14" t="str">
        <f aca="false">IF(G416="","",G416+N(H416))</f>
        <v/>
      </c>
      <c r="J416" s="13"/>
      <c r="K416" s="10"/>
      <c r="L416" s="14" t="str">
        <f aca="false">IF(I416="","",I416-N(J416))</f>
        <v/>
      </c>
      <c r="M416" s="15" t="str">
        <f aca="true">IF(I416="","",IF(L416&lt;=0,"Paid",IF(C416="","Draft",IF(E416&lt;TODAY(),"Overdue",IF(N(J416)&gt;0,"Part paid",IF(E416-TODAY()&lt;=7,"Due soon","Not due yet"))))))</f>
        <v/>
      </c>
      <c r="N416" s="16" t="str">
        <f aca="true">IF(OR(L416="",E416=""),"",IF(AND(L416&gt;0,E416&lt;TODAY()),TODAY()-E416,0))</f>
        <v/>
      </c>
      <c r="O416" s="15" t="str">
        <f aca="false">IF(OR(L416="",N(L416)&lt;=0,E416=""),"",IF(N416=0,"Current",IF(N416&lt;=30,"1-30",IF(N416&lt;=60,"31-60",IF(N416&lt;=90,"61-90","90+")))))</f>
        <v/>
      </c>
      <c r="P416" s="16" t="str">
        <f aca="false">IF(OR(K416="",C416="",N(L416)&gt;0),"",K416-C416)</f>
        <v/>
      </c>
      <c r="Q416" s="9"/>
    </row>
    <row r="417" customFormat="false" ht="15" hidden="false" customHeight="false" outlineLevel="0" collapsed="false">
      <c r="A417" s="9"/>
      <c r="B417" s="9"/>
      <c r="C417" s="10"/>
      <c r="D417" s="11"/>
      <c r="E417" s="12" t="str">
        <f aca="false">IF(C417="","",C417+N(D417))</f>
        <v/>
      </c>
      <c r="F417" s="9"/>
      <c r="G417" s="13"/>
      <c r="H417" s="13"/>
      <c r="I417" s="14" t="str">
        <f aca="false">IF(G417="","",G417+N(H417))</f>
        <v/>
      </c>
      <c r="J417" s="13"/>
      <c r="K417" s="10"/>
      <c r="L417" s="14" t="str">
        <f aca="false">IF(I417="","",I417-N(J417))</f>
        <v/>
      </c>
      <c r="M417" s="15" t="str">
        <f aca="true">IF(I417="","",IF(L417&lt;=0,"Paid",IF(C417="","Draft",IF(E417&lt;TODAY(),"Overdue",IF(N(J417)&gt;0,"Part paid",IF(E417-TODAY()&lt;=7,"Due soon","Not due yet"))))))</f>
        <v/>
      </c>
      <c r="N417" s="16" t="str">
        <f aca="true">IF(OR(L417="",E417=""),"",IF(AND(L417&gt;0,E417&lt;TODAY()),TODAY()-E417,0))</f>
        <v/>
      </c>
      <c r="O417" s="15" t="str">
        <f aca="false">IF(OR(L417="",N(L417)&lt;=0,E417=""),"",IF(N417=0,"Current",IF(N417&lt;=30,"1-30",IF(N417&lt;=60,"31-60",IF(N417&lt;=90,"61-90","90+")))))</f>
        <v/>
      </c>
      <c r="P417" s="16" t="str">
        <f aca="false">IF(OR(K417="",C417="",N(L417)&gt;0),"",K417-C417)</f>
        <v/>
      </c>
      <c r="Q417" s="9"/>
    </row>
    <row r="418" customFormat="false" ht="15" hidden="false" customHeight="false" outlineLevel="0" collapsed="false">
      <c r="A418" s="9"/>
      <c r="B418" s="9"/>
      <c r="C418" s="10"/>
      <c r="D418" s="11"/>
      <c r="E418" s="12" t="str">
        <f aca="false">IF(C418="","",C418+N(D418))</f>
        <v/>
      </c>
      <c r="F418" s="9"/>
      <c r="G418" s="13"/>
      <c r="H418" s="13"/>
      <c r="I418" s="14" t="str">
        <f aca="false">IF(G418="","",G418+N(H418))</f>
        <v/>
      </c>
      <c r="J418" s="13"/>
      <c r="K418" s="10"/>
      <c r="L418" s="14" t="str">
        <f aca="false">IF(I418="","",I418-N(J418))</f>
        <v/>
      </c>
      <c r="M418" s="15" t="str">
        <f aca="true">IF(I418="","",IF(L418&lt;=0,"Paid",IF(C418="","Draft",IF(E418&lt;TODAY(),"Overdue",IF(N(J418)&gt;0,"Part paid",IF(E418-TODAY()&lt;=7,"Due soon","Not due yet"))))))</f>
        <v/>
      </c>
      <c r="N418" s="16" t="str">
        <f aca="true">IF(OR(L418="",E418=""),"",IF(AND(L418&gt;0,E418&lt;TODAY()),TODAY()-E418,0))</f>
        <v/>
      </c>
      <c r="O418" s="15" t="str">
        <f aca="false">IF(OR(L418="",N(L418)&lt;=0,E418=""),"",IF(N418=0,"Current",IF(N418&lt;=30,"1-30",IF(N418&lt;=60,"31-60",IF(N418&lt;=90,"61-90","90+")))))</f>
        <v/>
      </c>
      <c r="P418" s="16" t="str">
        <f aca="false">IF(OR(K418="",C418="",N(L418)&gt;0),"",K418-C418)</f>
        <v/>
      </c>
      <c r="Q418" s="9"/>
    </row>
    <row r="419" customFormat="false" ht="15" hidden="false" customHeight="false" outlineLevel="0" collapsed="false">
      <c r="A419" s="9"/>
      <c r="B419" s="9"/>
      <c r="C419" s="10"/>
      <c r="D419" s="11"/>
      <c r="E419" s="12" t="str">
        <f aca="false">IF(C419="","",C419+N(D419))</f>
        <v/>
      </c>
      <c r="F419" s="9"/>
      <c r="G419" s="13"/>
      <c r="H419" s="13"/>
      <c r="I419" s="14" t="str">
        <f aca="false">IF(G419="","",G419+N(H419))</f>
        <v/>
      </c>
      <c r="J419" s="13"/>
      <c r="K419" s="10"/>
      <c r="L419" s="14" t="str">
        <f aca="false">IF(I419="","",I419-N(J419))</f>
        <v/>
      </c>
      <c r="M419" s="15" t="str">
        <f aca="true">IF(I419="","",IF(L419&lt;=0,"Paid",IF(C419="","Draft",IF(E419&lt;TODAY(),"Overdue",IF(N(J419)&gt;0,"Part paid",IF(E419-TODAY()&lt;=7,"Due soon","Not due yet"))))))</f>
        <v/>
      </c>
      <c r="N419" s="16" t="str">
        <f aca="true">IF(OR(L419="",E419=""),"",IF(AND(L419&gt;0,E419&lt;TODAY()),TODAY()-E419,0))</f>
        <v/>
      </c>
      <c r="O419" s="15" t="str">
        <f aca="false">IF(OR(L419="",N(L419)&lt;=0,E419=""),"",IF(N419=0,"Current",IF(N419&lt;=30,"1-30",IF(N419&lt;=60,"31-60",IF(N419&lt;=90,"61-90","90+")))))</f>
        <v/>
      </c>
      <c r="P419" s="16" t="str">
        <f aca="false">IF(OR(K419="",C419="",N(L419)&gt;0),"",K419-C419)</f>
        <v/>
      </c>
      <c r="Q419" s="9"/>
    </row>
    <row r="420" customFormat="false" ht="15" hidden="false" customHeight="false" outlineLevel="0" collapsed="false">
      <c r="A420" s="9"/>
      <c r="B420" s="9"/>
      <c r="C420" s="10"/>
      <c r="D420" s="11"/>
      <c r="E420" s="12" t="str">
        <f aca="false">IF(C420="","",C420+N(D420))</f>
        <v/>
      </c>
      <c r="F420" s="9"/>
      <c r="G420" s="13"/>
      <c r="H420" s="13"/>
      <c r="I420" s="14" t="str">
        <f aca="false">IF(G420="","",G420+N(H420))</f>
        <v/>
      </c>
      <c r="J420" s="13"/>
      <c r="K420" s="10"/>
      <c r="L420" s="14" t="str">
        <f aca="false">IF(I420="","",I420-N(J420))</f>
        <v/>
      </c>
      <c r="M420" s="15" t="str">
        <f aca="true">IF(I420="","",IF(L420&lt;=0,"Paid",IF(C420="","Draft",IF(E420&lt;TODAY(),"Overdue",IF(N(J420)&gt;0,"Part paid",IF(E420-TODAY()&lt;=7,"Due soon","Not due yet"))))))</f>
        <v/>
      </c>
      <c r="N420" s="16" t="str">
        <f aca="true">IF(OR(L420="",E420=""),"",IF(AND(L420&gt;0,E420&lt;TODAY()),TODAY()-E420,0))</f>
        <v/>
      </c>
      <c r="O420" s="15" t="str">
        <f aca="false">IF(OR(L420="",N(L420)&lt;=0,E420=""),"",IF(N420=0,"Current",IF(N420&lt;=30,"1-30",IF(N420&lt;=60,"31-60",IF(N420&lt;=90,"61-90","90+")))))</f>
        <v/>
      </c>
      <c r="P420" s="16" t="str">
        <f aca="false">IF(OR(K420="",C420="",N(L420)&gt;0),"",K420-C420)</f>
        <v/>
      </c>
      <c r="Q420" s="9"/>
    </row>
    <row r="421" customFormat="false" ht="15" hidden="false" customHeight="false" outlineLevel="0" collapsed="false">
      <c r="A421" s="9"/>
      <c r="B421" s="9"/>
      <c r="C421" s="10"/>
      <c r="D421" s="11"/>
      <c r="E421" s="12" t="str">
        <f aca="false">IF(C421="","",C421+N(D421))</f>
        <v/>
      </c>
      <c r="F421" s="9"/>
      <c r="G421" s="13"/>
      <c r="H421" s="13"/>
      <c r="I421" s="14" t="str">
        <f aca="false">IF(G421="","",G421+N(H421))</f>
        <v/>
      </c>
      <c r="J421" s="13"/>
      <c r="K421" s="10"/>
      <c r="L421" s="14" t="str">
        <f aca="false">IF(I421="","",I421-N(J421))</f>
        <v/>
      </c>
      <c r="M421" s="15" t="str">
        <f aca="true">IF(I421="","",IF(L421&lt;=0,"Paid",IF(C421="","Draft",IF(E421&lt;TODAY(),"Overdue",IF(N(J421)&gt;0,"Part paid",IF(E421-TODAY()&lt;=7,"Due soon","Not due yet"))))))</f>
        <v/>
      </c>
      <c r="N421" s="16" t="str">
        <f aca="true">IF(OR(L421="",E421=""),"",IF(AND(L421&gt;0,E421&lt;TODAY()),TODAY()-E421,0))</f>
        <v/>
      </c>
      <c r="O421" s="15" t="str">
        <f aca="false">IF(OR(L421="",N(L421)&lt;=0,E421=""),"",IF(N421=0,"Current",IF(N421&lt;=30,"1-30",IF(N421&lt;=60,"31-60",IF(N421&lt;=90,"61-90","90+")))))</f>
        <v/>
      </c>
      <c r="P421" s="16" t="str">
        <f aca="false">IF(OR(K421="",C421="",N(L421)&gt;0),"",K421-C421)</f>
        <v/>
      </c>
      <c r="Q421" s="9"/>
    </row>
    <row r="422" customFormat="false" ht="15" hidden="false" customHeight="false" outlineLevel="0" collapsed="false">
      <c r="A422" s="9"/>
      <c r="B422" s="9"/>
      <c r="C422" s="10"/>
      <c r="D422" s="11"/>
      <c r="E422" s="12" t="str">
        <f aca="false">IF(C422="","",C422+N(D422))</f>
        <v/>
      </c>
      <c r="F422" s="9"/>
      <c r="G422" s="13"/>
      <c r="H422" s="13"/>
      <c r="I422" s="14" t="str">
        <f aca="false">IF(G422="","",G422+N(H422))</f>
        <v/>
      </c>
      <c r="J422" s="13"/>
      <c r="K422" s="10"/>
      <c r="L422" s="14" t="str">
        <f aca="false">IF(I422="","",I422-N(J422))</f>
        <v/>
      </c>
      <c r="M422" s="15" t="str">
        <f aca="true">IF(I422="","",IF(L422&lt;=0,"Paid",IF(C422="","Draft",IF(E422&lt;TODAY(),"Overdue",IF(N(J422)&gt;0,"Part paid",IF(E422-TODAY()&lt;=7,"Due soon","Not due yet"))))))</f>
        <v/>
      </c>
      <c r="N422" s="16" t="str">
        <f aca="true">IF(OR(L422="",E422=""),"",IF(AND(L422&gt;0,E422&lt;TODAY()),TODAY()-E422,0))</f>
        <v/>
      </c>
      <c r="O422" s="15" t="str">
        <f aca="false">IF(OR(L422="",N(L422)&lt;=0,E422=""),"",IF(N422=0,"Current",IF(N422&lt;=30,"1-30",IF(N422&lt;=60,"31-60",IF(N422&lt;=90,"61-90","90+")))))</f>
        <v/>
      </c>
      <c r="P422" s="16" t="str">
        <f aca="false">IF(OR(K422="",C422="",N(L422)&gt;0),"",K422-C422)</f>
        <v/>
      </c>
      <c r="Q422" s="9"/>
    </row>
    <row r="423" customFormat="false" ht="15" hidden="false" customHeight="false" outlineLevel="0" collapsed="false">
      <c r="A423" s="9"/>
      <c r="B423" s="9"/>
      <c r="C423" s="10"/>
      <c r="D423" s="11"/>
      <c r="E423" s="12" t="str">
        <f aca="false">IF(C423="","",C423+N(D423))</f>
        <v/>
      </c>
      <c r="F423" s="9"/>
      <c r="G423" s="13"/>
      <c r="H423" s="13"/>
      <c r="I423" s="14" t="str">
        <f aca="false">IF(G423="","",G423+N(H423))</f>
        <v/>
      </c>
      <c r="J423" s="13"/>
      <c r="K423" s="10"/>
      <c r="L423" s="14" t="str">
        <f aca="false">IF(I423="","",I423-N(J423))</f>
        <v/>
      </c>
      <c r="M423" s="15" t="str">
        <f aca="true">IF(I423="","",IF(L423&lt;=0,"Paid",IF(C423="","Draft",IF(E423&lt;TODAY(),"Overdue",IF(N(J423)&gt;0,"Part paid",IF(E423-TODAY()&lt;=7,"Due soon","Not due yet"))))))</f>
        <v/>
      </c>
      <c r="N423" s="16" t="str">
        <f aca="true">IF(OR(L423="",E423=""),"",IF(AND(L423&gt;0,E423&lt;TODAY()),TODAY()-E423,0))</f>
        <v/>
      </c>
      <c r="O423" s="15" t="str">
        <f aca="false">IF(OR(L423="",N(L423)&lt;=0,E423=""),"",IF(N423=0,"Current",IF(N423&lt;=30,"1-30",IF(N423&lt;=60,"31-60",IF(N423&lt;=90,"61-90","90+")))))</f>
        <v/>
      </c>
      <c r="P423" s="16" t="str">
        <f aca="false">IF(OR(K423="",C423="",N(L423)&gt;0),"",K423-C423)</f>
        <v/>
      </c>
      <c r="Q423" s="9"/>
    </row>
    <row r="424" customFormat="false" ht="15" hidden="false" customHeight="false" outlineLevel="0" collapsed="false">
      <c r="A424" s="9"/>
      <c r="B424" s="9"/>
      <c r="C424" s="10"/>
      <c r="D424" s="11"/>
      <c r="E424" s="12" t="str">
        <f aca="false">IF(C424="","",C424+N(D424))</f>
        <v/>
      </c>
      <c r="F424" s="9"/>
      <c r="G424" s="13"/>
      <c r="H424" s="13"/>
      <c r="I424" s="14" t="str">
        <f aca="false">IF(G424="","",G424+N(H424))</f>
        <v/>
      </c>
      <c r="J424" s="13"/>
      <c r="K424" s="10"/>
      <c r="L424" s="14" t="str">
        <f aca="false">IF(I424="","",I424-N(J424))</f>
        <v/>
      </c>
      <c r="M424" s="15" t="str">
        <f aca="true">IF(I424="","",IF(L424&lt;=0,"Paid",IF(C424="","Draft",IF(E424&lt;TODAY(),"Overdue",IF(N(J424)&gt;0,"Part paid",IF(E424-TODAY()&lt;=7,"Due soon","Not due yet"))))))</f>
        <v/>
      </c>
      <c r="N424" s="16" t="str">
        <f aca="true">IF(OR(L424="",E424=""),"",IF(AND(L424&gt;0,E424&lt;TODAY()),TODAY()-E424,0))</f>
        <v/>
      </c>
      <c r="O424" s="15" t="str">
        <f aca="false">IF(OR(L424="",N(L424)&lt;=0,E424=""),"",IF(N424=0,"Current",IF(N424&lt;=30,"1-30",IF(N424&lt;=60,"31-60",IF(N424&lt;=90,"61-90","90+")))))</f>
        <v/>
      </c>
      <c r="P424" s="16" t="str">
        <f aca="false">IF(OR(K424="",C424="",N(L424)&gt;0),"",K424-C424)</f>
        <v/>
      </c>
      <c r="Q424" s="9"/>
    </row>
    <row r="425" customFormat="false" ht="15" hidden="false" customHeight="false" outlineLevel="0" collapsed="false">
      <c r="A425" s="9"/>
      <c r="B425" s="9"/>
      <c r="C425" s="10"/>
      <c r="D425" s="11"/>
      <c r="E425" s="12" t="str">
        <f aca="false">IF(C425="","",C425+N(D425))</f>
        <v/>
      </c>
      <c r="F425" s="9"/>
      <c r="G425" s="13"/>
      <c r="H425" s="13"/>
      <c r="I425" s="14" t="str">
        <f aca="false">IF(G425="","",G425+N(H425))</f>
        <v/>
      </c>
      <c r="J425" s="13"/>
      <c r="K425" s="10"/>
      <c r="L425" s="14" t="str">
        <f aca="false">IF(I425="","",I425-N(J425))</f>
        <v/>
      </c>
      <c r="M425" s="15" t="str">
        <f aca="true">IF(I425="","",IF(L425&lt;=0,"Paid",IF(C425="","Draft",IF(E425&lt;TODAY(),"Overdue",IF(N(J425)&gt;0,"Part paid",IF(E425-TODAY()&lt;=7,"Due soon","Not due yet"))))))</f>
        <v/>
      </c>
      <c r="N425" s="16" t="str">
        <f aca="true">IF(OR(L425="",E425=""),"",IF(AND(L425&gt;0,E425&lt;TODAY()),TODAY()-E425,0))</f>
        <v/>
      </c>
      <c r="O425" s="15" t="str">
        <f aca="false">IF(OR(L425="",N(L425)&lt;=0,E425=""),"",IF(N425=0,"Current",IF(N425&lt;=30,"1-30",IF(N425&lt;=60,"31-60",IF(N425&lt;=90,"61-90","90+")))))</f>
        <v/>
      </c>
      <c r="P425" s="16" t="str">
        <f aca="false">IF(OR(K425="",C425="",N(L425)&gt;0),"",K425-C425)</f>
        <v/>
      </c>
      <c r="Q425" s="9"/>
    </row>
    <row r="426" customFormat="false" ht="15" hidden="false" customHeight="false" outlineLevel="0" collapsed="false">
      <c r="A426" s="9"/>
      <c r="B426" s="9"/>
      <c r="C426" s="10"/>
      <c r="D426" s="11"/>
      <c r="E426" s="12" t="str">
        <f aca="false">IF(C426="","",C426+N(D426))</f>
        <v/>
      </c>
      <c r="F426" s="9"/>
      <c r="G426" s="13"/>
      <c r="H426" s="13"/>
      <c r="I426" s="14" t="str">
        <f aca="false">IF(G426="","",G426+N(H426))</f>
        <v/>
      </c>
      <c r="J426" s="13"/>
      <c r="K426" s="10"/>
      <c r="L426" s="14" t="str">
        <f aca="false">IF(I426="","",I426-N(J426))</f>
        <v/>
      </c>
      <c r="M426" s="15" t="str">
        <f aca="true">IF(I426="","",IF(L426&lt;=0,"Paid",IF(C426="","Draft",IF(E426&lt;TODAY(),"Overdue",IF(N(J426)&gt;0,"Part paid",IF(E426-TODAY()&lt;=7,"Due soon","Not due yet"))))))</f>
        <v/>
      </c>
      <c r="N426" s="16" t="str">
        <f aca="true">IF(OR(L426="",E426=""),"",IF(AND(L426&gt;0,E426&lt;TODAY()),TODAY()-E426,0))</f>
        <v/>
      </c>
      <c r="O426" s="15" t="str">
        <f aca="false">IF(OR(L426="",N(L426)&lt;=0,E426=""),"",IF(N426=0,"Current",IF(N426&lt;=30,"1-30",IF(N426&lt;=60,"31-60",IF(N426&lt;=90,"61-90","90+")))))</f>
        <v/>
      </c>
      <c r="P426" s="16" t="str">
        <f aca="false">IF(OR(K426="",C426="",N(L426)&gt;0),"",K426-C426)</f>
        <v/>
      </c>
      <c r="Q426" s="9"/>
    </row>
    <row r="427" customFormat="false" ht="15" hidden="false" customHeight="false" outlineLevel="0" collapsed="false">
      <c r="A427" s="9"/>
      <c r="B427" s="9"/>
      <c r="C427" s="10"/>
      <c r="D427" s="11"/>
      <c r="E427" s="12" t="str">
        <f aca="false">IF(C427="","",C427+N(D427))</f>
        <v/>
      </c>
      <c r="F427" s="9"/>
      <c r="G427" s="13"/>
      <c r="H427" s="13"/>
      <c r="I427" s="14" t="str">
        <f aca="false">IF(G427="","",G427+N(H427))</f>
        <v/>
      </c>
      <c r="J427" s="13"/>
      <c r="K427" s="10"/>
      <c r="L427" s="14" t="str">
        <f aca="false">IF(I427="","",I427-N(J427))</f>
        <v/>
      </c>
      <c r="M427" s="15" t="str">
        <f aca="true">IF(I427="","",IF(L427&lt;=0,"Paid",IF(C427="","Draft",IF(E427&lt;TODAY(),"Overdue",IF(N(J427)&gt;0,"Part paid",IF(E427-TODAY()&lt;=7,"Due soon","Not due yet"))))))</f>
        <v/>
      </c>
      <c r="N427" s="16" t="str">
        <f aca="true">IF(OR(L427="",E427=""),"",IF(AND(L427&gt;0,E427&lt;TODAY()),TODAY()-E427,0))</f>
        <v/>
      </c>
      <c r="O427" s="15" t="str">
        <f aca="false">IF(OR(L427="",N(L427)&lt;=0,E427=""),"",IF(N427=0,"Current",IF(N427&lt;=30,"1-30",IF(N427&lt;=60,"31-60",IF(N427&lt;=90,"61-90","90+")))))</f>
        <v/>
      </c>
      <c r="P427" s="16" t="str">
        <f aca="false">IF(OR(K427="",C427="",N(L427)&gt;0),"",K427-C427)</f>
        <v/>
      </c>
      <c r="Q427" s="9"/>
    </row>
    <row r="428" customFormat="false" ht="15" hidden="false" customHeight="false" outlineLevel="0" collapsed="false">
      <c r="A428" s="9"/>
      <c r="B428" s="9"/>
      <c r="C428" s="10"/>
      <c r="D428" s="11"/>
      <c r="E428" s="12" t="str">
        <f aca="false">IF(C428="","",C428+N(D428))</f>
        <v/>
      </c>
      <c r="F428" s="9"/>
      <c r="G428" s="13"/>
      <c r="H428" s="13"/>
      <c r="I428" s="14" t="str">
        <f aca="false">IF(G428="","",G428+N(H428))</f>
        <v/>
      </c>
      <c r="J428" s="13"/>
      <c r="K428" s="10"/>
      <c r="L428" s="14" t="str">
        <f aca="false">IF(I428="","",I428-N(J428))</f>
        <v/>
      </c>
      <c r="M428" s="15" t="str">
        <f aca="true">IF(I428="","",IF(L428&lt;=0,"Paid",IF(C428="","Draft",IF(E428&lt;TODAY(),"Overdue",IF(N(J428)&gt;0,"Part paid",IF(E428-TODAY()&lt;=7,"Due soon","Not due yet"))))))</f>
        <v/>
      </c>
      <c r="N428" s="16" t="str">
        <f aca="true">IF(OR(L428="",E428=""),"",IF(AND(L428&gt;0,E428&lt;TODAY()),TODAY()-E428,0))</f>
        <v/>
      </c>
      <c r="O428" s="15" t="str">
        <f aca="false">IF(OR(L428="",N(L428)&lt;=0,E428=""),"",IF(N428=0,"Current",IF(N428&lt;=30,"1-30",IF(N428&lt;=60,"31-60",IF(N428&lt;=90,"61-90","90+")))))</f>
        <v/>
      </c>
      <c r="P428" s="16" t="str">
        <f aca="false">IF(OR(K428="",C428="",N(L428)&gt;0),"",K428-C428)</f>
        <v/>
      </c>
      <c r="Q428" s="9"/>
    </row>
    <row r="429" customFormat="false" ht="15" hidden="false" customHeight="false" outlineLevel="0" collapsed="false">
      <c r="A429" s="9"/>
      <c r="B429" s="9"/>
      <c r="C429" s="10"/>
      <c r="D429" s="11"/>
      <c r="E429" s="12" t="str">
        <f aca="false">IF(C429="","",C429+N(D429))</f>
        <v/>
      </c>
      <c r="F429" s="9"/>
      <c r="G429" s="13"/>
      <c r="H429" s="13"/>
      <c r="I429" s="14" t="str">
        <f aca="false">IF(G429="","",G429+N(H429))</f>
        <v/>
      </c>
      <c r="J429" s="13"/>
      <c r="K429" s="10"/>
      <c r="L429" s="14" t="str">
        <f aca="false">IF(I429="","",I429-N(J429))</f>
        <v/>
      </c>
      <c r="M429" s="15" t="str">
        <f aca="true">IF(I429="","",IF(L429&lt;=0,"Paid",IF(C429="","Draft",IF(E429&lt;TODAY(),"Overdue",IF(N(J429)&gt;0,"Part paid",IF(E429-TODAY()&lt;=7,"Due soon","Not due yet"))))))</f>
        <v/>
      </c>
      <c r="N429" s="16" t="str">
        <f aca="true">IF(OR(L429="",E429=""),"",IF(AND(L429&gt;0,E429&lt;TODAY()),TODAY()-E429,0))</f>
        <v/>
      </c>
      <c r="O429" s="15" t="str">
        <f aca="false">IF(OR(L429="",N(L429)&lt;=0,E429=""),"",IF(N429=0,"Current",IF(N429&lt;=30,"1-30",IF(N429&lt;=60,"31-60",IF(N429&lt;=90,"61-90","90+")))))</f>
        <v/>
      </c>
      <c r="P429" s="16" t="str">
        <f aca="false">IF(OR(K429="",C429="",N(L429)&gt;0),"",K429-C429)</f>
        <v/>
      </c>
      <c r="Q429" s="9"/>
    </row>
    <row r="430" customFormat="false" ht="15" hidden="false" customHeight="false" outlineLevel="0" collapsed="false">
      <c r="A430" s="9"/>
      <c r="B430" s="9"/>
      <c r="C430" s="10"/>
      <c r="D430" s="11"/>
      <c r="E430" s="12" t="str">
        <f aca="false">IF(C430="","",C430+N(D430))</f>
        <v/>
      </c>
      <c r="F430" s="9"/>
      <c r="G430" s="13"/>
      <c r="H430" s="13"/>
      <c r="I430" s="14" t="str">
        <f aca="false">IF(G430="","",G430+N(H430))</f>
        <v/>
      </c>
      <c r="J430" s="13"/>
      <c r="K430" s="10"/>
      <c r="L430" s="14" t="str">
        <f aca="false">IF(I430="","",I430-N(J430))</f>
        <v/>
      </c>
      <c r="M430" s="15" t="str">
        <f aca="true">IF(I430="","",IF(L430&lt;=0,"Paid",IF(C430="","Draft",IF(E430&lt;TODAY(),"Overdue",IF(N(J430)&gt;0,"Part paid",IF(E430-TODAY()&lt;=7,"Due soon","Not due yet"))))))</f>
        <v/>
      </c>
      <c r="N430" s="16" t="str">
        <f aca="true">IF(OR(L430="",E430=""),"",IF(AND(L430&gt;0,E430&lt;TODAY()),TODAY()-E430,0))</f>
        <v/>
      </c>
      <c r="O430" s="15" t="str">
        <f aca="false">IF(OR(L430="",N(L430)&lt;=0,E430=""),"",IF(N430=0,"Current",IF(N430&lt;=30,"1-30",IF(N430&lt;=60,"31-60",IF(N430&lt;=90,"61-90","90+")))))</f>
        <v/>
      </c>
      <c r="P430" s="16" t="str">
        <f aca="false">IF(OR(K430="",C430="",N(L430)&gt;0),"",K430-C430)</f>
        <v/>
      </c>
      <c r="Q430" s="9"/>
    </row>
    <row r="431" customFormat="false" ht="15" hidden="false" customHeight="false" outlineLevel="0" collapsed="false">
      <c r="A431" s="9"/>
      <c r="B431" s="9"/>
      <c r="C431" s="10"/>
      <c r="D431" s="11"/>
      <c r="E431" s="12" t="str">
        <f aca="false">IF(C431="","",C431+N(D431))</f>
        <v/>
      </c>
      <c r="F431" s="9"/>
      <c r="G431" s="13"/>
      <c r="H431" s="13"/>
      <c r="I431" s="14" t="str">
        <f aca="false">IF(G431="","",G431+N(H431))</f>
        <v/>
      </c>
      <c r="J431" s="13"/>
      <c r="K431" s="10"/>
      <c r="L431" s="14" t="str">
        <f aca="false">IF(I431="","",I431-N(J431))</f>
        <v/>
      </c>
      <c r="M431" s="15" t="str">
        <f aca="true">IF(I431="","",IF(L431&lt;=0,"Paid",IF(C431="","Draft",IF(E431&lt;TODAY(),"Overdue",IF(N(J431)&gt;0,"Part paid",IF(E431-TODAY()&lt;=7,"Due soon","Not due yet"))))))</f>
        <v/>
      </c>
      <c r="N431" s="16" t="str">
        <f aca="true">IF(OR(L431="",E431=""),"",IF(AND(L431&gt;0,E431&lt;TODAY()),TODAY()-E431,0))</f>
        <v/>
      </c>
      <c r="O431" s="15" t="str">
        <f aca="false">IF(OR(L431="",N(L431)&lt;=0,E431=""),"",IF(N431=0,"Current",IF(N431&lt;=30,"1-30",IF(N431&lt;=60,"31-60",IF(N431&lt;=90,"61-90","90+")))))</f>
        <v/>
      </c>
      <c r="P431" s="16" t="str">
        <f aca="false">IF(OR(K431="",C431="",N(L431)&gt;0),"",K431-C431)</f>
        <v/>
      </c>
      <c r="Q431" s="9"/>
    </row>
    <row r="432" customFormat="false" ht="15" hidden="false" customHeight="false" outlineLevel="0" collapsed="false">
      <c r="A432" s="9"/>
      <c r="B432" s="9"/>
      <c r="C432" s="10"/>
      <c r="D432" s="11"/>
      <c r="E432" s="12" t="str">
        <f aca="false">IF(C432="","",C432+N(D432))</f>
        <v/>
      </c>
      <c r="F432" s="9"/>
      <c r="G432" s="13"/>
      <c r="H432" s="13"/>
      <c r="I432" s="14" t="str">
        <f aca="false">IF(G432="","",G432+N(H432))</f>
        <v/>
      </c>
      <c r="J432" s="13"/>
      <c r="K432" s="10"/>
      <c r="L432" s="14" t="str">
        <f aca="false">IF(I432="","",I432-N(J432))</f>
        <v/>
      </c>
      <c r="M432" s="15" t="str">
        <f aca="true">IF(I432="","",IF(L432&lt;=0,"Paid",IF(C432="","Draft",IF(E432&lt;TODAY(),"Overdue",IF(N(J432)&gt;0,"Part paid",IF(E432-TODAY()&lt;=7,"Due soon","Not due yet"))))))</f>
        <v/>
      </c>
      <c r="N432" s="16" t="str">
        <f aca="true">IF(OR(L432="",E432=""),"",IF(AND(L432&gt;0,E432&lt;TODAY()),TODAY()-E432,0))</f>
        <v/>
      </c>
      <c r="O432" s="15" t="str">
        <f aca="false">IF(OR(L432="",N(L432)&lt;=0,E432=""),"",IF(N432=0,"Current",IF(N432&lt;=30,"1-30",IF(N432&lt;=60,"31-60",IF(N432&lt;=90,"61-90","90+")))))</f>
        <v/>
      </c>
      <c r="P432" s="16" t="str">
        <f aca="false">IF(OR(K432="",C432="",N(L432)&gt;0),"",K432-C432)</f>
        <v/>
      </c>
      <c r="Q432" s="9"/>
    </row>
    <row r="433" customFormat="false" ht="15" hidden="false" customHeight="false" outlineLevel="0" collapsed="false">
      <c r="A433" s="9"/>
      <c r="B433" s="9"/>
      <c r="C433" s="10"/>
      <c r="D433" s="11"/>
      <c r="E433" s="12" t="str">
        <f aca="false">IF(C433="","",C433+N(D433))</f>
        <v/>
      </c>
      <c r="F433" s="9"/>
      <c r="G433" s="13"/>
      <c r="H433" s="13"/>
      <c r="I433" s="14" t="str">
        <f aca="false">IF(G433="","",G433+N(H433))</f>
        <v/>
      </c>
      <c r="J433" s="13"/>
      <c r="K433" s="10"/>
      <c r="L433" s="14" t="str">
        <f aca="false">IF(I433="","",I433-N(J433))</f>
        <v/>
      </c>
      <c r="M433" s="15" t="str">
        <f aca="true">IF(I433="","",IF(L433&lt;=0,"Paid",IF(C433="","Draft",IF(E433&lt;TODAY(),"Overdue",IF(N(J433)&gt;0,"Part paid",IF(E433-TODAY()&lt;=7,"Due soon","Not due yet"))))))</f>
        <v/>
      </c>
      <c r="N433" s="16" t="str">
        <f aca="true">IF(OR(L433="",E433=""),"",IF(AND(L433&gt;0,E433&lt;TODAY()),TODAY()-E433,0))</f>
        <v/>
      </c>
      <c r="O433" s="15" t="str">
        <f aca="false">IF(OR(L433="",N(L433)&lt;=0,E433=""),"",IF(N433=0,"Current",IF(N433&lt;=30,"1-30",IF(N433&lt;=60,"31-60",IF(N433&lt;=90,"61-90","90+")))))</f>
        <v/>
      </c>
      <c r="P433" s="16" t="str">
        <f aca="false">IF(OR(K433="",C433="",N(L433)&gt;0),"",K433-C433)</f>
        <v/>
      </c>
      <c r="Q433" s="9"/>
    </row>
    <row r="434" customFormat="false" ht="15" hidden="false" customHeight="false" outlineLevel="0" collapsed="false">
      <c r="A434" s="9"/>
      <c r="B434" s="9"/>
      <c r="C434" s="10"/>
      <c r="D434" s="11"/>
      <c r="E434" s="12" t="str">
        <f aca="false">IF(C434="","",C434+N(D434))</f>
        <v/>
      </c>
      <c r="F434" s="9"/>
      <c r="G434" s="13"/>
      <c r="H434" s="13"/>
      <c r="I434" s="14" t="str">
        <f aca="false">IF(G434="","",G434+N(H434))</f>
        <v/>
      </c>
      <c r="J434" s="13"/>
      <c r="K434" s="10"/>
      <c r="L434" s="14" t="str">
        <f aca="false">IF(I434="","",I434-N(J434))</f>
        <v/>
      </c>
      <c r="M434" s="15" t="str">
        <f aca="true">IF(I434="","",IF(L434&lt;=0,"Paid",IF(C434="","Draft",IF(E434&lt;TODAY(),"Overdue",IF(N(J434)&gt;0,"Part paid",IF(E434-TODAY()&lt;=7,"Due soon","Not due yet"))))))</f>
        <v/>
      </c>
      <c r="N434" s="16" t="str">
        <f aca="true">IF(OR(L434="",E434=""),"",IF(AND(L434&gt;0,E434&lt;TODAY()),TODAY()-E434,0))</f>
        <v/>
      </c>
      <c r="O434" s="15" t="str">
        <f aca="false">IF(OR(L434="",N(L434)&lt;=0,E434=""),"",IF(N434=0,"Current",IF(N434&lt;=30,"1-30",IF(N434&lt;=60,"31-60",IF(N434&lt;=90,"61-90","90+")))))</f>
        <v/>
      </c>
      <c r="P434" s="16" t="str">
        <f aca="false">IF(OR(K434="",C434="",N(L434)&gt;0),"",K434-C434)</f>
        <v/>
      </c>
      <c r="Q434" s="9"/>
    </row>
    <row r="435" customFormat="false" ht="15" hidden="false" customHeight="false" outlineLevel="0" collapsed="false">
      <c r="A435" s="9"/>
      <c r="B435" s="9"/>
      <c r="C435" s="10"/>
      <c r="D435" s="11"/>
      <c r="E435" s="12" t="str">
        <f aca="false">IF(C435="","",C435+N(D435))</f>
        <v/>
      </c>
      <c r="F435" s="9"/>
      <c r="G435" s="13"/>
      <c r="H435" s="13"/>
      <c r="I435" s="14" t="str">
        <f aca="false">IF(G435="","",G435+N(H435))</f>
        <v/>
      </c>
      <c r="J435" s="13"/>
      <c r="K435" s="10"/>
      <c r="L435" s="14" t="str">
        <f aca="false">IF(I435="","",I435-N(J435))</f>
        <v/>
      </c>
      <c r="M435" s="15" t="str">
        <f aca="true">IF(I435="","",IF(L435&lt;=0,"Paid",IF(C435="","Draft",IF(E435&lt;TODAY(),"Overdue",IF(N(J435)&gt;0,"Part paid",IF(E435-TODAY()&lt;=7,"Due soon","Not due yet"))))))</f>
        <v/>
      </c>
      <c r="N435" s="16" t="str">
        <f aca="true">IF(OR(L435="",E435=""),"",IF(AND(L435&gt;0,E435&lt;TODAY()),TODAY()-E435,0))</f>
        <v/>
      </c>
      <c r="O435" s="15" t="str">
        <f aca="false">IF(OR(L435="",N(L435)&lt;=0,E435=""),"",IF(N435=0,"Current",IF(N435&lt;=30,"1-30",IF(N435&lt;=60,"31-60",IF(N435&lt;=90,"61-90","90+")))))</f>
        <v/>
      </c>
      <c r="P435" s="16" t="str">
        <f aca="false">IF(OR(K435="",C435="",N(L435)&gt;0),"",K435-C435)</f>
        <v/>
      </c>
      <c r="Q435" s="9"/>
    </row>
    <row r="436" customFormat="false" ht="15" hidden="false" customHeight="false" outlineLevel="0" collapsed="false">
      <c r="A436" s="9"/>
      <c r="B436" s="9"/>
      <c r="C436" s="10"/>
      <c r="D436" s="11"/>
      <c r="E436" s="12" t="str">
        <f aca="false">IF(C436="","",C436+N(D436))</f>
        <v/>
      </c>
      <c r="F436" s="9"/>
      <c r="G436" s="13"/>
      <c r="H436" s="13"/>
      <c r="I436" s="14" t="str">
        <f aca="false">IF(G436="","",G436+N(H436))</f>
        <v/>
      </c>
      <c r="J436" s="13"/>
      <c r="K436" s="10"/>
      <c r="L436" s="14" t="str">
        <f aca="false">IF(I436="","",I436-N(J436))</f>
        <v/>
      </c>
      <c r="M436" s="15" t="str">
        <f aca="true">IF(I436="","",IF(L436&lt;=0,"Paid",IF(C436="","Draft",IF(E436&lt;TODAY(),"Overdue",IF(N(J436)&gt;0,"Part paid",IF(E436-TODAY()&lt;=7,"Due soon","Not due yet"))))))</f>
        <v/>
      </c>
      <c r="N436" s="16" t="str">
        <f aca="true">IF(OR(L436="",E436=""),"",IF(AND(L436&gt;0,E436&lt;TODAY()),TODAY()-E436,0))</f>
        <v/>
      </c>
      <c r="O436" s="15" t="str">
        <f aca="false">IF(OR(L436="",N(L436)&lt;=0,E436=""),"",IF(N436=0,"Current",IF(N436&lt;=30,"1-30",IF(N436&lt;=60,"31-60",IF(N436&lt;=90,"61-90","90+")))))</f>
        <v/>
      </c>
      <c r="P436" s="16" t="str">
        <f aca="false">IF(OR(K436="",C436="",N(L436)&gt;0),"",K436-C436)</f>
        <v/>
      </c>
      <c r="Q436" s="9"/>
    </row>
    <row r="437" customFormat="false" ht="15" hidden="false" customHeight="false" outlineLevel="0" collapsed="false">
      <c r="A437" s="9"/>
      <c r="B437" s="9"/>
      <c r="C437" s="10"/>
      <c r="D437" s="11"/>
      <c r="E437" s="12" t="str">
        <f aca="false">IF(C437="","",C437+N(D437))</f>
        <v/>
      </c>
      <c r="F437" s="9"/>
      <c r="G437" s="13"/>
      <c r="H437" s="13"/>
      <c r="I437" s="14" t="str">
        <f aca="false">IF(G437="","",G437+N(H437))</f>
        <v/>
      </c>
      <c r="J437" s="13"/>
      <c r="K437" s="10"/>
      <c r="L437" s="14" t="str">
        <f aca="false">IF(I437="","",I437-N(J437))</f>
        <v/>
      </c>
      <c r="M437" s="15" t="str">
        <f aca="true">IF(I437="","",IF(L437&lt;=0,"Paid",IF(C437="","Draft",IF(E437&lt;TODAY(),"Overdue",IF(N(J437)&gt;0,"Part paid",IF(E437-TODAY()&lt;=7,"Due soon","Not due yet"))))))</f>
        <v/>
      </c>
      <c r="N437" s="16" t="str">
        <f aca="true">IF(OR(L437="",E437=""),"",IF(AND(L437&gt;0,E437&lt;TODAY()),TODAY()-E437,0))</f>
        <v/>
      </c>
      <c r="O437" s="15" t="str">
        <f aca="false">IF(OR(L437="",N(L437)&lt;=0,E437=""),"",IF(N437=0,"Current",IF(N437&lt;=30,"1-30",IF(N437&lt;=60,"31-60",IF(N437&lt;=90,"61-90","90+")))))</f>
        <v/>
      </c>
      <c r="P437" s="16" t="str">
        <f aca="false">IF(OR(K437="",C437="",N(L437)&gt;0),"",K437-C437)</f>
        <v/>
      </c>
      <c r="Q437" s="9"/>
    </row>
    <row r="438" customFormat="false" ht="15" hidden="false" customHeight="false" outlineLevel="0" collapsed="false">
      <c r="A438" s="9"/>
      <c r="B438" s="9"/>
      <c r="C438" s="10"/>
      <c r="D438" s="11"/>
      <c r="E438" s="12" t="str">
        <f aca="false">IF(C438="","",C438+N(D438))</f>
        <v/>
      </c>
      <c r="F438" s="9"/>
      <c r="G438" s="13"/>
      <c r="H438" s="13"/>
      <c r="I438" s="14" t="str">
        <f aca="false">IF(G438="","",G438+N(H438))</f>
        <v/>
      </c>
      <c r="J438" s="13"/>
      <c r="K438" s="10"/>
      <c r="L438" s="14" t="str">
        <f aca="false">IF(I438="","",I438-N(J438))</f>
        <v/>
      </c>
      <c r="M438" s="15" t="str">
        <f aca="true">IF(I438="","",IF(L438&lt;=0,"Paid",IF(C438="","Draft",IF(E438&lt;TODAY(),"Overdue",IF(N(J438)&gt;0,"Part paid",IF(E438-TODAY()&lt;=7,"Due soon","Not due yet"))))))</f>
        <v/>
      </c>
      <c r="N438" s="16" t="str">
        <f aca="true">IF(OR(L438="",E438=""),"",IF(AND(L438&gt;0,E438&lt;TODAY()),TODAY()-E438,0))</f>
        <v/>
      </c>
      <c r="O438" s="15" t="str">
        <f aca="false">IF(OR(L438="",N(L438)&lt;=0,E438=""),"",IF(N438=0,"Current",IF(N438&lt;=30,"1-30",IF(N438&lt;=60,"31-60",IF(N438&lt;=90,"61-90","90+")))))</f>
        <v/>
      </c>
      <c r="P438" s="16" t="str">
        <f aca="false">IF(OR(K438="",C438="",N(L438)&gt;0),"",K438-C438)</f>
        <v/>
      </c>
      <c r="Q438" s="9"/>
    </row>
    <row r="439" customFormat="false" ht="15" hidden="false" customHeight="false" outlineLevel="0" collapsed="false">
      <c r="A439" s="9"/>
      <c r="B439" s="9"/>
      <c r="C439" s="10"/>
      <c r="D439" s="11"/>
      <c r="E439" s="12" t="str">
        <f aca="false">IF(C439="","",C439+N(D439))</f>
        <v/>
      </c>
      <c r="F439" s="9"/>
      <c r="G439" s="13"/>
      <c r="H439" s="13"/>
      <c r="I439" s="14" t="str">
        <f aca="false">IF(G439="","",G439+N(H439))</f>
        <v/>
      </c>
      <c r="J439" s="13"/>
      <c r="K439" s="10"/>
      <c r="L439" s="14" t="str">
        <f aca="false">IF(I439="","",I439-N(J439))</f>
        <v/>
      </c>
      <c r="M439" s="15" t="str">
        <f aca="true">IF(I439="","",IF(L439&lt;=0,"Paid",IF(C439="","Draft",IF(E439&lt;TODAY(),"Overdue",IF(N(J439)&gt;0,"Part paid",IF(E439-TODAY()&lt;=7,"Due soon","Not due yet"))))))</f>
        <v/>
      </c>
      <c r="N439" s="16" t="str">
        <f aca="true">IF(OR(L439="",E439=""),"",IF(AND(L439&gt;0,E439&lt;TODAY()),TODAY()-E439,0))</f>
        <v/>
      </c>
      <c r="O439" s="15" t="str">
        <f aca="false">IF(OR(L439="",N(L439)&lt;=0,E439=""),"",IF(N439=0,"Current",IF(N439&lt;=30,"1-30",IF(N439&lt;=60,"31-60",IF(N439&lt;=90,"61-90","90+")))))</f>
        <v/>
      </c>
      <c r="P439" s="16" t="str">
        <f aca="false">IF(OR(K439="",C439="",N(L439)&gt;0),"",K439-C439)</f>
        <v/>
      </c>
      <c r="Q439" s="9"/>
    </row>
    <row r="440" customFormat="false" ht="15" hidden="false" customHeight="false" outlineLevel="0" collapsed="false">
      <c r="A440" s="9"/>
      <c r="B440" s="9"/>
      <c r="C440" s="10"/>
      <c r="D440" s="11"/>
      <c r="E440" s="12" t="str">
        <f aca="false">IF(C440="","",C440+N(D440))</f>
        <v/>
      </c>
      <c r="F440" s="9"/>
      <c r="G440" s="13"/>
      <c r="H440" s="13"/>
      <c r="I440" s="14" t="str">
        <f aca="false">IF(G440="","",G440+N(H440))</f>
        <v/>
      </c>
      <c r="J440" s="13"/>
      <c r="K440" s="10"/>
      <c r="L440" s="14" t="str">
        <f aca="false">IF(I440="","",I440-N(J440))</f>
        <v/>
      </c>
      <c r="M440" s="15" t="str">
        <f aca="true">IF(I440="","",IF(L440&lt;=0,"Paid",IF(C440="","Draft",IF(E440&lt;TODAY(),"Overdue",IF(N(J440)&gt;0,"Part paid",IF(E440-TODAY()&lt;=7,"Due soon","Not due yet"))))))</f>
        <v/>
      </c>
      <c r="N440" s="16" t="str">
        <f aca="true">IF(OR(L440="",E440=""),"",IF(AND(L440&gt;0,E440&lt;TODAY()),TODAY()-E440,0))</f>
        <v/>
      </c>
      <c r="O440" s="15" t="str">
        <f aca="false">IF(OR(L440="",N(L440)&lt;=0,E440=""),"",IF(N440=0,"Current",IF(N440&lt;=30,"1-30",IF(N440&lt;=60,"31-60",IF(N440&lt;=90,"61-90","90+")))))</f>
        <v/>
      </c>
      <c r="P440" s="16" t="str">
        <f aca="false">IF(OR(K440="",C440="",N(L440)&gt;0),"",K440-C440)</f>
        <v/>
      </c>
      <c r="Q440" s="9"/>
    </row>
    <row r="441" customFormat="false" ht="15" hidden="false" customHeight="false" outlineLevel="0" collapsed="false">
      <c r="A441" s="9"/>
      <c r="B441" s="9"/>
      <c r="C441" s="10"/>
      <c r="D441" s="11"/>
      <c r="E441" s="12" t="str">
        <f aca="false">IF(C441="","",C441+N(D441))</f>
        <v/>
      </c>
      <c r="F441" s="9"/>
      <c r="G441" s="13"/>
      <c r="H441" s="13"/>
      <c r="I441" s="14" t="str">
        <f aca="false">IF(G441="","",G441+N(H441))</f>
        <v/>
      </c>
      <c r="J441" s="13"/>
      <c r="K441" s="10"/>
      <c r="L441" s="14" t="str">
        <f aca="false">IF(I441="","",I441-N(J441))</f>
        <v/>
      </c>
      <c r="M441" s="15" t="str">
        <f aca="true">IF(I441="","",IF(L441&lt;=0,"Paid",IF(C441="","Draft",IF(E441&lt;TODAY(),"Overdue",IF(N(J441)&gt;0,"Part paid",IF(E441-TODAY()&lt;=7,"Due soon","Not due yet"))))))</f>
        <v/>
      </c>
      <c r="N441" s="16" t="str">
        <f aca="true">IF(OR(L441="",E441=""),"",IF(AND(L441&gt;0,E441&lt;TODAY()),TODAY()-E441,0))</f>
        <v/>
      </c>
      <c r="O441" s="15" t="str">
        <f aca="false">IF(OR(L441="",N(L441)&lt;=0,E441=""),"",IF(N441=0,"Current",IF(N441&lt;=30,"1-30",IF(N441&lt;=60,"31-60",IF(N441&lt;=90,"61-90","90+")))))</f>
        <v/>
      </c>
      <c r="P441" s="16" t="str">
        <f aca="false">IF(OR(K441="",C441="",N(L441)&gt;0),"",K441-C441)</f>
        <v/>
      </c>
      <c r="Q441" s="9"/>
    </row>
    <row r="442" customFormat="false" ht="15" hidden="false" customHeight="false" outlineLevel="0" collapsed="false">
      <c r="A442" s="9"/>
      <c r="B442" s="9"/>
      <c r="C442" s="10"/>
      <c r="D442" s="11"/>
      <c r="E442" s="12" t="str">
        <f aca="false">IF(C442="","",C442+N(D442))</f>
        <v/>
      </c>
      <c r="F442" s="9"/>
      <c r="G442" s="13"/>
      <c r="H442" s="13"/>
      <c r="I442" s="14" t="str">
        <f aca="false">IF(G442="","",G442+N(H442))</f>
        <v/>
      </c>
      <c r="J442" s="13"/>
      <c r="K442" s="10"/>
      <c r="L442" s="14" t="str">
        <f aca="false">IF(I442="","",I442-N(J442))</f>
        <v/>
      </c>
      <c r="M442" s="15" t="str">
        <f aca="true">IF(I442="","",IF(L442&lt;=0,"Paid",IF(C442="","Draft",IF(E442&lt;TODAY(),"Overdue",IF(N(J442)&gt;0,"Part paid",IF(E442-TODAY()&lt;=7,"Due soon","Not due yet"))))))</f>
        <v/>
      </c>
      <c r="N442" s="16" t="str">
        <f aca="true">IF(OR(L442="",E442=""),"",IF(AND(L442&gt;0,E442&lt;TODAY()),TODAY()-E442,0))</f>
        <v/>
      </c>
      <c r="O442" s="15" t="str">
        <f aca="false">IF(OR(L442="",N(L442)&lt;=0,E442=""),"",IF(N442=0,"Current",IF(N442&lt;=30,"1-30",IF(N442&lt;=60,"31-60",IF(N442&lt;=90,"61-90","90+")))))</f>
        <v/>
      </c>
      <c r="P442" s="16" t="str">
        <f aca="false">IF(OR(K442="",C442="",N(L442)&gt;0),"",K442-C442)</f>
        <v/>
      </c>
      <c r="Q442" s="9"/>
    </row>
    <row r="443" customFormat="false" ht="15" hidden="false" customHeight="false" outlineLevel="0" collapsed="false">
      <c r="A443" s="9"/>
      <c r="B443" s="9"/>
      <c r="C443" s="10"/>
      <c r="D443" s="11"/>
      <c r="E443" s="12" t="str">
        <f aca="false">IF(C443="","",C443+N(D443))</f>
        <v/>
      </c>
      <c r="F443" s="9"/>
      <c r="G443" s="13"/>
      <c r="H443" s="13"/>
      <c r="I443" s="14" t="str">
        <f aca="false">IF(G443="","",G443+N(H443))</f>
        <v/>
      </c>
      <c r="J443" s="13"/>
      <c r="K443" s="10"/>
      <c r="L443" s="14" t="str">
        <f aca="false">IF(I443="","",I443-N(J443))</f>
        <v/>
      </c>
      <c r="M443" s="15" t="str">
        <f aca="true">IF(I443="","",IF(L443&lt;=0,"Paid",IF(C443="","Draft",IF(E443&lt;TODAY(),"Overdue",IF(N(J443)&gt;0,"Part paid",IF(E443-TODAY()&lt;=7,"Due soon","Not due yet"))))))</f>
        <v/>
      </c>
      <c r="N443" s="16" t="str">
        <f aca="true">IF(OR(L443="",E443=""),"",IF(AND(L443&gt;0,E443&lt;TODAY()),TODAY()-E443,0))</f>
        <v/>
      </c>
      <c r="O443" s="15" t="str">
        <f aca="false">IF(OR(L443="",N(L443)&lt;=0,E443=""),"",IF(N443=0,"Current",IF(N443&lt;=30,"1-30",IF(N443&lt;=60,"31-60",IF(N443&lt;=90,"61-90","90+")))))</f>
        <v/>
      </c>
      <c r="P443" s="16" t="str">
        <f aca="false">IF(OR(K443="",C443="",N(L443)&gt;0),"",K443-C443)</f>
        <v/>
      </c>
      <c r="Q443" s="9"/>
    </row>
    <row r="444" customFormat="false" ht="15" hidden="false" customHeight="false" outlineLevel="0" collapsed="false">
      <c r="A444" s="9"/>
      <c r="B444" s="9"/>
      <c r="C444" s="10"/>
      <c r="D444" s="11"/>
      <c r="E444" s="12" t="str">
        <f aca="false">IF(C444="","",C444+N(D444))</f>
        <v/>
      </c>
      <c r="F444" s="9"/>
      <c r="G444" s="13"/>
      <c r="H444" s="13"/>
      <c r="I444" s="14" t="str">
        <f aca="false">IF(G444="","",G444+N(H444))</f>
        <v/>
      </c>
      <c r="J444" s="13"/>
      <c r="K444" s="10"/>
      <c r="L444" s="14" t="str">
        <f aca="false">IF(I444="","",I444-N(J444))</f>
        <v/>
      </c>
      <c r="M444" s="15" t="str">
        <f aca="true">IF(I444="","",IF(L444&lt;=0,"Paid",IF(C444="","Draft",IF(E444&lt;TODAY(),"Overdue",IF(N(J444)&gt;0,"Part paid",IF(E444-TODAY()&lt;=7,"Due soon","Not due yet"))))))</f>
        <v/>
      </c>
      <c r="N444" s="16" t="str">
        <f aca="true">IF(OR(L444="",E444=""),"",IF(AND(L444&gt;0,E444&lt;TODAY()),TODAY()-E444,0))</f>
        <v/>
      </c>
      <c r="O444" s="15" t="str">
        <f aca="false">IF(OR(L444="",N(L444)&lt;=0,E444=""),"",IF(N444=0,"Current",IF(N444&lt;=30,"1-30",IF(N444&lt;=60,"31-60",IF(N444&lt;=90,"61-90","90+")))))</f>
        <v/>
      </c>
      <c r="P444" s="16" t="str">
        <f aca="false">IF(OR(K444="",C444="",N(L444)&gt;0),"",K444-C444)</f>
        <v/>
      </c>
      <c r="Q444" s="9"/>
    </row>
    <row r="445" customFormat="false" ht="15" hidden="false" customHeight="false" outlineLevel="0" collapsed="false">
      <c r="A445" s="9"/>
      <c r="B445" s="9"/>
      <c r="C445" s="10"/>
      <c r="D445" s="11"/>
      <c r="E445" s="12" t="str">
        <f aca="false">IF(C445="","",C445+N(D445))</f>
        <v/>
      </c>
      <c r="F445" s="9"/>
      <c r="G445" s="13"/>
      <c r="H445" s="13"/>
      <c r="I445" s="14" t="str">
        <f aca="false">IF(G445="","",G445+N(H445))</f>
        <v/>
      </c>
      <c r="J445" s="13"/>
      <c r="K445" s="10"/>
      <c r="L445" s="14" t="str">
        <f aca="false">IF(I445="","",I445-N(J445))</f>
        <v/>
      </c>
      <c r="M445" s="15" t="str">
        <f aca="true">IF(I445="","",IF(L445&lt;=0,"Paid",IF(C445="","Draft",IF(E445&lt;TODAY(),"Overdue",IF(N(J445)&gt;0,"Part paid",IF(E445-TODAY()&lt;=7,"Due soon","Not due yet"))))))</f>
        <v/>
      </c>
      <c r="N445" s="16" t="str">
        <f aca="true">IF(OR(L445="",E445=""),"",IF(AND(L445&gt;0,E445&lt;TODAY()),TODAY()-E445,0))</f>
        <v/>
      </c>
      <c r="O445" s="15" t="str">
        <f aca="false">IF(OR(L445="",N(L445)&lt;=0,E445=""),"",IF(N445=0,"Current",IF(N445&lt;=30,"1-30",IF(N445&lt;=60,"31-60",IF(N445&lt;=90,"61-90","90+")))))</f>
        <v/>
      </c>
      <c r="P445" s="16" t="str">
        <f aca="false">IF(OR(K445="",C445="",N(L445)&gt;0),"",K445-C445)</f>
        <v/>
      </c>
      <c r="Q445" s="9"/>
    </row>
    <row r="446" customFormat="false" ht="15" hidden="false" customHeight="false" outlineLevel="0" collapsed="false">
      <c r="A446" s="9"/>
      <c r="B446" s="9"/>
      <c r="C446" s="10"/>
      <c r="D446" s="11"/>
      <c r="E446" s="12" t="str">
        <f aca="false">IF(C446="","",C446+N(D446))</f>
        <v/>
      </c>
      <c r="F446" s="9"/>
      <c r="G446" s="13"/>
      <c r="H446" s="13"/>
      <c r="I446" s="14" t="str">
        <f aca="false">IF(G446="","",G446+N(H446))</f>
        <v/>
      </c>
      <c r="J446" s="13"/>
      <c r="K446" s="10"/>
      <c r="L446" s="14" t="str">
        <f aca="false">IF(I446="","",I446-N(J446))</f>
        <v/>
      </c>
      <c r="M446" s="15" t="str">
        <f aca="true">IF(I446="","",IF(L446&lt;=0,"Paid",IF(C446="","Draft",IF(E446&lt;TODAY(),"Overdue",IF(N(J446)&gt;0,"Part paid",IF(E446-TODAY()&lt;=7,"Due soon","Not due yet"))))))</f>
        <v/>
      </c>
      <c r="N446" s="16" t="str">
        <f aca="true">IF(OR(L446="",E446=""),"",IF(AND(L446&gt;0,E446&lt;TODAY()),TODAY()-E446,0))</f>
        <v/>
      </c>
      <c r="O446" s="15" t="str">
        <f aca="false">IF(OR(L446="",N(L446)&lt;=0,E446=""),"",IF(N446=0,"Current",IF(N446&lt;=30,"1-30",IF(N446&lt;=60,"31-60",IF(N446&lt;=90,"61-90","90+")))))</f>
        <v/>
      </c>
      <c r="P446" s="16" t="str">
        <f aca="false">IF(OR(K446="",C446="",N(L446)&gt;0),"",K446-C446)</f>
        <v/>
      </c>
      <c r="Q446" s="9"/>
    </row>
    <row r="447" customFormat="false" ht="15" hidden="false" customHeight="false" outlineLevel="0" collapsed="false">
      <c r="A447" s="9"/>
      <c r="B447" s="9"/>
      <c r="C447" s="10"/>
      <c r="D447" s="11"/>
      <c r="E447" s="12" t="str">
        <f aca="false">IF(C447="","",C447+N(D447))</f>
        <v/>
      </c>
      <c r="F447" s="9"/>
      <c r="G447" s="13"/>
      <c r="H447" s="13"/>
      <c r="I447" s="14" t="str">
        <f aca="false">IF(G447="","",G447+N(H447))</f>
        <v/>
      </c>
      <c r="J447" s="13"/>
      <c r="K447" s="10"/>
      <c r="L447" s="14" t="str">
        <f aca="false">IF(I447="","",I447-N(J447))</f>
        <v/>
      </c>
      <c r="M447" s="15" t="str">
        <f aca="true">IF(I447="","",IF(L447&lt;=0,"Paid",IF(C447="","Draft",IF(E447&lt;TODAY(),"Overdue",IF(N(J447)&gt;0,"Part paid",IF(E447-TODAY()&lt;=7,"Due soon","Not due yet"))))))</f>
        <v/>
      </c>
      <c r="N447" s="16" t="str">
        <f aca="true">IF(OR(L447="",E447=""),"",IF(AND(L447&gt;0,E447&lt;TODAY()),TODAY()-E447,0))</f>
        <v/>
      </c>
      <c r="O447" s="15" t="str">
        <f aca="false">IF(OR(L447="",N(L447)&lt;=0,E447=""),"",IF(N447=0,"Current",IF(N447&lt;=30,"1-30",IF(N447&lt;=60,"31-60",IF(N447&lt;=90,"61-90","90+")))))</f>
        <v/>
      </c>
      <c r="P447" s="16" t="str">
        <f aca="false">IF(OR(K447="",C447="",N(L447)&gt;0),"",K447-C447)</f>
        <v/>
      </c>
      <c r="Q447" s="9"/>
    </row>
    <row r="448" customFormat="false" ht="15" hidden="false" customHeight="false" outlineLevel="0" collapsed="false">
      <c r="A448" s="9"/>
      <c r="B448" s="9"/>
      <c r="C448" s="10"/>
      <c r="D448" s="11"/>
      <c r="E448" s="12" t="str">
        <f aca="false">IF(C448="","",C448+N(D448))</f>
        <v/>
      </c>
      <c r="F448" s="9"/>
      <c r="G448" s="13"/>
      <c r="H448" s="13"/>
      <c r="I448" s="14" t="str">
        <f aca="false">IF(G448="","",G448+N(H448))</f>
        <v/>
      </c>
      <c r="J448" s="13"/>
      <c r="K448" s="10"/>
      <c r="L448" s="14" t="str">
        <f aca="false">IF(I448="","",I448-N(J448))</f>
        <v/>
      </c>
      <c r="M448" s="15" t="str">
        <f aca="true">IF(I448="","",IF(L448&lt;=0,"Paid",IF(C448="","Draft",IF(E448&lt;TODAY(),"Overdue",IF(N(J448)&gt;0,"Part paid",IF(E448-TODAY()&lt;=7,"Due soon","Not due yet"))))))</f>
        <v/>
      </c>
      <c r="N448" s="16" t="str">
        <f aca="true">IF(OR(L448="",E448=""),"",IF(AND(L448&gt;0,E448&lt;TODAY()),TODAY()-E448,0))</f>
        <v/>
      </c>
      <c r="O448" s="15" t="str">
        <f aca="false">IF(OR(L448="",N(L448)&lt;=0,E448=""),"",IF(N448=0,"Current",IF(N448&lt;=30,"1-30",IF(N448&lt;=60,"31-60",IF(N448&lt;=90,"61-90","90+")))))</f>
        <v/>
      </c>
      <c r="P448" s="16" t="str">
        <f aca="false">IF(OR(K448="",C448="",N(L448)&gt;0),"",K448-C448)</f>
        <v/>
      </c>
      <c r="Q448" s="9"/>
    </row>
    <row r="449" customFormat="false" ht="15" hidden="false" customHeight="false" outlineLevel="0" collapsed="false">
      <c r="A449" s="9"/>
      <c r="B449" s="9"/>
      <c r="C449" s="10"/>
      <c r="D449" s="11"/>
      <c r="E449" s="12" t="str">
        <f aca="false">IF(C449="","",C449+N(D449))</f>
        <v/>
      </c>
      <c r="F449" s="9"/>
      <c r="G449" s="13"/>
      <c r="H449" s="13"/>
      <c r="I449" s="14" t="str">
        <f aca="false">IF(G449="","",G449+N(H449))</f>
        <v/>
      </c>
      <c r="J449" s="13"/>
      <c r="K449" s="10"/>
      <c r="L449" s="14" t="str">
        <f aca="false">IF(I449="","",I449-N(J449))</f>
        <v/>
      </c>
      <c r="M449" s="15" t="str">
        <f aca="true">IF(I449="","",IF(L449&lt;=0,"Paid",IF(C449="","Draft",IF(E449&lt;TODAY(),"Overdue",IF(N(J449)&gt;0,"Part paid",IF(E449-TODAY()&lt;=7,"Due soon","Not due yet"))))))</f>
        <v/>
      </c>
      <c r="N449" s="16" t="str">
        <f aca="true">IF(OR(L449="",E449=""),"",IF(AND(L449&gt;0,E449&lt;TODAY()),TODAY()-E449,0))</f>
        <v/>
      </c>
      <c r="O449" s="15" t="str">
        <f aca="false">IF(OR(L449="",N(L449)&lt;=0,E449=""),"",IF(N449=0,"Current",IF(N449&lt;=30,"1-30",IF(N449&lt;=60,"31-60",IF(N449&lt;=90,"61-90","90+")))))</f>
        <v/>
      </c>
      <c r="P449" s="16" t="str">
        <f aca="false">IF(OR(K449="",C449="",N(L449)&gt;0),"",K449-C449)</f>
        <v/>
      </c>
      <c r="Q449" s="9"/>
    </row>
    <row r="450" customFormat="false" ht="15" hidden="false" customHeight="false" outlineLevel="0" collapsed="false">
      <c r="A450" s="9"/>
      <c r="B450" s="9"/>
      <c r="C450" s="10"/>
      <c r="D450" s="11"/>
      <c r="E450" s="12" t="str">
        <f aca="false">IF(C450="","",C450+N(D450))</f>
        <v/>
      </c>
      <c r="F450" s="9"/>
      <c r="G450" s="13"/>
      <c r="H450" s="13"/>
      <c r="I450" s="14" t="str">
        <f aca="false">IF(G450="","",G450+N(H450))</f>
        <v/>
      </c>
      <c r="J450" s="13"/>
      <c r="K450" s="10"/>
      <c r="L450" s="14" t="str">
        <f aca="false">IF(I450="","",I450-N(J450))</f>
        <v/>
      </c>
      <c r="M450" s="15" t="str">
        <f aca="true">IF(I450="","",IF(L450&lt;=0,"Paid",IF(C450="","Draft",IF(E450&lt;TODAY(),"Overdue",IF(N(J450)&gt;0,"Part paid",IF(E450-TODAY()&lt;=7,"Due soon","Not due yet"))))))</f>
        <v/>
      </c>
      <c r="N450" s="16" t="str">
        <f aca="true">IF(OR(L450="",E450=""),"",IF(AND(L450&gt;0,E450&lt;TODAY()),TODAY()-E450,0))</f>
        <v/>
      </c>
      <c r="O450" s="15" t="str">
        <f aca="false">IF(OR(L450="",N(L450)&lt;=0,E450=""),"",IF(N450=0,"Current",IF(N450&lt;=30,"1-30",IF(N450&lt;=60,"31-60",IF(N450&lt;=90,"61-90","90+")))))</f>
        <v/>
      </c>
      <c r="P450" s="16" t="str">
        <f aca="false">IF(OR(K450="",C450="",N(L450)&gt;0),"",K450-C450)</f>
        <v/>
      </c>
      <c r="Q450" s="9"/>
    </row>
    <row r="451" customFormat="false" ht="15" hidden="false" customHeight="false" outlineLevel="0" collapsed="false">
      <c r="A451" s="9"/>
      <c r="B451" s="9"/>
      <c r="C451" s="10"/>
      <c r="D451" s="11"/>
      <c r="E451" s="12" t="str">
        <f aca="false">IF(C451="","",C451+N(D451))</f>
        <v/>
      </c>
      <c r="F451" s="9"/>
      <c r="G451" s="13"/>
      <c r="H451" s="13"/>
      <c r="I451" s="14" t="str">
        <f aca="false">IF(G451="","",G451+N(H451))</f>
        <v/>
      </c>
      <c r="J451" s="13"/>
      <c r="K451" s="10"/>
      <c r="L451" s="14" t="str">
        <f aca="false">IF(I451="","",I451-N(J451))</f>
        <v/>
      </c>
      <c r="M451" s="15" t="str">
        <f aca="true">IF(I451="","",IF(L451&lt;=0,"Paid",IF(C451="","Draft",IF(E451&lt;TODAY(),"Overdue",IF(N(J451)&gt;0,"Part paid",IF(E451-TODAY()&lt;=7,"Due soon","Not due yet"))))))</f>
        <v/>
      </c>
      <c r="N451" s="16" t="str">
        <f aca="true">IF(OR(L451="",E451=""),"",IF(AND(L451&gt;0,E451&lt;TODAY()),TODAY()-E451,0))</f>
        <v/>
      </c>
      <c r="O451" s="15" t="str">
        <f aca="false">IF(OR(L451="",N(L451)&lt;=0,E451=""),"",IF(N451=0,"Current",IF(N451&lt;=30,"1-30",IF(N451&lt;=60,"31-60",IF(N451&lt;=90,"61-90","90+")))))</f>
        <v/>
      </c>
      <c r="P451" s="16" t="str">
        <f aca="false">IF(OR(K451="",C451="",N(L451)&gt;0),"",K451-C451)</f>
        <v/>
      </c>
      <c r="Q451" s="9"/>
    </row>
    <row r="452" customFormat="false" ht="15" hidden="false" customHeight="false" outlineLevel="0" collapsed="false">
      <c r="A452" s="9"/>
      <c r="B452" s="9"/>
      <c r="C452" s="10"/>
      <c r="D452" s="11"/>
      <c r="E452" s="12" t="str">
        <f aca="false">IF(C452="","",C452+N(D452))</f>
        <v/>
      </c>
      <c r="F452" s="9"/>
      <c r="G452" s="13"/>
      <c r="H452" s="13"/>
      <c r="I452" s="14" t="str">
        <f aca="false">IF(G452="","",G452+N(H452))</f>
        <v/>
      </c>
      <c r="J452" s="13"/>
      <c r="K452" s="10"/>
      <c r="L452" s="14" t="str">
        <f aca="false">IF(I452="","",I452-N(J452))</f>
        <v/>
      </c>
      <c r="M452" s="15" t="str">
        <f aca="true">IF(I452="","",IF(L452&lt;=0,"Paid",IF(C452="","Draft",IF(E452&lt;TODAY(),"Overdue",IF(N(J452)&gt;0,"Part paid",IF(E452-TODAY()&lt;=7,"Due soon","Not due yet"))))))</f>
        <v/>
      </c>
      <c r="N452" s="16" t="str">
        <f aca="true">IF(OR(L452="",E452=""),"",IF(AND(L452&gt;0,E452&lt;TODAY()),TODAY()-E452,0))</f>
        <v/>
      </c>
      <c r="O452" s="15" t="str">
        <f aca="false">IF(OR(L452="",N(L452)&lt;=0,E452=""),"",IF(N452=0,"Current",IF(N452&lt;=30,"1-30",IF(N452&lt;=60,"31-60",IF(N452&lt;=90,"61-90","90+")))))</f>
        <v/>
      </c>
      <c r="P452" s="16" t="str">
        <f aca="false">IF(OR(K452="",C452="",N(L452)&gt;0),"",K452-C452)</f>
        <v/>
      </c>
      <c r="Q452" s="9"/>
    </row>
    <row r="453" customFormat="false" ht="15" hidden="false" customHeight="false" outlineLevel="0" collapsed="false">
      <c r="A453" s="9"/>
      <c r="B453" s="9"/>
      <c r="C453" s="10"/>
      <c r="D453" s="11"/>
      <c r="E453" s="12" t="str">
        <f aca="false">IF(C453="","",C453+N(D453))</f>
        <v/>
      </c>
      <c r="F453" s="9"/>
      <c r="G453" s="13"/>
      <c r="H453" s="13"/>
      <c r="I453" s="14" t="str">
        <f aca="false">IF(G453="","",G453+N(H453))</f>
        <v/>
      </c>
      <c r="J453" s="13"/>
      <c r="K453" s="10"/>
      <c r="L453" s="14" t="str">
        <f aca="false">IF(I453="","",I453-N(J453))</f>
        <v/>
      </c>
      <c r="M453" s="15" t="str">
        <f aca="true">IF(I453="","",IF(L453&lt;=0,"Paid",IF(C453="","Draft",IF(E453&lt;TODAY(),"Overdue",IF(N(J453)&gt;0,"Part paid",IF(E453-TODAY()&lt;=7,"Due soon","Not due yet"))))))</f>
        <v/>
      </c>
      <c r="N453" s="16" t="str">
        <f aca="true">IF(OR(L453="",E453=""),"",IF(AND(L453&gt;0,E453&lt;TODAY()),TODAY()-E453,0))</f>
        <v/>
      </c>
      <c r="O453" s="15" t="str">
        <f aca="false">IF(OR(L453="",N(L453)&lt;=0,E453=""),"",IF(N453=0,"Current",IF(N453&lt;=30,"1-30",IF(N453&lt;=60,"31-60",IF(N453&lt;=90,"61-90","90+")))))</f>
        <v/>
      </c>
      <c r="P453" s="16" t="str">
        <f aca="false">IF(OR(K453="",C453="",N(L453)&gt;0),"",K453-C453)</f>
        <v/>
      </c>
      <c r="Q453" s="9"/>
    </row>
    <row r="454" customFormat="false" ht="15" hidden="false" customHeight="false" outlineLevel="0" collapsed="false">
      <c r="A454" s="9"/>
      <c r="B454" s="9"/>
      <c r="C454" s="10"/>
      <c r="D454" s="11"/>
      <c r="E454" s="12" t="str">
        <f aca="false">IF(C454="","",C454+N(D454))</f>
        <v/>
      </c>
      <c r="F454" s="9"/>
      <c r="G454" s="13"/>
      <c r="H454" s="13"/>
      <c r="I454" s="14" t="str">
        <f aca="false">IF(G454="","",G454+N(H454))</f>
        <v/>
      </c>
      <c r="J454" s="13"/>
      <c r="K454" s="10"/>
      <c r="L454" s="14" t="str">
        <f aca="false">IF(I454="","",I454-N(J454))</f>
        <v/>
      </c>
      <c r="M454" s="15" t="str">
        <f aca="true">IF(I454="","",IF(L454&lt;=0,"Paid",IF(C454="","Draft",IF(E454&lt;TODAY(),"Overdue",IF(N(J454)&gt;0,"Part paid",IF(E454-TODAY()&lt;=7,"Due soon","Not due yet"))))))</f>
        <v/>
      </c>
      <c r="N454" s="16" t="str">
        <f aca="true">IF(OR(L454="",E454=""),"",IF(AND(L454&gt;0,E454&lt;TODAY()),TODAY()-E454,0))</f>
        <v/>
      </c>
      <c r="O454" s="15" t="str">
        <f aca="false">IF(OR(L454="",N(L454)&lt;=0,E454=""),"",IF(N454=0,"Current",IF(N454&lt;=30,"1-30",IF(N454&lt;=60,"31-60",IF(N454&lt;=90,"61-90","90+")))))</f>
        <v/>
      </c>
      <c r="P454" s="16" t="str">
        <f aca="false">IF(OR(K454="",C454="",N(L454)&gt;0),"",K454-C454)</f>
        <v/>
      </c>
      <c r="Q454" s="9"/>
    </row>
    <row r="455" customFormat="false" ht="15" hidden="false" customHeight="false" outlineLevel="0" collapsed="false">
      <c r="A455" s="9"/>
      <c r="B455" s="9"/>
      <c r="C455" s="10"/>
      <c r="D455" s="11"/>
      <c r="E455" s="12" t="str">
        <f aca="false">IF(C455="","",C455+N(D455))</f>
        <v/>
      </c>
      <c r="F455" s="9"/>
      <c r="G455" s="13"/>
      <c r="H455" s="13"/>
      <c r="I455" s="14" t="str">
        <f aca="false">IF(G455="","",G455+N(H455))</f>
        <v/>
      </c>
      <c r="J455" s="13"/>
      <c r="K455" s="10"/>
      <c r="L455" s="14" t="str">
        <f aca="false">IF(I455="","",I455-N(J455))</f>
        <v/>
      </c>
      <c r="M455" s="15" t="str">
        <f aca="true">IF(I455="","",IF(L455&lt;=0,"Paid",IF(C455="","Draft",IF(E455&lt;TODAY(),"Overdue",IF(N(J455)&gt;0,"Part paid",IF(E455-TODAY()&lt;=7,"Due soon","Not due yet"))))))</f>
        <v/>
      </c>
      <c r="N455" s="16" t="str">
        <f aca="true">IF(OR(L455="",E455=""),"",IF(AND(L455&gt;0,E455&lt;TODAY()),TODAY()-E455,0))</f>
        <v/>
      </c>
      <c r="O455" s="15" t="str">
        <f aca="false">IF(OR(L455="",N(L455)&lt;=0,E455=""),"",IF(N455=0,"Current",IF(N455&lt;=30,"1-30",IF(N455&lt;=60,"31-60",IF(N455&lt;=90,"61-90","90+")))))</f>
        <v/>
      </c>
      <c r="P455" s="16" t="str">
        <f aca="false">IF(OR(K455="",C455="",N(L455)&gt;0),"",K455-C455)</f>
        <v/>
      </c>
      <c r="Q455" s="9"/>
    </row>
    <row r="456" customFormat="false" ht="15" hidden="false" customHeight="false" outlineLevel="0" collapsed="false">
      <c r="A456" s="9"/>
      <c r="B456" s="9"/>
      <c r="C456" s="10"/>
      <c r="D456" s="11"/>
      <c r="E456" s="12" t="str">
        <f aca="false">IF(C456="","",C456+N(D456))</f>
        <v/>
      </c>
      <c r="F456" s="9"/>
      <c r="G456" s="13"/>
      <c r="H456" s="13"/>
      <c r="I456" s="14" t="str">
        <f aca="false">IF(G456="","",G456+N(H456))</f>
        <v/>
      </c>
      <c r="J456" s="13"/>
      <c r="K456" s="10"/>
      <c r="L456" s="14" t="str">
        <f aca="false">IF(I456="","",I456-N(J456))</f>
        <v/>
      </c>
      <c r="M456" s="15" t="str">
        <f aca="true">IF(I456="","",IF(L456&lt;=0,"Paid",IF(C456="","Draft",IF(E456&lt;TODAY(),"Overdue",IF(N(J456)&gt;0,"Part paid",IF(E456-TODAY()&lt;=7,"Due soon","Not due yet"))))))</f>
        <v/>
      </c>
      <c r="N456" s="16" t="str">
        <f aca="true">IF(OR(L456="",E456=""),"",IF(AND(L456&gt;0,E456&lt;TODAY()),TODAY()-E456,0))</f>
        <v/>
      </c>
      <c r="O456" s="15" t="str">
        <f aca="false">IF(OR(L456="",N(L456)&lt;=0,E456=""),"",IF(N456=0,"Current",IF(N456&lt;=30,"1-30",IF(N456&lt;=60,"31-60",IF(N456&lt;=90,"61-90","90+")))))</f>
        <v/>
      </c>
      <c r="P456" s="16" t="str">
        <f aca="false">IF(OR(K456="",C456="",N(L456)&gt;0),"",K456-C456)</f>
        <v/>
      </c>
      <c r="Q456" s="9"/>
    </row>
    <row r="457" customFormat="false" ht="15" hidden="false" customHeight="false" outlineLevel="0" collapsed="false">
      <c r="A457" s="9"/>
      <c r="B457" s="9"/>
      <c r="C457" s="10"/>
      <c r="D457" s="11"/>
      <c r="E457" s="12" t="str">
        <f aca="false">IF(C457="","",C457+N(D457))</f>
        <v/>
      </c>
      <c r="F457" s="9"/>
      <c r="G457" s="13"/>
      <c r="H457" s="13"/>
      <c r="I457" s="14" t="str">
        <f aca="false">IF(G457="","",G457+N(H457))</f>
        <v/>
      </c>
      <c r="J457" s="13"/>
      <c r="K457" s="10"/>
      <c r="L457" s="14" t="str">
        <f aca="false">IF(I457="","",I457-N(J457))</f>
        <v/>
      </c>
      <c r="M457" s="15" t="str">
        <f aca="true">IF(I457="","",IF(L457&lt;=0,"Paid",IF(C457="","Draft",IF(E457&lt;TODAY(),"Overdue",IF(N(J457)&gt;0,"Part paid",IF(E457-TODAY()&lt;=7,"Due soon","Not due yet"))))))</f>
        <v/>
      </c>
      <c r="N457" s="16" t="str">
        <f aca="true">IF(OR(L457="",E457=""),"",IF(AND(L457&gt;0,E457&lt;TODAY()),TODAY()-E457,0))</f>
        <v/>
      </c>
      <c r="O457" s="15" t="str">
        <f aca="false">IF(OR(L457="",N(L457)&lt;=0,E457=""),"",IF(N457=0,"Current",IF(N457&lt;=30,"1-30",IF(N457&lt;=60,"31-60",IF(N457&lt;=90,"61-90","90+")))))</f>
        <v/>
      </c>
      <c r="P457" s="16" t="str">
        <f aca="false">IF(OR(K457="",C457="",N(L457)&gt;0),"",K457-C457)</f>
        <v/>
      </c>
      <c r="Q457" s="9"/>
    </row>
    <row r="458" customFormat="false" ht="15" hidden="false" customHeight="false" outlineLevel="0" collapsed="false">
      <c r="A458" s="9"/>
      <c r="B458" s="9"/>
      <c r="C458" s="10"/>
      <c r="D458" s="11"/>
      <c r="E458" s="12" t="str">
        <f aca="false">IF(C458="","",C458+N(D458))</f>
        <v/>
      </c>
      <c r="F458" s="9"/>
      <c r="G458" s="13"/>
      <c r="H458" s="13"/>
      <c r="I458" s="14" t="str">
        <f aca="false">IF(G458="","",G458+N(H458))</f>
        <v/>
      </c>
      <c r="J458" s="13"/>
      <c r="K458" s="10"/>
      <c r="L458" s="14" t="str">
        <f aca="false">IF(I458="","",I458-N(J458))</f>
        <v/>
      </c>
      <c r="M458" s="15" t="str">
        <f aca="true">IF(I458="","",IF(L458&lt;=0,"Paid",IF(C458="","Draft",IF(E458&lt;TODAY(),"Overdue",IF(N(J458)&gt;0,"Part paid",IF(E458-TODAY()&lt;=7,"Due soon","Not due yet"))))))</f>
        <v/>
      </c>
      <c r="N458" s="16" t="str">
        <f aca="true">IF(OR(L458="",E458=""),"",IF(AND(L458&gt;0,E458&lt;TODAY()),TODAY()-E458,0))</f>
        <v/>
      </c>
      <c r="O458" s="15" t="str">
        <f aca="false">IF(OR(L458="",N(L458)&lt;=0,E458=""),"",IF(N458=0,"Current",IF(N458&lt;=30,"1-30",IF(N458&lt;=60,"31-60",IF(N458&lt;=90,"61-90","90+")))))</f>
        <v/>
      </c>
      <c r="P458" s="16" t="str">
        <f aca="false">IF(OR(K458="",C458="",N(L458)&gt;0),"",K458-C458)</f>
        <v/>
      </c>
      <c r="Q458" s="9"/>
    </row>
    <row r="459" customFormat="false" ht="15" hidden="false" customHeight="false" outlineLevel="0" collapsed="false">
      <c r="A459" s="9"/>
      <c r="B459" s="9"/>
      <c r="C459" s="10"/>
      <c r="D459" s="11"/>
      <c r="E459" s="12" t="str">
        <f aca="false">IF(C459="","",C459+N(D459))</f>
        <v/>
      </c>
      <c r="F459" s="9"/>
      <c r="G459" s="13"/>
      <c r="H459" s="13"/>
      <c r="I459" s="14" t="str">
        <f aca="false">IF(G459="","",G459+N(H459))</f>
        <v/>
      </c>
      <c r="J459" s="13"/>
      <c r="K459" s="10"/>
      <c r="L459" s="14" t="str">
        <f aca="false">IF(I459="","",I459-N(J459))</f>
        <v/>
      </c>
      <c r="M459" s="15" t="str">
        <f aca="true">IF(I459="","",IF(L459&lt;=0,"Paid",IF(C459="","Draft",IF(E459&lt;TODAY(),"Overdue",IF(N(J459)&gt;0,"Part paid",IF(E459-TODAY()&lt;=7,"Due soon","Not due yet"))))))</f>
        <v/>
      </c>
      <c r="N459" s="16" t="str">
        <f aca="true">IF(OR(L459="",E459=""),"",IF(AND(L459&gt;0,E459&lt;TODAY()),TODAY()-E459,0))</f>
        <v/>
      </c>
      <c r="O459" s="15" t="str">
        <f aca="false">IF(OR(L459="",N(L459)&lt;=0,E459=""),"",IF(N459=0,"Current",IF(N459&lt;=30,"1-30",IF(N459&lt;=60,"31-60",IF(N459&lt;=90,"61-90","90+")))))</f>
        <v/>
      </c>
      <c r="P459" s="16" t="str">
        <f aca="false">IF(OR(K459="",C459="",N(L459)&gt;0),"",K459-C459)</f>
        <v/>
      </c>
      <c r="Q459" s="9"/>
    </row>
    <row r="460" customFormat="false" ht="15" hidden="false" customHeight="false" outlineLevel="0" collapsed="false">
      <c r="A460" s="9"/>
      <c r="B460" s="9"/>
      <c r="C460" s="10"/>
      <c r="D460" s="11"/>
      <c r="E460" s="12" t="str">
        <f aca="false">IF(C460="","",C460+N(D460))</f>
        <v/>
      </c>
      <c r="F460" s="9"/>
      <c r="G460" s="13"/>
      <c r="H460" s="13"/>
      <c r="I460" s="14" t="str">
        <f aca="false">IF(G460="","",G460+N(H460))</f>
        <v/>
      </c>
      <c r="J460" s="13"/>
      <c r="K460" s="10"/>
      <c r="L460" s="14" t="str">
        <f aca="false">IF(I460="","",I460-N(J460))</f>
        <v/>
      </c>
      <c r="M460" s="15" t="str">
        <f aca="true">IF(I460="","",IF(L460&lt;=0,"Paid",IF(C460="","Draft",IF(E460&lt;TODAY(),"Overdue",IF(N(J460)&gt;0,"Part paid",IF(E460-TODAY()&lt;=7,"Due soon","Not due yet"))))))</f>
        <v/>
      </c>
      <c r="N460" s="16" t="str">
        <f aca="true">IF(OR(L460="",E460=""),"",IF(AND(L460&gt;0,E460&lt;TODAY()),TODAY()-E460,0))</f>
        <v/>
      </c>
      <c r="O460" s="15" t="str">
        <f aca="false">IF(OR(L460="",N(L460)&lt;=0,E460=""),"",IF(N460=0,"Current",IF(N460&lt;=30,"1-30",IF(N460&lt;=60,"31-60",IF(N460&lt;=90,"61-90","90+")))))</f>
        <v/>
      </c>
      <c r="P460" s="16" t="str">
        <f aca="false">IF(OR(K460="",C460="",N(L460)&gt;0),"",K460-C460)</f>
        <v/>
      </c>
      <c r="Q460" s="9"/>
    </row>
    <row r="461" customFormat="false" ht="15" hidden="false" customHeight="false" outlineLevel="0" collapsed="false">
      <c r="A461" s="9"/>
      <c r="B461" s="9"/>
      <c r="C461" s="10"/>
      <c r="D461" s="11"/>
      <c r="E461" s="12" t="str">
        <f aca="false">IF(C461="","",C461+N(D461))</f>
        <v/>
      </c>
      <c r="F461" s="9"/>
      <c r="G461" s="13"/>
      <c r="H461" s="13"/>
      <c r="I461" s="14" t="str">
        <f aca="false">IF(G461="","",G461+N(H461))</f>
        <v/>
      </c>
      <c r="J461" s="13"/>
      <c r="K461" s="10"/>
      <c r="L461" s="14" t="str">
        <f aca="false">IF(I461="","",I461-N(J461))</f>
        <v/>
      </c>
      <c r="M461" s="15" t="str">
        <f aca="true">IF(I461="","",IF(L461&lt;=0,"Paid",IF(C461="","Draft",IF(E461&lt;TODAY(),"Overdue",IF(N(J461)&gt;0,"Part paid",IF(E461-TODAY()&lt;=7,"Due soon","Not due yet"))))))</f>
        <v/>
      </c>
      <c r="N461" s="16" t="str">
        <f aca="true">IF(OR(L461="",E461=""),"",IF(AND(L461&gt;0,E461&lt;TODAY()),TODAY()-E461,0))</f>
        <v/>
      </c>
      <c r="O461" s="15" t="str">
        <f aca="false">IF(OR(L461="",N(L461)&lt;=0,E461=""),"",IF(N461=0,"Current",IF(N461&lt;=30,"1-30",IF(N461&lt;=60,"31-60",IF(N461&lt;=90,"61-90","90+")))))</f>
        <v/>
      </c>
      <c r="P461" s="16" t="str">
        <f aca="false">IF(OR(K461="",C461="",N(L461)&gt;0),"",K461-C461)</f>
        <v/>
      </c>
      <c r="Q461" s="9"/>
    </row>
    <row r="462" customFormat="false" ht="15" hidden="false" customHeight="false" outlineLevel="0" collapsed="false">
      <c r="A462" s="9"/>
      <c r="B462" s="9"/>
      <c r="C462" s="10"/>
      <c r="D462" s="11"/>
      <c r="E462" s="12" t="str">
        <f aca="false">IF(C462="","",C462+N(D462))</f>
        <v/>
      </c>
      <c r="F462" s="9"/>
      <c r="G462" s="13"/>
      <c r="H462" s="13"/>
      <c r="I462" s="14" t="str">
        <f aca="false">IF(G462="","",G462+N(H462))</f>
        <v/>
      </c>
      <c r="J462" s="13"/>
      <c r="K462" s="10"/>
      <c r="L462" s="14" t="str">
        <f aca="false">IF(I462="","",I462-N(J462))</f>
        <v/>
      </c>
      <c r="M462" s="15" t="str">
        <f aca="true">IF(I462="","",IF(L462&lt;=0,"Paid",IF(C462="","Draft",IF(E462&lt;TODAY(),"Overdue",IF(N(J462)&gt;0,"Part paid",IF(E462-TODAY()&lt;=7,"Due soon","Not due yet"))))))</f>
        <v/>
      </c>
      <c r="N462" s="16" t="str">
        <f aca="true">IF(OR(L462="",E462=""),"",IF(AND(L462&gt;0,E462&lt;TODAY()),TODAY()-E462,0))</f>
        <v/>
      </c>
      <c r="O462" s="15" t="str">
        <f aca="false">IF(OR(L462="",N(L462)&lt;=0,E462=""),"",IF(N462=0,"Current",IF(N462&lt;=30,"1-30",IF(N462&lt;=60,"31-60",IF(N462&lt;=90,"61-90","90+")))))</f>
        <v/>
      </c>
      <c r="P462" s="16" t="str">
        <f aca="false">IF(OR(K462="",C462="",N(L462)&gt;0),"",K462-C462)</f>
        <v/>
      </c>
      <c r="Q462" s="9"/>
    </row>
    <row r="463" customFormat="false" ht="15" hidden="false" customHeight="false" outlineLevel="0" collapsed="false">
      <c r="A463" s="9"/>
      <c r="B463" s="9"/>
      <c r="C463" s="10"/>
      <c r="D463" s="11"/>
      <c r="E463" s="12" t="str">
        <f aca="false">IF(C463="","",C463+N(D463))</f>
        <v/>
      </c>
      <c r="F463" s="9"/>
      <c r="G463" s="13"/>
      <c r="H463" s="13"/>
      <c r="I463" s="14" t="str">
        <f aca="false">IF(G463="","",G463+N(H463))</f>
        <v/>
      </c>
      <c r="J463" s="13"/>
      <c r="K463" s="10"/>
      <c r="L463" s="14" t="str">
        <f aca="false">IF(I463="","",I463-N(J463))</f>
        <v/>
      </c>
      <c r="M463" s="15" t="str">
        <f aca="true">IF(I463="","",IF(L463&lt;=0,"Paid",IF(C463="","Draft",IF(E463&lt;TODAY(),"Overdue",IF(N(J463)&gt;0,"Part paid",IF(E463-TODAY()&lt;=7,"Due soon","Not due yet"))))))</f>
        <v/>
      </c>
      <c r="N463" s="16" t="str">
        <f aca="true">IF(OR(L463="",E463=""),"",IF(AND(L463&gt;0,E463&lt;TODAY()),TODAY()-E463,0))</f>
        <v/>
      </c>
      <c r="O463" s="15" t="str">
        <f aca="false">IF(OR(L463="",N(L463)&lt;=0,E463=""),"",IF(N463=0,"Current",IF(N463&lt;=30,"1-30",IF(N463&lt;=60,"31-60",IF(N463&lt;=90,"61-90","90+")))))</f>
        <v/>
      </c>
      <c r="P463" s="16" t="str">
        <f aca="false">IF(OR(K463="",C463="",N(L463)&gt;0),"",K463-C463)</f>
        <v/>
      </c>
      <c r="Q463" s="9"/>
    </row>
    <row r="464" customFormat="false" ht="15" hidden="false" customHeight="false" outlineLevel="0" collapsed="false">
      <c r="A464" s="9"/>
      <c r="B464" s="9"/>
      <c r="C464" s="10"/>
      <c r="D464" s="11"/>
      <c r="E464" s="12" t="str">
        <f aca="false">IF(C464="","",C464+N(D464))</f>
        <v/>
      </c>
      <c r="F464" s="9"/>
      <c r="G464" s="13"/>
      <c r="H464" s="13"/>
      <c r="I464" s="14" t="str">
        <f aca="false">IF(G464="","",G464+N(H464))</f>
        <v/>
      </c>
      <c r="J464" s="13"/>
      <c r="K464" s="10"/>
      <c r="L464" s="14" t="str">
        <f aca="false">IF(I464="","",I464-N(J464))</f>
        <v/>
      </c>
      <c r="M464" s="15" t="str">
        <f aca="true">IF(I464="","",IF(L464&lt;=0,"Paid",IF(C464="","Draft",IF(E464&lt;TODAY(),"Overdue",IF(N(J464)&gt;0,"Part paid",IF(E464-TODAY()&lt;=7,"Due soon","Not due yet"))))))</f>
        <v/>
      </c>
      <c r="N464" s="16" t="str">
        <f aca="true">IF(OR(L464="",E464=""),"",IF(AND(L464&gt;0,E464&lt;TODAY()),TODAY()-E464,0))</f>
        <v/>
      </c>
      <c r="O464" s="15" t="str">
        <f aca="false">IF(OR(L464="",N(L464)&lt;=0,E464=""),"",IF(N464=0,"Current",IF(N464&lt;=30,"1-30",IF(N464&lt;=60,"31-60",IF(N464&lt;=90,"61-90","90+")))))</f>
        <v/>
      </c>
      <c r="P464" s="16" t="str">
        <f aca="false">IF(OR(K464="",C464="",N(L464)&gt;0),"",K464-C464)</f>
        <v/>
      </c>
      <c r="Q464" s="9"/>
    </row>
    <row r="465" customFormat="false" ht="15" hidden="false" customHeight="false" outlineLevel="0" collapsed="false">
      <c r="A465" s="9"/>
      <c r="B465" s="9"/>
      <c r="C465" s="10"/>
      <c r="D465" s="11"/>
      <c r="E465" s="12" t="str">
        <f aca="false">IF(C465="","",C465+N(D465))</f>
        <v/>
      </c>
      <c r="F465" s="9"/>
      <c r="G465" s="13"/>
      <c r="H465" s="13"/>
      <c r="I465" s="14" t="str">
        <f aca="false">IF(G465="","",G465+N(H465))</f>
        <v/>
      </c>
      <c r="J465" s="13"/>
      <c r="K465" s="10"/>
      <c r="L465" s="14" t="str">
        <f aca="false">IF(I465="","",I465-N(J465))</f>
        <v/>
      </c>
      <c r="M465" s="15" t="str">
        <f aca="true">IF(I465="","",IF(L465&lt;=0,"Paid",IF(C465="","Draft",IF(E465&lt;TODAY(),"Overdue",IF(N(J465)&gt;0,"Part paid",IF(E465-TODAY()&lt;=7,"Due soon","Not due yet"))))))</f>
        <v/>
      </c>
      <c r="N465" s="16" t="str">
        <f aca="true">IF(OR(L465="",E465=""),"",IF(AND(L465&gt;0,E465&lt;TODAY()),TODAY()-E465,0))</f>
        <v/>
      </c>
      <c r="O465" s="15" t="str">
        <f aca="false">IF(OR(L465="",N(L465)&lt;=0,E465=""),"",IF(N465=0,"Current",IF(N465&lt;=30,"1-30",IF(N465&lt;=60,"31-60",IF(N465&lt;=90,"61-90","90+")))))</f>
        <v/>
      </c>
      <c r="P465" s="16" t="str">
        <f aca="false">IF(OR(K465="",C465="",N(L465)&gt;0),"",K465-C465)</f>
        <v/>
      </c>
      <c r="Q465" s="9"/>
    </row>
    <row r="466" customFormat="false" ht="15" hidden="false" customHeight="false" outlineLevel="0" collapsed="false">
      <c r="A466" s="9"/>
      <c r="B466" s="9"/>
      <c r="C466" s="10"/>
      <c r="D466" s="11"/>
      <c r="E466" s="12" t="str">
        <f aca="false">IF(C466="","",C466+N(D466))</f>
        <v/>
      </c>
      <c r="F466" s="9"/>
      <c r="G466" s="13"/>
      <c r="H466" s="13"/>
      <c r="I466" s="14" t="str">
        <f aca="false">IF(G466="","",G466+N(H466))</f>
        <v/>
      </c>
      <c r="J466" s="13"/>
      <c r="K466" s="10"/>
      <c r="L466" s="14" t="str">
        <f aca="false">IF(I466="","",I466-N(J466))</f>
        <v/>
      </c>
      <c r="M466" s="15" t="str">
        <f aca="true">IF(I466="","",IF(L466&lt;=0,"Paid",IF(C466="","Draft",IF(E466&lt;TODAY(),"Overdue",IF(N(J466)&gt;0,"Part paid",IF(E466-TODAY()&lt;=7,"Due soon","Not due yet"))))))</f>
        <v/>
      </c>
      <c r="N466" s="16" t="str">
        <f aca="true">IF(OR(L466="",E466=""),"",IF(AND(L466&gt;0,E466&lt;TODAY()),TODAY()-E466,0))</f>
        <v/>
      </c>
      <c r="O466" s="15" t="str">
        <f aca="false">IF(OR(L466="",N(L466)&lt;=0,E466=""),"",IF(N466=0,"Current",IF(N466&lt;=30,"1-30",IF(N466&lt;=60,"31-60",IF(N466&lt;=90,"61-90","90+")))))</f>
        <v/>
      </c>
      <c r="P466" s="16" t="str">
        <f aca="false">IF(OR(K466="",C466="",N(L466)&gt;0),"",K466-C466)</f>
        <v/>
      </c>
      <c r="Q466" s="9"/>
    </row>
    <row r="467" customFormat="false" ht="15" hidden="false" customHeight="false" outlineLevel="0" collapsed="false">
      <c r="A467" s="9"/>
      <c r="B467" s="9"/>
      <c r="C467" s="10"/>
      <c r="D467" s="11"/>
      <c r="E467" s="12" t="str">
        <f aca="false">IF(C467="","",C467+N(D467))</f>
        <v/>
      </c>
      <c r="F467" s="9"/>
      <c r="G467" s="13"/>
      <c r="H467" s="13"/>
      <c r="I467" s="14" t="str">
        <f aca="false">IF(G467="","",G467+N(H467))</f>
        <v/>
      </c>
      <c r="J467" s="13"/>
      <c r="K467" s="10"/>
      <c r="L467" s="14" t="str">
        <f aca="false">IF(I467="","",I467-N(J467))</f>
        <v/>
      </c>
      <c r="M467" s="15" t="str">
        <f aca="true">IF(I467="","",IF(L467&lt;=0,"Paid",IF(C467="","Draft",IF(E467&lt;TODAY(),"Overdue",IF(N(J467)&gt;0,"Part paid",IF(E467-TODAY()&lt;=7,"Due soon","Not due yet"))))))</f>
        <v/>
      </c>
      <c r="N467" s="16" t="str">
        <f aca="true">IF(OR(L467="",E467=""),"",IF(AND(L467&gt;0,E467&lt;TODAY()),TODAY()-E467,0))</f>
        <v/>
      </c>
      <c r="O467" s="15" t="str">
        <f aca="false">IF(OR(L467="",N(L467)&lt;=0,E467=""),"",IF(N467=0,"Current",IF(N467&lt;=30,"1-30",IF(N467&lt;=60,"31-60",IF(N467&lt;=90,"61-90","90+")))))</f>
        <v/>
      </c>
      <c r="P467" s="16" t="str">
        <f aca="false">IF(OR(K467="",C467="",N(L467)&gt;0),"",K467-C467)</f>
        <v/>
      </c>
      <c r="Q467" s="9"/>
    </row>
    <row r="468" customFormat="false" ht="15" hidden="false" customHeight="false" outlineLevel="0" collapsed="false">
      <c r="A468" s="9"/>
      <c r="B468" s="9"/>
      <c r="C468" s="10"/>
      <c r="D468" s="11"/>
      <c r="E468" s="12" t="str">
        <f aca="false">IF(C468="","",C468+N(D468))</f>
        <v/>
      </c>
      <c r="F468" s="9"/>
      <c r="G468" s="13"/>
      <c r="H468" s="13"/>
      <c r="I468" s="14" t="str">
        <f aca="false">IF(G468="","",G468+N(H468))</f>
        <v/>
      </c>
      <c r="J468" s="13"/>
      <c r="K468" s="10"/>
      <c r="L468" s="14" t="str">
        <f aca="false">IF(I468="","",I468-N(J468))</f>
        <v/>
      </c>
      <c r="M468" s="15" t="str">
        <f aca="true">IF(I468="","",IF(L468&lt;=0,"Paid",IF(C468="","Draft",IF(E468&lt;TODAY(),"Overdue",IF(N(J468)&gt;0,"Part paid",IF(E468-TODAY()&lt;=7,"Due soon","Not due yet"))))))</f>
        <v/>
      </c>
      <c r="N468" s="16" t="str">
        <f aca="true">IF(OR(L468="",E468=""),"",IF(AND(L468&gt;0,E468&lt;TODAY()),TODAY()-E468,0))</f>
        <v/>
      </c>
      <c r="O468" s="15" t="str">
        <f aca="false">IF(OR(L468="",N(L468)&lt;=0,E468=""),"",IF(N468=0,"Current",IF(N468&lt;=30,"1-30",IF(N468&lt;=60,"31-60",IF(N468&lt;=90,"61-90","90+")))))</f>
        <v/>
      </c>
      <c r="P468" s="16" t="str">
        <f aca="false">IF(OR(K468="",C468="",N(L468)&gt;0),"",K468-C468)</f>
        <v/>
      </c>
      <c r="Q468" s="9"/>
    </row>
    <row r="469" customFormat="false" ht="15" hidden="false" customHeight="false" outlineLevel="0" collapsed="false">
      <c r="A469" s="9"/>
      <c r="B469" s="9"/>
      <c r="C469" s="10"/>
      <c r="D469" s="11"/>
      <c r="E469" s="12" t="str">
        <f aca="false">IF(C469="","",C469+N(D469))</f>
        <v/>
      </c>
      <c r="F469" s="9"/>
      <c r="G469" s="13"/>
      <c r="H469" s="13"/>
      <c r="I469" s="14" t="str">
        <f aca="false">IF(G469="","",G469+N(H469))</f>
        <v/>
      </c>
      <c r="J469" s="13"/>
      <c r="K469" s="10"/>
      <c r="L469" s="14" t="str">
        <f aca="false">IF(I469="","",I469-N(J469))</f>
        <v/>
      </c>
      <c r="M469" s="15" t="str">
        <f aca="true">IF(I469="","",IF(L469&lt;=0,"Paid",IF(C469="","Draft",IF(E469&lt;TODAY(),"Overdue",IF(N(J469)&gt;0,"Part paid",IF(E469-TODAY()&lt;=7,"Due soon","Not due yet"))))))</f>
        <v/>
      </c>
      <c r="N469" s="16" t="str">
        <f aca="true">IF(OR(L469="",E469=""),"",IF(AND(L469&gt;0,E469&lt;TODAY()),TODAY()-E469,0))</f>
        <v/>
      </c>
      <c r="O469" s="15" t="str">
        <f aca="false">IF(OR(L469="",N(L469)&lt;=0,E469=""),"",IF(N469=0,"Current",IF(N469&lt;=30,"1-30",IF(N469&lt;=60,"31-60",IF(N469&lt;=90,"61-90","90+")))))</f>
        <v/>
      </c>
      <c r="P469" s="16" t="str">
        <f aca="false">IF(OR(K469="",C469="",N(L469)&gt;0),"",K469-C469)</f>
        <v/>
      </c>
      <c r="Q469" s="9"/>
    </row>
    <row r="470" customFormat="false" ht="15" hidden="false" customHeight="false" outlineLevel="0" collapsed="false">
      <c r="A470" s="9"/>
      <c r="B470" s="9"/>
      <c r="C470" s="10"/>
      <c r="D470" s="11"/>
      <c r="E470" s="12" t="str">
        <f aca="false">IF(C470="","",C470+N(D470))</f>
        <v/>
      </c>
      <c r="F470" s="9"/>
      <c r="G470" s="13"/>
      <c r="H470" s="13"/>
      <c r="I470" s="14" t="str">
        <f aca="false">IF(G470="","",G470+N(H470))</f>
        <v/>
      </c>
      <c r="J470" s="13"/>
      <c r="K470" s="10"/>
      <c r="L470" s="14" t="str">
        <f aca="false">IF(I470="","",I470-N(J470))</f>
        <v/>
      </c>
      <c r="M470" s="15" t="str">
        <f aca="true">IF(I470="","",IF(L470&lt;=0,"Paid",IF(C470="","Draft",IF(E470&lt;TODAY(),"Overdue",IF(N(J470)&gt;0,"Part paid",IF(E470-TODAY()&lt;=7,"Due soon","Not due yet"))))))</f>
        <v/>
      </c>
      <c r="N470" s="16" t="str">
        <f aca="true">IF(OR(L470="",E470=""),"",IF(AND(L470&gt;0,E470&lt;TODAY()),TODAY()-E470,0))</f>
        <v/>
      </c>
      <c r="O470" s="15" t="str">
        <f aca="false">IF(OR(L470="",N(L470)&lt;=0,E470=""),"",IF(N470=0,"Current",IF(N470&lt;=30,"1-30",IF(N470&lt;=60,"31-60",IF(N470&lt;=90,"61-90","90+")))))</f>
        <v/>
      </c>
      <c r="P470" s="16" t="str">
        <f aca="false">IF(OR(K470="",C470="",N(L470)&gt;0),"",K470-C470)</f>
        <v/>
      </c>
      <c r="Q470" s="9"/>
    </row>
    <row r="471" customFormat="false" ht="15" hidden="false" customHeight="false" outlineLevel="0" collapsed="false">
      <c r="A471" s="9"/>
      <c r="B471" s="9"/>
      <c r="C471" s="10"/>
      <c r="D471" s="11"/>
      <c r="E471" s="12" t="str">
        <f aca="false">IF(C471="","",C471+N(D471))</f>
        <v/>
      </c>
      <c r="F471" s="9"/>
      <c r="G471" s="13"/>
      <c r="H471" s="13"/>
      <c r="I471" s="14" t="str">
        <f aca="false">IF(G471="","",G471+N(H471))</f>
        <v/>
      </c>
      <c r="J471" s="13"/>
      <c r="K471" s="10"/>
      <c r="L471" s="14" t="str">
        <f aca="false">IF(I471="","",I471-N(J471))</f>
        <v/>
      </c>
      <c r="M471" s="15" t="str">
        <f aca="true">IF(I471="","",IF(L471&lt;=0,"Paid",IF(C471="","Draft",IF(E471&lt;TODAY(),"Overdue",IF(N(J471)&gt;0,"Part paid",IF(E471-TODAY()&lt;=7,"Due soon","Not due yet"))))))</f>
        <v/>
      </c>
      <c r="N471" s="16" t="str">
        <f aca="true">IF(OR(L471="",E471=""),"",IF(AND(L471&gt;0,E471&lt;TODAY()),TODAY()-E471,0))</f>
        <v/>
      </c>
      <c r="O471" s="15" t="str">
        <f aca="false">IF(OR(L471="",N(L471)&lt;=0,E471=""),"",IF(N471=0,"Current",IF(N471&lt;=30,"1-30",IF(N471&lt;=60,"31-60",IF(N471&lt;=90,"61-90","90+")))))</f>
        <v/>
      </c>
      <c r="P471" s="16" t="str">
        <f aca="false">IF(OR(K471="",C471="",N(L471)&gt;0),"",K471-C471)</f>
        <v/>
      </c>
      <c r="Q471" s="9"/>
    </row>
    <row r="472" customFormat="false" ht="15" hidden="false" customHeight="false" outlineLevel="0" collapsed="false">
      <c r="A472" s="9"/>
      <c r="B472" s="9"/>
      <c r="C472" s="10"/>
      <c r="D472" s="11"/>
      <c r="E472" s="12" t="str">
        <f aca="false">IF(C472="","",C472+N(D472))</f>
        <v/>
      </c>
      <c r="F472" s="9"/>
      <c r="G472" s="13"/>
      <c r="H472" s="13"/>
      <c r="I472" s="14" t="str">
        <f aca="false">IF(G472="","",G472+N(H472))</f>
        <v/>
      </c>
      <c r="J472" s="13"/>
      <c r="K472" s="10"/>
      <c r="L472" s="14" t="str">
        <f aca="false">IF(I472="","",I472-N(J472))</f>
        <v/>
      </c>
      <c r="M472" s="15" t="str">
        <f aca="true">IF(I472="","",IF(L472&lt;=0,"Paid",IF(C472="","Draft",IF(E472&lt;TODAY(),"Overdue",IF(N(J472)&gt;0,"Part paid",IF(E472-TODAY()&lt;=7,"Due soon","Not due yet"))))))</f>
        <v/>
      </c>
      <c r="N472" s="16" t="str">
        <f aca="true">IF(OR(L472="",E472=""),"",IF(AND(L472&gt;0,E472&lt;TODAY()),TODAY()-E472,0))</f>
        <v/>
      </c>
      <c r="O472" s="15" t="str">
        <f aca="false">IF(OR(L472="",N(L472)&lt;=0,E472=""),"",IF(N472=0,"Current",IF(N472&lt;=30,"1-30",IF(N472&lt;=60,"31-60",IF(N472&lt;=90,"61-90","90+")))))</f>
        <v/>
      </c>
      <c r="P472" s="16" t="str">
        <f aca="false">IF(OR(K472="",C472="",N(L472)&gt;0),"",K472-C472)</f>
        <v/>
      </c>
      <c r="Q472" s="9"/>
    </row>
    <row r="473" customFormat="false" ht="15" hidden="false" customHeight="false" outlineLevel="0" collapsed="false">
      <c r="A473" s="9"/>
      <c r="B473" s="9"/>
      <c r="C473" s="10"/>
      <c r="D473" s="11"/>
      <c r="E473" s="12" t="str">
        <f aca="false">IF(C473="","",C473+N(D473))</f>
        <v/>
      </c>
      <c r="F473" s="9"/>
      <c r="G473" s="13"/>
      <c r="H473" s="13"/>
      <c r="I473" s="14" t="str">
        <f aca="false">IF(G473="","",G473+N(H473))</f>
        <v/>
      </c>
      <c r="J473" s="13"/>
      <c r="K473" s="10"/>
      <c r="L473" s="14" t="str">
        <f aca="false">IF(I473="","",I473-N(J473))</f>
        <v/>
      </c>
      <c r="M473" s="15" t="str">
        <f aca="true">IF(I473="","",IF(L473&lt;=0,"Paid",IF(C473="","Draft",IF(E473&lt;TODAY(),"Overdue",IF(N(J473)&gt;0,"Part paid",IF(E473-TODAY()&lt;=7,"Due soon","Not due yet"))))))</f>
        <v/>
      </c>
      <c r="N473" s="16" t="str">
        <f aca="true">IF(OR(L473="",E473=""),"",IF(AND(L473&gt;0,E473&lt;TODAY()),TODAY()-E473,0))</f>
        <v/>
      </c>
      <c r="O473" s="15" t="str">
        <f aca="false">IF(OR(L473="",N(L473)&lt;=0,E473=""),"",IF(N473=0,"Current",IF(N473&lt;=30,"1-30",IF(N473&lt;=60,"31-60",IF(N473&lt;=90,"61-90","90+")))))</f>
        <v/>
      </c>
      <c r="P473" s="16" t="str">
        <f aca="false">IF(OR(K473="",C473="",N(L473)&gt;0),"",K473-C473)</f>
        <v/>
      </c>
      <c r="Q473" s="9"/>
    </row>
    <row r="474" customFormat="false" ht="15" hidden="false" customHeight="false" outlineLevel="0" collapsed="false">
      <c r="A474" s="9"/>
      <c r="B474" s="9"/>
      <c r="C474" s="10"/>
      <c r="D474" s="11"/>
      <c r="E474" s="12" t="str">
        <f aca="false">IF(C474="","",C474+N(D474))</f>
        <v/>
      </c>
      <c r="F474" s="9"/>
      <c r="G474" s="13"/>
      <c r="H474" s="13"/>
      <c r="I474" s="14" t="str">
        <f aca="false">IF(G474="","",G474+N(H474))</f>
        <v/>
      </c>
      <c r="J474" s="13"/>
      <c r="K474" s="10"/>
      <c r="L474" s="14" t="str">
        <f aca="false">IF(I474="","",I474-N(J474))</f>
        <v/>
      </c>
      <c r="M474" s="15" t="str">
        <f aca="true">IF(I474="","",IF(L474&lt;=0,"Paid",IF(C474="","Draft",IF(E474&lt;TODAY(),"Overdue",IF(N(J474)&gt;0,"Part paid",IF(E474-TODAY()&lt;=7,"Due soon","Not due yet"))))))</f>
        <v/>
      </c>
      <c r="N474" s="16" t="str">
        <f aca="true">IF(OR(L474="",E474=""),"",IF(AND(L474&gt;0,E474&lt;TODAY()),TODAY()-E474,0))</f>
        <v/>
      </c>
      <c r="O474" s="15" t="str">
        <f aca="false">IF(OR(L474="",N(L474)&lt;=0,E474=""),"",IF(N474=0,"Current",IF(N474&lt;=30,"1-30",IF(N474&lt;=60,"31-60",IF(N474&lt;=90,"61-90","90+")))))</f>
        <v/>
      </c>
      <c r="P474" s="16" t="str">
        <f aca="false">IF(OR(K474="",C474="",N(L474)&gt;0),"",K474-C474)</f>
        <v/>
      </c>
      <c r="Q474" s="9"/>
    </row>
    <row r="475" customFormat="false" ht="15" hidden="false" customHeight="false" outlineLevel="0" collapsed="false">
      <c r="A475" s="9"/>
      <c r="B475" s="9"/>
      <c r="C475" s="10"/>
      <c r="D475" s="11"/>
      <c r="E475" s="12" t="str">
        <f aca="false">IF(C475="","",C475+N(D475))</f>
        <v/>
      </c>
      <c r="F475" s="9"/>
      <c r="G475" s="13"/>
      <c r="H475" s="13"/>
      <c r="I475" s="14" t="str">
        <f aca="false">IF(G475="","",G475+N(H475))</f>
        <v/>
      </c>
      <c r="J475" s="13"/>
      <c r="K475" s="10"/>
      <c r="L475" s="14" t="str">
        <f aca="false">IF(I475="","",I475-N(J475))</f>
        <v/>
      </c>
      <c r="M475" s="15" t="str">
        <f aca="true">IF(I475="","",IF(L475&lt;=0,"Paid",IF(C475="","Draft",IF(E475&lt;TODAY(),"Overdue",IF(N(J475)&gt;0,"Part paid",IF(E475-TODAY()&lt;=7,"Due soon","Not due yet"))))))</f>
        <v/>
      </c>
      <c r="N475" s="16" t="str">
        <f aca="true">IF(OR(L475="",E475=""),"",IF(AND(L475&gt;0,E475&lt;TODAY()),TODAY()-E475,0))</f>
        <v/>
      </c>
      <c r="O475" s="15" t="str">
        <f aca="false">IF(OR(L475="",N(L475)&lt;=0,E475=""),"",IF(N475=0,"Current",IF(N475&lt;=30,"1-30",IF(N475&lt;=60,"31-60",IF(N475&lt;=90,"61-90","90+")))))</f>
        <v/>
      </c>
      <c r="P475" s="16" t="str">
        <f aca="false">IF(OR(K475="",C475="",N(L475)&gt;0),"",K475-C475)</f>
        <v/>
      </c>
      <c r="Q475" s="9"/>
    </row>
    <row r="476" customFormat="false" ht="15" hidden="false" customHeight="false" outlineLevel="0" collapsed="false">
      <c r="A476" s="9"/>
      <c r="B476" s="9"/>
      <c r="C476" s="10"/>
      <c r="D476" s="11"/>
      <c r="E476" s="12" t="str">
        <f aca="false">IF(C476="","",C476+N(D476))</f>
        <v/>
      </c>
      <c r="F476" s="9"/>
      <c r="G476" s="13"/>
      <c r="H476" s="13"/>
      <c r="I476" s="14" t="str">
        <f aca="false">IF(G476="","",G476+N(H476))</f>
        <v/>
      </c>
      <c r="J476" s="13"/>
      <c r="K476" s="10"/>
      <c r="L476" s="14" t="str">
        <f aca="false">IF(I476="","",I476-N(J476))</f>
        <v/>
      </c>
      <c r="M476" s="15" t="str">
        <f aca="true">IF(I476="","",IF(L476&lt;=0,"Paid",IF(C476="","Draft",IF(E476&lt;TODAY(),"Overdue",IF(N(J476)&gt;0,"Part paid",IF(E476-TODAY()&lt;=7,"Due soon","Not due yet"))))))</f>
        <v/>
      </c>
      <c r="N476" s="16" t="str">
        <f aca="true">IF(OR(L476="",E476=""),"",IF(AND(L476&gt;0,E476&lt;TODAY()),TODAY()-E476,0))</f>
        <v/>
      </c>
      <c r="O476" s="15" t="str">
        <f aca="false">IF(OR(L476="",N(L476)&lt;=0,E476=""),"",IF(N476=0,"Current",IF(N476&lt;=30,"1-30",IF(N476&lt;=60,"31-60",IF(N476&lt;=90,"61-90","90+")))))</f>
        <v/>
      </c>
      <c r="P476" s="16" t="str">
        <f aca="false">IF(OR(K476="",C476="",N(L476)&gt;0),"",K476-C476)</f>
        <v/>
      </c>
      <c r="Q476" s="9"/>
    </row>
    <row r="477" customFormat="false" ht="15" hidden="false" customHeight="false" outlineLevel="0" collapsed="false">
      <c r="A477" s="9"/>
      <c r="B477" s="9"/>
      <c r="C477" s="10"/>
      <c r="D477" s="11"/>
      <c r="E477" s="12" t="str">
        <f aca="false">IF(C477="","",C477+N(D477))</f>
        <v/>
      </c>
      <c r="F477" s="9"/>
      <c r="G477" s="13"/>
      <c r="H477" s="13"/>
      <c r="I477" s="14" t="str">
        <f aca="false">IF(G477="","",G477+N(H477))</f>
        <v/>
      </c>
      <c r="J477" s="13"/>
      <c r="K477" s="10"/>
      <c r="L477" s="14" t="str">
        <f aca="false">IF(I477="","",I477-N(J477))</f>
        <v/>
      </c>
      <c r="M477" s="15" t="str">
        <f aca="true">IF(I477="","",IF(L477&lt;=0,"Paid",IF(C477="","Draft",IF(E477&lt;TODAY(),"Overdue",IF(N(J477)&gt;0,"Part paid",IF(E477-TODAY()&lt;=7,"Due soon","Not due yet"))))))</f>
        <v/>
      </c>
      <c r="N477" s="16" t="str">
        <f aca="true">IF(OR(L477="",E477=""),"",IF(AND(L477&gt;0,E477&lt;TODAY()),TODAY()-E477,0))</f>
        <v/>
      </c>
      <c r="O477" s="15" t="str">
        <f aca="false">IF(OR(L477="",N(L477)&lt;=0,E477=""),"",IF(N477=0,"Current",IF(N477&lt;=30,"1-30",IF(N477&lt;=60,"31-60",IF(N477&lt;=90,"61-90","90+")))))</f>
        <v/>
      </c>
      <c r="P477" s="16" t="str">
        <f aca="false">IF(OR(K477="",C477="",N(L477)&gt;0),"",K477-C477)</f>
        <v/>
      </c>
      <c r="Q477" s="9"/>
    </row>
    <row r="478" customFormat="false" ht="15" hidden="false" customHeight="false" outlineLevel="0" collapsed="false">
      <c r="A478" s="9"/>
      <c r="B478" s="9"/>
      <c r="C478" s="10"/>
      <c r="D478" s="11"/>
      <c r="E478" s="12" t="str">
        <f aca="false">IF(C478="","",C478+N(D478))</f>
        <v/>
      </c>
      <c r="F478" s="9"/>
      <c r="G478" s="13"/>
      <c r="H478" s="13"/>
      <c r="I478" s="14" t="str">
        <f aca="false">IF(G478="","",G478+N(H478))</f>
        <v/>
      </c>
      <c r="J478" s="13"/>
      <c r="K478" s="10"/>
      <c r="L478" s="14" t="str">
        <f aca="false">IF(I478="","",I478-N(J478))</f>
        <v/>
      </c>
      <c r="M478" s="15" t="str">
        <f aca="true">IF(I478="","",IF(L478&lt;=0,"Paid",IF(C478="","Draft",IF(E478&lt;TODAY(),"Overdue",IF(N(J478)&gt;0,"Part paid",IF(E478-TODAY()&lt;=7,"Due soon","Not due yet"))))))</f>
        <v/>
      </c>
      <c r="N478" s="16" t="str">
        <f aca="true">IF(OR(L478="",E478=""),"",IF(AND(L478&gt;0,E478&lt;TODAY()),TODAY()-E478,0))</f>
        <v/>
      </c>
      <c r="O478" s="15" t="str">
        <f aca="false">IF(OR(L478="",N(L478)&lt;=0,E478=""),"",IF(N478=0,"Current",IF(N478&lt;=30,"1-30",IF(N478&lt;=60,"31-60",IF(N478&lt;=90,"61-90","90+")))))</f>
        <v/>
      </c>
      <c r="P478" s="16" t="str">
        <f aca="false">IF(OR(K478="",C478="",N(L478)&gt;0),"",K478-C478)</f>
        <v/>
      </c>
      <c r="Q478" s="9"/>
    </row>
    <row r="479" customFormat="false" ht="15" hidden="false" customHeight="false" outlineLevel="0" collapsed="false">
      <c r="A479" s="9"/>
      <c r="B479" s="9"/>
      <c r="C479" s="10"/>
      <c r="D479" s="11"/>
      <c r="E479" s="12" t="str">
        <f aca="false">IF(C479="","",C479+N(D479))</f>
        <v/>
      </c>
      <c r="F479" s="9"/>
      <c r="G479" s="13"/>
      <c r="H479" s="13"/>
      <c r="I479" s="14" t="str">
        <f aca="false">IF(G479="","",G479+N(H479))</f>
        <v/>
      </c>
      <c r="J479" s="13"/>
      <c r="K479" s="10"/>
      <c r="L479" s="14" t="str">
        <f aca="false">IF(I479="","",I479-N(J479))</f>
        <v/>
      </c>
      <c r="M479" s="15" t="str">
        <f aca="true">IF(I479="","",IF(L479&lt;=0,"Paid",IF(C479="","Draft",IF(E479&lt;TODAY(),"Overdue",IF(N(J479)&gt;0,"Part paid",IF(E479-TODAY()&lt;=7,"Due soon","Not due yet"))))))</f>
        <v/>
      </c>
      <c r="N479" s="16" t="str">
        <f aca="true">IF(OR(L479="",E479=""),"",IF(AND(L479&gt;0,E479&lt;TODAY()),TODAY()-E479,0))</f>
        <v/>
      </c>
      <c r="O479" s="15" t="str">
        <f aca="false">IF(OR(L479="",N(L479)&lt;=0,E479=""),"",IF(N479=0,"Current",IF(N479&lt;=30,"1-30",IF(N479&lt;=60,"31-60",IF(N479&lt;=90,"61-90","90+")))))</f>
        <v/>
      </c>
      <c r="P479" s="16" t="str">
        <f aca="false">IF(OR(K479="",C479="",N(L479)&gt;0),"",K479-C479)</f>
        <v/>
      </c>
      <c r="Q479" s="9"/>
    </row>
    <row r="480" customFormat="false" ht="15" hidden="false" customHeight="false" outlineLevel="0" collapsed="false">
      <c r="A480" s="9"/>
      <c r="B480" s="9"/>
      <c r="C480" s="10"/>
      <c r="D480" s="11"/>
      <c r="E480" s="12" t="str">
        <f aca="false">IF(C480="","",C480+N(D480))</f>
        <v/>
      </c>
      <c r="F480" s="9"/>
      <c r="G480" s="13"/>
      <c r="H480" s="13"/>
      <c r="I480" s="14" t="str">
        <f aca="false">IF(G480="","",G480+N(H480))</f>
        <v/>
      </c>
      <c r="J480" s="13"/>
      <c r="K480" s="10"/>
      <c r="L480" s="14" t="str">
        <f aca="false">IF(I480="","",I480-N(J480))</f>
        <v/>
      </c>
      <c r="M480" s="15" t="str">
        <f aca="true">IF(I480="","",IF(L480&lt;=0,"Paid",IF(C480="","Draft",IF(E480&lt;TODAY(),"Overdue",IF(N(J480)&gt;0,"Part paid",IF(E480-TODAY()&lt;=7,"Due soon","Not due yet"))))))</f>
        <v/>
      </c>
      <c r="N480" s="16" t="str">
        <f aca="true">IF(OR(L480="",E480=""),"",IF(AND(L480&gt;0,E480&lt;TODAY()),TODAY()-E480,0))</f>
        <v/>
      </c>
      <c r="O480" s="15" t="str">
        <f aca="false">IF(OR(L480="",N(L480)&lt;=0,E480=""),"",IF(N480=0,"Current",IF(N480&lt;=30,"1-30",IF(N480&lt;=60,"31-60",IF(N480&lt;=90,"61-90","90+")))))</f>
        <v/>
      </c>
      <c r="P480" s="16" t="str">
        <f aca="false">IF(OR(K480="",C480="",N(L480)&gt;0),"",K480-C480)</f>
        <v/>
      </c>
      <c r="Q480" s="9"/>
    </row>
    <row r="481" customFormat="false" ht="15" hidden="false" customHeight="false" outlineLevel="0" collapsed="false">
      <c r="A481" s="9"/>
      <c r="B481" s="9"/>
      <c r="C481" s="10"/>
      <c r="D481" s="11"/>
      <c r="E481" s="12" t="str">
        <f aca="false">IF(C481="","",C481+N(D481))</f>
        <v/>
      </c>
      <c r="F481" s="9"/>
      <c r="G481" s="13"/>
      <c r="H481" s="13"/>
      <c r="I481" s="14" t="str">
        <f aca="false">IF(G481="","",G481+N(H481))</f>
        <v/>
      </c>
      <c r="J481" s="13"/>
      <c r="K481" s="10"/>
      <c r="L481" s="14" t="str">
        <f aca="false">IF(I481="","",I481-N(J481))</f>
        <v/>
      </c>
      <c r="M481" s="15" t="str">
        <f aca="true">IF(I481="","",IF(L481&lt;=0,"Paid",IF(C481="","Draft",IF(E481&lt;TODAY(),"Overdue",IF(N(J481)&gt;0,"Part paid",IF(E481-TODAY()&lt;=7,"Due soon","Not due yet"))))))</f>
        <v/>
      </c>
      <c r="N481" s="16" t="str">
        <f aca="true">IF(OR(L481="",E481=""),"",IF(AND(L481&gt;0,E481&lt;TODAY()),TODAY()-E481,0))</f>
        <v/>
      </c>
      <c r="O481" s="15" t="str">
        <f aca="false">IF(OR(L481="",N(L481)&lt;=0,E481=""),"",IF(N481=0,"Current",IF(N481&lt;=30,"1-30",IF(N481&lt;=60,"31-60",IF(N481&lt;=90,"61-90","90+")))))</f>
        <v/>
      </c>
      <c r="P481" s="16" t="str">
        <f aca="false">IF(OR(K481="",C481="",N(L481)&gt;0),"",K481-C481)</f>
        <v/>
      </c>
      <c r="Q481" s="9"/>
    </row>
    <row r="482" customFormat="false" ht="15" hidden="false" customHeight="false" outlineLevel="0" collapsed="false">
      <c r="A482" s="9"/>
      <c r="B482" s="9"/>
      <c r="C482" s="10"/>
      <c r="D482" s="11"/>
      <c r="E482" s="12" t="str">
        <f aca="false">IF(C482="","",C482+N(D482))</f>
        <v/>
      </c>
      <c r="F482" s="9"/>
      <c r="G482" s="13"/>
      <c r="H482" s="13"/>
      <c r="I482" s="14" t="str">
        <f aca="false">IF(G482="","",G482+N(H482))</f>
        <v/>
      </c>
      <c r="J482" s="13"/>
      <c r="K482" s="10"/>
      <c r="L482" s="14" t="str">
        <f aca="false">IF(I482="","",I482-N(J482))</f>
        <v/>
      </c>
      <c r="M482" s="15" t="str">
        <f aca="true">IF(I482="","",IF(L482&lt;=0,"Paid",IF(C482="","Draft",IF(E482&lt;TODAY(),"Overdue",IF(N(J482)&gt;0,"Part paid",IF(E482-TODAY()&lt;=7,"Due soon","Not due yet"))))))</f>
        <v/>
      </c>
      <c r="N482" s="16" t="str">
        <f aca="true">IF(OR(L482="",E482=""),"",IF(AND(L482&gt;0,E482&lt;TODAY()),TODAY()-E482,0))</f>
        <v/>
      </c>
      <c r="O482" s="15" t="str">
        <f aca="false">IF(OR(L482="",N(L482)&lt;=0,E482=""),"",IF(N482=0,"Current",IF(N482&lt;=30,"1-30",IF(N482&lt;=60,"31-60",IF(N482&lt;=90,"61-90","90+")))))</f>
        <v/>
      </c>
      <c r="P482" s="16" t="str">
        <f aca="false">IF(OR(K482="",C482="",N(L482)&gt;0),"",K482-C482)</f>
        <v/>
      </c>
      <c r="Q482" s="9"/>
    </row>
    <row r="483" customFormat="false" ht="15" hidden="false" customHeight="false" outlineLevel="0" collapsed="false">
      <c r="A483" s="9"/>
      <c r="B483" s="9"/>
      <c r="C483" s="10"/>
      <c r="D483" s="11"/>
      <c r="E483" s="12" t="str">
        <f aca="false">IF(C483="","",C483+N(D483))</f>
        <v/>
      </c>
      <c r="F483" s="9"/>
      <c r="G483" s="13"/>
      <c r="H483" s="13"/>
      <c r="I483" s="14" t="str">
        <f aca="false">IF(G483="","",G483+N(H483))</f>
        <v/>
      </c>
      <c r="J483" s="13"/>
      <c r="K483" s="10"/>
      <c r="L483" s="14" t="str">
        <f aca="false">IF(I483="","",I483-N(J483))</f>
        <v/>
      </c>
      <c r="M483" s="15" t="str">
        <f aca="true">IF(I483="","",IF(L483&lt;=0,"Paid",IF(C483="","Draft",IF(E483&lt;TODAY(),"Overdue",IF(N(J483)&gt;0,"Part paid",IF(E483-TODAY()&lt;=7,"Due soon","Not due yet"))))))</f>
        <v/>
      </c>
      <c r="N483" s="16" t="str">
        <f aca="true">IF(OR(L483="",E483=""),"",IF(AND(L483&gt;0,E483&lt;TODAY()),TODAY()-E483,0))</f>
        <v/>
      </c>
      <c r="O483" s="15" t="str">
        <f aca="false">IF(OR(L483="",N(L483)&lt;=0,E483=""),"",IF(N483=0,"Current",IF(N483&lt;=30,"1-30",IF(N483&lt;=60,"31-60",IF(N483&lt;=90,"61-90","90+")))))</f>
        <v/>
      </c>
      <c r="P483" s="16" t="str">
        <f aca="false">IF(OR(K483="",C483="",N(L483)&gt;0),"",K483-C483)</f>
        <v/>
      </c>
      <c r="Q483" s="9"/>
    </row>
    <row r="484" customFormat="false" ht="15" hidden="false" customHeight="false" outlineLevel="0" collapsed="false">
      <c r="A484" s="9"/>
      <c r="B484" s="9"/>
      <c r="C484" s="10"/>
      <c r="D484" s="11"/>
      <c r="E484" s="12" t="str">
        <f aca="false">IF(C484="","",C484+N(D484))</f>
        <v/>
      </c>
      <c r="F484" s="9"/>
      <c r="G484" s="13"/>
      <c r="H484" s="13"/>
      <c r="I484" s="14" t="str">
        <f aca="false">IF(G484="","",G484+N(H484))</f>
        <v/>
      </c>
      <c r="J484" s="13"/>
      <c r="K484" s="10"/>
      <c r="L484" s="14" t="str">
        <f aca="false">IF(I484="","",I484-N(J484))</f>
        <v/>
      </c>
      <c r="M484" s="15" t="str">
        <f aca="true">IF(I484="","",IF(L484&lt;=0,"Paid",IF(C484="","Draft",IF(E484&lt;TODAY(),"Overdue",IF(N(J484)&gt;0,"Part paid",IF(E484-TODAY()&lt;=7,"Due soon","Not due yet"))))))</f>
        <v/>
      </c>
      <c r="N484" s="16" t="str">
        <f aca="true">IF(OR(L484="",E484=""),"",IF(AND(L484&gt;0,E484&lt;TODAY()),TODAY()-E484,0))</f>
        <v/>
      </c>
      <c r="O484" s="15" t="str">
        <f aca="false">IF(OR(L484="",N(L484)&lt;=0,E484=""),"",IF(N484=0,"Current",IF(N484&lt;=30,"1-30",IF(N484&lt;=60,"31-60",IF(N484&lt;=90,"61-90","90+")))))</f>
        <v/>
      </c>
      <c r="P484" s="16" t="str">
        <f aca="false">IF(OR(K484="",C484="",N(L484)&gt;0),"",K484-C484)</f>
        <v/>
      </c>
      <c r="Q484" s="9"/>
    </row>
    <row r="485" customFormat="false" ht="15" hidden="false" customHeight="false" outlineLevel="0" collapsed="false">
      <c r="A485" s="9"/>
      <c r="B485" s="9"/>
      <c r="C485" s="10"/>
      <c r="D485" s="11"/>
      <c r="E485" s="12" t="str">
        <f aca="false">IF(C485="","",C485+N(D485))</f>
        <v/>
      </c>
      <c r="F485" s="9"/>
      <c r="G485" s="13"/>
      <c r="H485" s="13"/>
      <c r="I485" s="14" t="str">
        <f aca="false">IF(G485="","",G485+N(H485))</f>
        <v/>
      </c>
      <c r="J485" s="13"/>
      <c r="K485" s="10"/>
      <c r="L485" s="14" t="str">
        <f aca="false">IF(I485="","",I485-N(J485))</f>
        <v/>
      </c>
      <c r="M485" s="15" t="str">
        <f aca="true">IF(I485="","",IF(L485&lt;=0,"Paid",IF(C485="","Draft",IF(E485&lt;TODAY(),"Overdue",IF(N(J485)&gt;0,"Part paid",IF(E485-TODAY()&lt;=7,"Due soon","Not due yet"))))))</f>
        <v/>
      </c>
      <c r="N485" s="16" t="str">
        <f aca="true">IF(OR(L485="",E485=""),"",IF(AND(L485&gt;0,E485&lt;TODAY()),TODAY()-E485,0))</f>
        <v/>
      </c>
      <c r="O485" s="15" t="str">
        <f aca="false">IF(OR(L485="",N(L485)&lt;=0,E485=""),"",IF(N485=0,"Current",IF(N485&lt;=30,"1-30",IF(N485&lt;=60,"31-60",IF(N485&lt;=90,"61-90","90+")))))</f>
        <v/>
      </c>
      <c r="P485" s="16" t="str">
        <f aca="false">IF(OR(K485="",C485="",N(L485)&gt;0),"",K485-C485)</f>
        <v/>
      </c>
      <c r="Q485" s="9"/>
    </row>
    <row r="486" customFormat="false" ht="15" hidden="false" customHeight="false" outlineLevel="0" collapsed="false">
      <c r="A486" s="9"/>
      <c r="B486" s="9"/>
      <c r="C486" s="10"/>
      <c r="D486" s="11"/>
      <c r="E486" s="12" t="str">
        <f aca="false">IF(C486="","",C486+N(D486))</f>
        <v/>
      </c>
      <c r="F486" s="9"/>
      <c r="G486" s="13"/>
      <c r="H486" s="13"/>
      <c r="I486" s="14" t="str">
        <f aca="false">IF(G486="","",G486+N(H486))</f>
        <v/>
      </c>
      <c r="J486" s="13"/>
      <c r="K486" s="10"/>
      <c r="L486" s="14" t="str">
        <f aca="false">IF(I486="","",I486-N(J486))</f>
        <v/>
      </c>
      <c r="M486" s="15" t="str">
        <f aca="true">IF(I486="","",IF(L486&lt;=0,"Paid",IF(C486="","Draft",IF(E486&lt;TODAY(),"Overdue",IF(N(J486)&gt;0,"Part paid",IF(E486-TODAY()&lt;=7,"Due soon","Not due yet"))))))</f>
        <v/>
      </c>
      <c r="N486" s="16" t="str">
        <f aca="true">IF(OR(L486="",E486=""),"",IF(AND(L486&gt;0,E486&lt;TODAY()),TODAY()-E486,0))</f>
        <v/>
      </c>
      <c r="O486" s="15" t="str">
        <f aca="false">IF(OR(L486="",N(L486)&lt;=0,E486=""),"",IF(N486=0,"Current",IF(N486&lt;=30,"1-30",IF(N486&lt;=60,"31-60",IF(N486&lt;=90,"61-90","90+")))))</f>
        <v/>
      </c>
      <c r="P486" s="16" t="str">
        <f aca="false">IF(OR(K486="",C486="",N(L486)&gt;0),"",K486-C486)</f>
        <v/>
      </c>
      <c r="Q486" s="9"/>
    </row>
    <row r="487" customFormat="false" ht="15" hidden="false" customHeight="false" outlineLevel="0" collapsed="false">
      <c r="A487" s="9"/>
      <c r="B487" s="9"/>
      <c r="C487" s="10"/>
      <c r="D487" s="11"/>
      <c r="E487" s="12" t="str">
        <f aca="false">IF(C487="","",C487+N(D487))</f>
        <v/>
      </c>
      <c r="F487" s="9"/>
      <c r="G487" s="13"/>
      <c r="H487" s="13"/>
      <c r="I487" s="14" t="str">
        <f aca="false">IF(G487="","",G487+N(H487))</f>
        <v/>
      </c>
      <c r="J487" s="13"/>
      <c r="K487" s="10"/>
      <c r="L487" s="14" t="str">
        <f aca="false">IF(I487="","",I487-N(J487))</f>
        <v/>
      </c>
      <c r="M487" s="15" t="str">
        <f aca="true">IF(I487="","",IF(L487&lt;=0,"Paid",IF(C487="","Draft",IF(E487&lt;TODAY(),"Overdue",IF(N(J487)&gt;0,"Part paid",IF(E487-TODAY()&lt;=7,"Due soon","Not due yet"))))))</f>
        <v/>
      </c>
      <c r="N487" s="16" t="str">
        <f aca="true">IF(OR(L487="",E487=""),"",IF(AND(L487&gt;0,E487&lt;TODAY()),TODAY()-E487,0))</f>
        <v/>
      </c>
      <c r="O487" s="15" t="str">
        <f aca="false">IF(OR(L487="",N(L487)&lt;=0,E487=""),"",IF(N487=0,"Current",IF(N487&lt;=30,"1-30",IF(N487&lt;=60,"31-60",IF(N487&lt;=90,"61-90","90+")))))</f>
        <v/>
      </c>
      <c r="P487" s="16" t="str">
        <f aca="false">IF(OR(K487="",C487="",N(L487)&gt;0),"",K487-C487)</f>
        <v/>
      </c>
      <c r="Q487" s="9"/>
    </row>
    <row r="488" customFormat="false" ht="15" hidden="false" customHeight="false" outlineLevel="0" collapsed="false">
      <c r="A488" s="9"/>
      <c r="B488" s="9"/>
      <c r="C488" s="10"/>
      <c r="D488" s="11"/>
      <c r="E488" s="12" t="str">
        <f aca="false">IF(C488="","",C488+N(D488))</f>
        <v/>
      </c>
      <c r="F488" s="9"/>
      <c r="G488" s="13"/>
      <c r="H488" s="13"/>
      <c r="I488" s="14" t="str">
        <f aca="false">IF(G488="","",G488+N(H488))</f>
        <v/>
      </c>
      <c r="J488" s="13"/>
      <c r="K488" s="10"/>
      <c r="L488" s="14" t="str">
        <f aca="false">IF(I488="","",I488-N(J488))</f>
        <v/>
      </c>
      <c r="M488" s="15" t="str">
        <f aca="true">IF(I488="","",IF(L488&lt;=0,"Paid",IF(C488="","Draft",IF(E488&lt;TODAY(),"Overdue",IF(N(J488)&gt;0,"Part paid",IF(E488-TODAY()&lt;=7,"Due soon","Not due yet"))))))</f>
        <v/>
      </c>
      <c r="N488" s="16" t="str">
        <f aca="true">IF(OR(L488="",E488=""),"",IF(AND(L488&gt;0,E488&lt;TODAY()),TODAY()-E488,0))</f>
        <v/>
      </c>
      <c r="O488" s="15" t="str">
        <f aca="false">IF(OR(L488="",N(L488)&lt;=0,E488=""),"",IF(N488=0,"Current",IF(N488&lt;=30,"1-30",IF(N488&lt;=60,"31-60",IF(N488&lt;=90,"61-90","90+")))))</f>
        <v/>
      </c>
      <c r="P488" s="16" t="str">
        <f aca="false">IF(OR(K488="",C488="",N(L488)&gt;0),"",K488-C488)</f>
        <v/>
      </c>
      <c r="Q488" s="9"/>
    </row>
    <row r="489" customFormat="false" ht="15" hidden="false" customHeight="false" outlineLevel="0" collapsed="false">
      <c r="A489" s="9"/>
      <c r="B489" s="9"/>
      <c r="C489" s="10"/>
      <c r="D489" s="11"/>
      <c r="E489" s="12" t="str">
        <f aca="false">IF(C489="","",C489+N(D489))</f>
        <v/>
      </c>
      <c r="F489" s="9"/>
      <c r="G489" s="13"/>
      <c r="H489" s="13"/>
      <c r="I489" s="14" t="str">
        <f aca="false">IF(G489="","",G489+N(H489))</f>
        <v/>
      </c>
      <c r="J489" s="13"/>
      <c r="K489" s="10"/>
      <c r="L489" s="14" t="str">
        <f aca="false">IF(I489="","",I489-N(J489))</f>
        <v/>
      </c>
      <c r="M489" s="15" t="str">
        <f aca="true">IF(I489="","",IF(L489&lt;=0,"Paid",IF(C489="","Draft",IF(E489&lt;TODAY(),"Overdue",IF(N(J489)&gt;0,"Part paid",IF(E489-TODAY()&lt;=7,"Due soon","Not due yet"))))))</f>
        <v/>
      </c>
      <c r="N489" s="16" t="str">
        <f aca="true">IF(OR(L489="",E489=""),"",IF(AND(L489&gt;0,E489&lt;TODAY()),TODAY()-E489,0))</f>
        <v/>
      </c>
      <c r="O489" s="15" t="str">
        <f aca="false">IF(OR(L489="",N(L489)&lt;=0,E489=""),"",IF(N489=0,"Current",IF(N489&lt;=30,"1-30",IF(N489&lt;=60,"31-60",IF(N489&lt;=90,"61-90","90+")))))</f>
        <v/>
      </c>
      <c r="P489" s="16" t="str">
        <f aca="false">IF(OR(K489="",C489="",N(L489)&gt;0),"",K489-C489)</f>
        <v/>
      </c>
      <c r="Q489" s="9"/>
    </row>
    <row r="490" customFormat="false" ht="15" hidden="false" customHeight="false" outlineLevel="0" collapsed="false">
      <c r="A490" s="9"/>
      <c r="B490" s="9"/>
      <c r="C490" s="10"/>
      <c r="D490" s="11"/>
      <c r="E490" s="12" t="str">
        <f aca="false">IF(C490="","",C490+N(D490))</f>
        <v/>
      </c>
      <c r="F490" s="9"/>
      <c r="G490" s="13"/>
      <c r="H490" s="13"/>
      <c r="I490" s="14" t="str">
        <f aca="false">IF(G490="","",G490+N(H490))</f>
        <v/>
      </c>
      <c r="J490" s="13"/>
      <c r="K490" s="10"/>
      <c r="L490" s="14" t="str">
        <f aca="false">IF(I490="","",I490-N(J490))</f>
        <v/>
      </c>
      <c r="M490" s="15" t="str">
        <f aca="true">IF(I490="","",IF(L490&lt;=0,"Paid",IF(C490="","Draft",IF(E490&lt;TODAY(),"Overdue",IF(N(J490)&gt;0,"Part paid",IF(E490-TODAY()&lt;=7,"Due soon","Not due yet"))))))</f>
        <v/>
      </c>
      <c r="N490" s="16" t="str">
        <f aca="true">IF(OR(L490="",E490=""),"",IF(AND(L490&gt;0,E490&lt;TODAY()),TODAY()-E490,0))</f>
        <v/>
      </c>
      <c r="O490" s="15" t="str">
        <f aca="false">IF(OR(L490="",N(L490)&lt;=0,E490=""),"",IF(N490=0,"Current",IF(N490&lt;=30,"1-30",IF(N490&lt;=60,"31-60",IF(N490&lt;=90,"61-90","90+")))))</f>
        <v/>
      </c>
      <c r="P490" s="16" t="str">
        <f aca="false">IF(OR(K490="",C490="",N(L490)&gt;0),"",K490-C490)</f>
        <v/>
      </c>
      <c r="Q490" s="9"/>
    </row>
    <row r="491" customFormat="false" ht="15" hidden="false" customHeight="false" outlineLevel="0" collapsed="false">
      <c r="A491" s="9"/>
      <c r="B491" s="9"/>
      <c r="C491" s="10"/>
      <c r="D491" s="11"/>
      <c r="E491" s="12" t="str">
        <f aca="false">IF(C491="","",C491+N(D491))</f>
        <v/>
      </c>
      <c r="F491" s="9"/>
      <c r="G491" s="13"/>
      <c r="H491" s="13"/>
      <c r="I491" s="14" t="str">
        <f aca="false">IF(G491="","",G491+N(H491))</f>
        <v/>
      </c>
      <c r="J491" s="13"/>
      <c r="K491" s="10"/>
      <c r="L491" s="14" t="str">
        <f aca="false">IF(I491="","",I491-N(J491))</f>
        <v/>
      </c>
      <c r="M491" s="15" t="str">
        <f aca="true">IF(I491="","",IF(L491&lt;=0,"Paid",IF(C491="","Draft",IF(E491&lt;TODAY(),"Overdue",IF(N(J491)&gt;0,"Part paid",IF(E491-TODAY()&lt;=7,"Due soon","Not due yet"))))))</f>
        <v/>
      </c>
      <c r="N491" s="16" t="str">
        <f aca="true">IF(OR(L491="",E491=""),"",IF(AND(L491&gt;0,E491&lt;TODAY()),TODAY()-E491,0))</f>
        <v/>
      </c>
      <c r="O491" s="15" t="str">
        <f aca="false">IF(OR(L491="",N(L491)&lt;=0,E491=""),"",IF(N491=0,"Current",IF(N491&lt;=30,"1-30",IF(N491&lt;=60,"31-60",IF(N491&lt;=90,"61-90","90+")))))</f>
        <v/>
      </c>
      <c r="P491" s="16" t="str">
        <f aca="false">IF(OR(K491="",C491="",N(L491)&gt;0),"",K491-C491)</f>
        <v/>
      </c>
      <c r="Q491" s="9"/>
    </row>
    <row r="492" customFormat="false" ht="15" hidden="false" customHeight="false" outlineLevel="0" collapsed="false">
      <c r="A492" s="9"/>
      <c r="B492" s="9"/>
      <c r="C492" s="10"/>
      <c r="D492" s="11"/>
      <c r="E492" s="12" t="str">
        <f aca="false">IF(C492="","",C492+N(D492))</f>
        <v/>
      </c>
      <c r="F492" s="9"/>
      <c r="G492" s="13"/>
      <c r="H492" s="13"/>
      <c r="I492" s="14" t="str">
        <f aca="false">IF(G492="","",G492+N(H492))</f>
        <v/>
      </c>
      <c r="J492" s="13"/>
      <c r="K492" s="10"/>
      <c r="L492" s="14" t="str">
        <f aca="false">IF(I492="","",I492-N(J492))</f>
        <v/>
      </c>
      <c r="M492" s="15" t="str">
        <f aca="true">IF(I492="","",IF(L492&lt;=0,"Paid",IF(C492="","Draft",IF(E492&lt;TODAY(),"Overdue",IF(N(J492)&gt;0,"Part paid",IF(E492-TODAY()&lt;=7,"Due soon","Not due yet"))))))</f>
        <v/>
      </c>
      <c r="N492" s="16" t="str">
        <f aca="true">IF(OR(L492="",E492=""),"",IF(AND(L492&gt;0,E492&lt;TODAY()),TODAY()-E492,0))</f>
        <v/>
      </c>
      <c r="O492" s="15" t="str">
        <f aca="false">IF(OR(L492="",N(L492)&lt;=0,E492=""),"",IF(N492=0,"Current",IF(N492&lt;=30,"1-30",IF(N492&lt;=60,"31-60",IF(N492&lt;=90,"61-90","90+")))))</f>
        <v/>
      </c>
      <c r="P492" s="16" t="str">
        <f aca="false">IF(OR(K492="",C492="",N(L492)&gt;0),"",K492-C492)</f>
        <v/>
      </c>
      <c r="Q492" s="9"/>
    </row>
    <row r="493" customFormat="false" ht="15" hidden="false" customHeight="false" outlineLevel="0" collapsed="false">
      <c r="A493" s="9"/>
      <c r="B493" s="9"/>
      <c r="C493" s="10"/>
      <c r="D493" s="11"/>
      <c r="E493" s="12" t="str">
        <f aca="false">IF(C493="","",C493+N(D493))</f>
        <v/>
      </c>
      <c r="F493" s="9"/>
      <c r="G493" s="13"/>
      <c r="H493" s="13"/>
      <c r="I493" s="14" t="str">
        <f aca="false">IF(G493="","",G493+N(H493))</f>
        <v/>
      </c>
      <c r="J493" s="13"/>
      <c r="K493" s="10"/>
      <c r="L493" s="14" t="str">
        <f aca="false">IF(I493="","",I493-N(J493))</f>
        <v/>
      </c>
      <c r="M493" s="15" t="str">
        <f aca="true">IF(I493="","",IF(L493&lt;=0,"Paid",IF(C493="","Draft",IF(E493&lt;TODAY(),"Overdue",IF(N(J493)&gt;0,"Part paid",IF(E493-TODAY()&lt;=7,"Due soon","Not due yet"))))))</f>
        <v/>
      </c>
      <c r="N493" s="16" t="str">
        <f aca="true">IF(OR(L493="",E493=""),"",IF(AND(L493&gt;0,E493&lt;TODAY()),TODAY()-E493,0))</f>
        <v/>
      </c>
      <c r="O493" s="15" t="str">
        <f aca="false">IF(OR(L493="",N(L493)&lt;=0,E493=""),"",IF(N493=0,"Current",IF(N493&lt;=30,"1-30",IF(N493&lt;=60,"31-60",IF(N493&lt;=90,"61-90","90+")))))</f>
        <v/>
      </c>
      <c r="P493" s="16" t="str">
        <f aca="false">IF(OR(K493="",C493="",N(L493)&gt;0),"",K493-C493)</f>
        <v/>
      </c>
      <c r="Q493" s="9"/>
    </row>
    <row r="494" customFormat="false" ht="15" hidden="false" customHeight="false" outlineLevel="0" collapsed="false">
      <c r="A494" s="9"/>
      <c r="B494" s="9"/>
      <c r="C494" s="10"/>
      <c r="D494" s="11"/>
      <c r="E494" s="12" t="str">
        <f aca="false">IF(C494="","",C494+N(D494))</f>
        <v/>
      </c>
      <c r="F494" s="9"/>
      <c r="G494" s="13"/>
      <c r="H494" s="13"/>
      <c r="I494" s="14" t="str">
        <f aca="false">IF(G494="","",G494+N(H494))</f>
        <v/>
      </c>
      <c r="J494" s="13"/>
      <c r="K494" s="10"/>
      <c r="L494" s="14" t="str">
        <f aca="false">IF(I494="","",I494-N(J494))</f>
        <v/>
      </c>
      <c r="M494" s="15" t="str">
        <f aca="true">IF(I494="","",IF(L494&lt;=0,"Paid",IF(C494="","Draft",IF(E494&lt;TODAY(),"Overdue",IF(N(J494)&gt;0,"Part paid",IF(E494-TODAY()&lt;=7,"Due soon","Not due yet"))))))</f>
        <v/>
      </c>
      <c r="N494" s="16" t="str">
        <f aca="true">IF(OR(L494="",E494=""),"",IF(AND(L494&gt;0,E494&lt;TODAY()),TODAY()-E494,0))</f>
        <v/>
      </c>
      <c r="O494" s="15" t="str">
        <f aca="false">IF(OR(L494="",N(L494)&lt;=0,E494=""),"",IF(N494=0,"Current",IF(N494&lt;=30,"1-30",IF(N494&lt;=60,"31-60",IF(N494&lt;=90,"61-90","90+")))))</f>
        <v/>
      </c>
      <c r="P494" s="16" t="str">
        <f aca="false">IF(OR(K494="",C494="",N(L494)&gt;0),"",K494-C494)</f>
        <v/>
      </c>
      <c r="Q494" s="9"/>
    </row>
    <row r="495" customFormat="false" ht="15" hidden="false" customHeight="false" outlineLevel="0" collapsed="false">
      <c r="A495" s="9"/>
      <c r="B495" s="9"/>
      <c r="C495" s="10"/>
      <c r="D495" s="11"/>
      <c r="E495" s="12" t="str">
        <f aca="false">IF(C495="","",C495+N(D495))</f>
        <v/>
      </c>
      <c r="F495" s="9"/>
      <c r="G495" s="13"/>
      <c r="H495" s="13"/>
      <c r="I495" s="14" t="str">
        <f aca="false">IF(G495="","",G495+N(H495))</f>
        <v/>
      </c>
      <c r="J495" s="13"/>
      <c r="K495" s="10"/>
      <c r="L495" s="14" t="str">
        <f aca="false">IF(I495="","",I495-N(J495))</f>
        <v/>
      </c>
      <c r="M495" s="15" t="str">
        <f aca="true">IF(I495="","",IF(L495&lt;=0,"Paid",IF(C495="","Draft",IF(E495&lt;TODAY(),"Overdue",IF(N(J495)&gt;0,"Part paid",IF(E495-TODAY()&lt;=7,"Due soon","Not due yet"))))))</f>
        <v/>
      </c>
      <c r="N495" s="16" t="str">
        <f aca="true">IF(OR(L495="",E495=""),"",IF(AND(L495&gt;0,E495&lt;TODAY()),TODAY()-E495,0))</f>
        <v/>
      </c>
      <c r="O495" s="15" t="str">
        <f aca="false">IF(OR(L495="",N(L495)&lt;=0,E495=""),"",IF(N495=0,"Current",IF(N495&lt;=30,"1-30",IF(N495&lt;=60,"31-60",IF(N495&lt;=90,"61-90","90+")))))</f>
        <v/>
      </c>
      <c r="P495" s="16" t="str">
        <f aca="false">IF(OR(K495="",C495="",N(L495)&gt;0),"",K495-C495)</f>
        <v/>
      </c>
      <c r="Q495" s="9"/>
    </row>
    <row r="496" customFormat="false" ht="15" hidden="false" customHeight="false" outlineLevel="0" collapsed="false">
      <c r="A496" s="9"/>
      <c r="B496" s="9"/>
      <c r="C496" s="10"/>
      <c r="D496" s="11"/>
      <c r="E496" s="12" t="str">
        <f aca="false">IF(C496="","",C496+N(D496))</f>
        <v/>
      </c>
      <c r="F496" s="9"/>
      <c r="G496" s="13"/>
      <c r="H496" s="13"/>
      <c r="I496" s="14" t="str">
        <f aca="false">IF(G496="","",G496+N(H496))</f>
        <v/>
      </c>
      <c r="J496" s="13"/>
      <c r="K496" s="10"/>
      <c r="L496" s="14" t="str">
        <f aca="false">IF(I496="","",I496-N(J496))</f>
        <v/>
      </c>
      <c r="M496" s="15" t="str">
        <f aca="true">IF(I496="","",IF(L496&lt;=0,"Paid",IF(C496="","Draft",IF(E496&lt;TODAY(),"Overdue",IF(N(J496)&gt;0,"Part paid",IF(E496-TODAY()&lt;=7,"Due soon","Not due yet"))))))</f>
        <v/>
      </c>
      <c r="N496" s="16" t="str">
        <f aca="true">IF(OR(L496="",E496=""),"",IF(AND(L496&gt;0,E496&lt;TODAY()),TODAY()-E496,0))</f>
        <v/>
      </c>
      <c r="O496" s="15" t="str">
        <f aca="false">IF(OR(L496="",N(L496)&lt;=0,E496=""),"",IF(N496=0,"Current",IF(N496&lt;=30,"1-30",IF(N496&lt;=60,"31-60",IF(N496&lt;=90,"61-90","90+")))))</f>
        <v/>
      </c>
      <c r="P496" s="16" t="str">
        <f aca="false">IF(OR(K496="",C496="",N(L496)&gt;0),"",K496-C496)</f>
        <v/>
      </c>
      <c r="Q496" s="9"/>
    </row>
    <row r="497" customFormat="false" ht="15" hidden="false" customHeight="false" outlineLevel="0" collapsed="false">
      <c r="A497" s="9"/>
      <c r="B497" s="9"/>
      <c r="C497" s="10"/>
      <c r="D497" s="11"/>
      <c r="E497" s="12" t="str">
        <f aca="false">IF(C497="","",C497+N(D497))</f>
        <v/>
      </c>
      <c r="F497" s="9"/>
      <c r="G497" s="13"/>
      <c r="H497" s="13"/>
      <c r="I497" s="14" t="str">
        <f aca="false">IF(G497="","",G497+N(H497))</f>
        <v/>
      </c>
      <c r="J497" s="13"/>
      <c r="K497" s="10"/>
      <c r="L497" s="14" t="str">
        <f aca="false">IF(I497="","",I497-N(J497))</f>
        <v/>
      </c>
      <c r="M497" s="15" t="str">
        <f aca="true">IF(I497="","",IF(L497&lt;=0,"Paid",IF(C497="","Draft",IF(E497&lt;TODAY(),"Overdue",IF(N(J497)&gt;0,"Part paid",IF(E497-TODAY()&lt;=7,"Due soon","Not due yet"))))))</f>
        <v/>
      </c>
      <c r="N497" s="16" t="str">
        <f aca="true">IF(OR(L497="",E497=""),"",IF(AND(L497&gt;0,E497&lt;TODAY()),TODAY()-E497,0))</f>
        <v/>
      </c>
      <c r="O497" s="15" t="str">
        <f aca="false">IF(OR(L497="",N(L497)&lt;=0,E497=""),"",IF(N497=0,"Current",IF(N497&lt;=30,"1-30",IF(N497&lt;=60,"31-60",IF(N497&lt;=90,"61-90","90+")))))</f>
        <v/>
      </c>
      <c r="P497" s="16" t="str">
        <f aca="false">IF(OR(K497="",C497="",N(L497)&gt;0),"",K497-C497)</f>
        <v/>
      </c>
      <c r="Q497" s="9"/>
    </row>
    <row r="498" customFormat="false" ht="15" hidden="false" customHeight="false" outlineLevel="0" collapsed="false">
      <c r="A498" s="9"/>
      <c r="B498" s="9"/>
      <c r="C498" s="10"/>
      <c r="D498" s="11"/>
      <c r="E498" s="12" t="str">
        <f aca="false">IF(C498="","",C498+N(D498))</f>
        <v/>
      </c>
      <c r="F498" s="9"/>
      <c r="G498" s="13"/>
      <c r="H498" s="13"/>
      <c r="I498" s="14" t="str">
        <f aca="false">IF(G498="","",G498+N(H498))</f>
        <v/>
      </c>
      <c r="J498" s="13"/>
      <c r="K498" s="10"/>
      <c r="L498" s="14" t="str">
        <f aca="false">IF(I498="","",I498-N(J498))</f>
        <v/>
      </c>
      <c r="M498" s="15" t="str">
        <f aca="true">IF(I498="","",IF(L498&lt;=0,"Paid",IF(C498="","Draft",IF(E498&lt;TODAY(),"Overdue",IF(N(J498)&gt;0,"Part paid",IF(E498-TODAY()&lt;=7,"Due soon","Not due yet"))))))</f>
        <v/>
      </c>
      <c r="N498" s="16" t="str">
        <f aca="true">IF(OR(L498="",E498=""),"",IF(AND(L498&gt;0,E498&lt;TODAY()),TODAY()-E498,0))</f>
        <v/>
      </c>
      <c r="O498" s="15" t="str">
        <f aca="false">IF(OR(L498="",N(L498)&lt;=0,E498=""),"",IF(N498=0,"Current",IF(N498&lt;=30,"1-30",IF(N498&lt;=60,"31-60",IF(N498&lt;=90,"61-90","90+")))))</f>
        <v/>
      </c>
      <c r="P498" s="16" t="str">
        <f aca="false">IF(OR(K498="",C498="",N(L498)&gt;0),"",K498-C498)</f>
        <v/>
      </c>
      <c r="Q498" s="9"/>
    </row>
    <row r="499" customFormat="false" ht="15" hidden="false" customHeight="false" outlineLevel="0" collapsed="false">
      <c r="A499" s="9"/>
      <c r="B499" s="9"/>
      <c r="C499" s="10"/>
      <c r="D499" s="11"/>
      <c r="E499" s="12" t="str">
        <f aca="false">IF(C499="","",C499+N(D499))</f>
        <v/>
      </c>
      <c r="F499" s="9"/>
      <c r="G499" s="13"/>
      <c r="H499" s="13"/>
      <c r="I499" s="14" t="str">
        <f aca="false">IF(G499="","",G499+N(H499))</f>
        <v/>
      </c>
      <c r="J499" s="13"/>
      <c r="K499" s="10"/>
      <c r="L499" s="14" t="str">
        <f aca="false">IF(I499="","",I499-N(J499))</f>
        <v/>
      </c>
      <c r="M499" s="15" t="str">
        <f aca="true">IF(I499="","",IF(L499&lt;=0,"Paid",IF(C499="","Draft",IF(E499&lt;TODAY(),"Overdue",IF(N(J499)&gt;0,"Part paid",IF(E499-TODAY()&lt;=7,"Due soon","Not due yet"))))))</f>
        <v/>
      </c>
      <c r="N499" s="16" t="str">
        <f aca="true">IF(OR(L499="",E499=""),"",IF(AND(L499&gt;0,E499&lt;TODAY()),TODAY()-E499,0))</f>
        <v/>
      </c>
      <c r="O499" s="15" t="str">
        <f aca="false">IF(OR(L499="",N(L499)&lt;=0,E499=""),"",IF(N499=0,"Current",IF(N499&lt;=30,"1-30",IF(N499&lt;=60,"31-60",IF(N499&lt;=90,"61-90","90+")))))</f>
        <v/>
      </c>
      <c r="P499" s="16" t="str">
        <f aca="false">IF(OR(K499="",C499="",N(L499)&gt;0),"",K499-C499)</f>
        <v/>
      </c>
      <c r="Q499" s="9"/>
    </row>
    <row r="500" customFormat="false" ht="15" hidden="false" customHeight="false" outlineLevel="0" collapsed="false">
      <c r="A500" s="9"/>
      <c r="B500" s="9"/>
      <c r="C500" s="10"/>
      <c r="D500" s="11"/>
      <c r="E500" s="12" t="str">
        <f aca="false">IF(C500="","",C500+N(D500))</f>
        <v/>
      </c>
      <c r="F500" s="9"/>
      <c r="G500" s="13"/>
      <c r="H500" s="13"/>
      <c r="I500" s="14" t="str">
        <f aca="false">IF(G500="","",G500+N(H500))</f>
        <v/>
      </c>
      <c r="J500" s="13"/>
      <c r="K500" s="10"/>
      <c r="L500" s="14" t="str">
        <f aca="false">IF(I500="","",I500-N(J500))</f>
        <v/>
      </c>
      <c r="M500" s="15" t="str">
        <f aca="true">IF(I500="","",IF(L500&lt;=0,"Paid",IF(C500="","Draft",IF(E500&lt;TODAY(),"Overdue",IF(N(J500)&gt;0,"Part paid",IF(E500-TODAY()&lt;=7,"Due soon","Not due yet"))))))</f>
        <v/>
      </c>
      <c r="N500" s="16" t="str">
        <f aca="true">IF(OR(L500="",E500=""),"",IF(AND(L500&gt;0,E500&lt;TODAY()),TODAY()-E500,0))</f>
        <v/>
      </c>
      <c r="O500" s="15" t="str">
        <f aca="false">IF(OR(L500="",N(L500)&lt;=0,E500=""),"",IF(N500=0,"Current",IF(N500&lt;=30,"1-30",IF(N500&lt;=60,"31-60",IF(N500&lt;=90,"61-90","90+")))))</f>
        <v/>
      </c>
      <c r="P500" s="16" t="str">
        <f aca="false">IF(OR(K500="",C500="",N(L500)&gt;0),"",K500-C500)</f>
        <v/>
      </c>
      <c r="Q500" s="9"/>
    </row>
    <row r="501" customFormat="false" ht="15" hidden="false" customHeight="false" outlineLevel="0" collapsed="false">
      <c r="A501" s="9"/>
      <c r="B501" s="9"/>
      <c r="C501" s="10"/>
      <c r="D501" s="11"/>
      <c r="E501" s="12" t="str">
        <f aca="false">IF(C501="","",C501+N(D501))</f>
        <v/>
      </c>
      <c r="F501" s="9"/>
      <c r="G501" s="13"/>
      <c r="H501" s="13"/>
      <c r="I501" s="14" t="str">
        <f aca="false">IF(G501="","",G501+N(H501))</f>
        <v/>
      </c>
      <c r="J501" s="13"/>
      <c r="K501" s="10"/>
      <c r="L501" s="14" t="str">
        <f aca="false">IF(I501="","",I501-N(J501))</f>
        <v/>
      </c>
      <c r="M501" s="15" t="str">
        <f aca="true">IF(I501="","",IF(L501&lt;=0,"Paid",IF(C501="","Draft",IF(E501&lt;TODAY(),"Overdue",IF(N(J501)&gt;0,"Part paid",IF(E501-TODAY()&lt;=7,"Due soon","Not due yet"))))))</f>
        <v/>
      </c>
      <c r="N501" s="16" t="str">
        <f aca="true">IF(OR(L501="",E501=""),"",IF(AND(L501&gt;0,E501&lt;TODAY()),TODAY()-E501,0))</f>
        <v/>
      </c>
      <c r="O501" s="15" t="str">
        <f aca="false">IF(OR(L501="",N(L501)&lt;=0,E501=""),"",IF(N501=0,"Current",IF(N501&lt;=30,"1-30",IF(N501&lt;=60,"31-60",IF(N501&lt;=90,"61-90","90+")))))</f>
        <v/>
      </c>
      <c r="P501" s="16" t="str">
        <f aca="false">IF(OR(K501="",C501="",N(L501)&gt;0),"",K501-C501)</f>
        <v/>
      </c>
      <c r="Q501" s="9"/>
    </row>
    <row r="502" customFormat="false" ht="15" hidden="false" customHeight="false" outlineLevel="0" collapsed="false">
      <c r="A502" s="9"/>
      <c r="B502" s="9"/>
      <c r="C502" s="10"/>
      <c r="D502" s="11"/>
      <c r="E502" s="12" t="str">
        <f aca="false">IF(C502="","",C502+N(D502))</f>
        <v/>
      </c>
      <c r="F502" s="9"/>
      <c r="G502" s="13"/>
      <c r="H502" s="13"/>
      <c r="I502" s="14" t="str">
        <f aca="false">IF(G502="","",G502+N(H502))</f>
        <v/>
      </c>
      <c r="J502" s="13"/>
      <c r="K502" s="10"/>
      <c r="L502" s="14" t="str">
        <f aca="false">IF(I502="","",I502-N(J502))</f>
        <v/>
      </c>
      <c r="M502" s="15" t="str">
        <f aca="true">IF(I502="","",IF(L502&lt;=0,"Paid",IF(C502="","Draft",IF(E502&lt;TODAY(),"Overdue",IF(N(J502)&gt;0,"Part paid",IF(E502-TODAY()&lt;=7,"Due soon","Not due yet"))))))</f>
        <v/>
      </c>
      <c r="N502" s="16" t="str">
        <f aca="true">IF(OR(L502="",E502=""),"",IF(AND(L502&gt;0,E502&lt;TODAY()),TODAY()-E502,0))</f>
        <v/>
      </c>
      <c r="O502" s="15" t="str">
        <f aca="false">IF(OR(L502="",N(L502)&lt;=0,E502=""),"",IF(N502=0,"Current",IF(N502&lt;=30,"1-30",IF(N502&lt;=60,"31-60",IF(N502&lt;=90,"61-90","90+")))))</f>
        <v/>
      </c>
      <c r="P502" s="16" t="str">
        <f aca="false">IF(OR(K502="",C502="",N(L502)&gt;0),"",K502-C502)</f>
        <v/>
      </c>
      <c r="Q502" s="9"/>
    </row>
    <row r="503" customFormat="false" ht="15" hidden="false" customHeight="false" outlineLevel="0" collapsed="false">
      <c r="A503" s="9"/>
      <c r="B503" s="9"/>
      <c r="C503" s="10"/>
      <c r="D503" s="11"/>
      <c r="E503" s="12" t="str">
        <f aca="false">IF(C503="","",C503+N(D503))</f>
        <v/>
      </c>
      <c r="F503" s="9"/>
      <c r="G503" s="13"/>
      <c r="H503" s="13"/>
      <c r="I503" s="14" t="str">
        <f aca="false">IF(G503="","",G503+N(H503))</f>
        <v/>
      </c>
      <c r="J503" s="13"/>
      <c r="K503" s="10"/>
      <c r="L503" s="14" t="str">
        <f aca="false">IF(I503="","",I503-N(J503))</f>
        <v/>
      </c>
      <c r="M503" s="15" t="str">
        <f aca="true">IF(I503="","",IF(L503&lt;=0,"Paid",IF(C503="","Draft",IF(E503&lt;TODAY(),"Overdue",IF(N(J503)&gt;0,"Part paid",IF(E503-TODAY()&lt;=7,"Due soon","Not due yet"))))))</f>
        <v/>
      </c>
      <c r="N503" s="16" t="str">
        <f aca="true">IF(OR(L503="",E503=""),"",IF(AND(L503&gt;0,E503&lt;TODAY()),TODAY()-E503,0))</f>
        <v/>
      </c>
      <c r="O503" s="15" t="str">
        <f aca="false">IF(OR(L503="",N(L503)&lt;=0,E503=""),"",IF(N503=0,"Current",IF(N503&lt;=30,"1-30",IF(N503&lt;=60,"31-60",IF(N503&lt;=90,"61-90","90+")))))</f>
        <v/>
      </c>
      <c r="P503" s="16" t="str">
        <f aca="false">IF(OR(K503="",C503="",N(L503)&gt;0),"",K503-C503)</f>
        <v/>
      </c>
      <c r="Q503" s="9"/>
    </row>
    <row r="504" customFormat="false" ht="15" hidden="false" customHeight="false" outlineLevel="0" collapsed="false">
      <c r="A504" s="9"/>
      <c r="B504" s="9"/>
      <c r="C504" s="10"/>
      <c r="D504" s="11"/>
      <c r="E504" s="12" t="str">
        <f aca="false">IF(C504="","",C504+N(D504))</f>
        <v/>
      </c>
      <c r="F504" s="9"/>
      <c r="G504" s="13"/>
      <c r="H504" s="13"/>
      <c r="I504" s="14" t="str">
        <f aca="false">IF(G504="","",G504+N(H504))</f>
        <v/>
      </c>
      <c r="J504" s="13"/>
      <c r="K504" s="10"/>
      <c r="L504" s="14" t="str">
        <f aca="false">IF(I504="","",I504-N(J504))</f>
        <v/>
      </c>
      <c r="M504" s="15" t="str">
        <f aca="true">IF(I504="","",IF(L504&lt;=0,"Paid",IF(C504="","Draft",IF(E504&lt;TODAY(),"Overdue",IF(N(J504)&gt;0,"Part paid",IF(E504-TODAY()&lt;=7,"Due soon","Not due yet"))))))</f>
        <v/>
      </c>
      <c r="N504" s="16" t="str">
        <f aca="true">IF(OR(L504="",E504=""),"",IF(AND(L504&gt;0,E504&lt;TODAY()),TODAY()-E504,0))</f>
        <v/>
      </c>
      <c r="O504" s="15" t="str">
        <f aca="false">IF(OR(L504="",N(L504)&lt;=0,E504=""),"",IF(N504=0,"Current",IF(N504&lt;=30,"1-30",IF(N504&lt;=60,"31-60",IF(N504&lt;=90,"61-90","90+")))))</f>
        <v/>
      </c>
      <c r="P504" s="16" t="str">
        <f aca="false">IF(OR(K504="",C504="",N(L504)&gt;0),"",K504-C504)</f>
        <v/>
      </c>
      <c r="Q504" s="9"/>
    </row>
    <row r="505" customFormat="false" ht="15" hidden="false" customHeight="false" outlineLevel="0" collapsed="false">
      <c r="A505" s="9"/>
      <c r="B505" s="9"/>
      <c r="C505" s="10"/>
      <c r="D505" s="11"/>
      <c r="E505" s="12" t="str">
        <f aca="false">IF(C505="","",C505+N(D505))</f>
        <v/>
      </c>
      <c r="F505" s="9"/>
      <c r="G505" s="13"/>
      <c r="H505" s="13"/>
      <c r="I505" s="14" t="str">
        <f aca="false">IF(G505="","",G505+N(H505))</f>
        <v/>
      </c>
      <c r="J505" s="13"/>
      <c r="K505" s="10"/>
      <c r="L505" s="14" t="str">
        <f aca="false">IF(I505="","",I505-N(J505))</f>
        <v/>
      </c>
      <c r="M505" s="15" t="str">
        <f aca="true">IF(I505="","",IF(L505&lt;=0,"Paid",IF(C505="","Draft",IF(E505&lt;TODAY(),"Overdue",IF(N(J505)&gt;0,"Part paid",IF(E505-TODAY()&lt;=7,"Due soon","Not due yet"))))))</f>
        <v/>
      </c>
      <c r="N505" s="16" t="str">
        <f aca="true">IF(OR(L505="",E505=""),"",IF(AND(L505&gt;0,E505&lt;TODAY()),TODAY()-E505,0))</f>
        <v/>
      </c>
      <c r="O505" s="15" t="str">
        <f aca="false">IF(OR(L505="",N(L505)&lt;=0,E505=""),"",IF(N505=0,"Current",IF(N505&lt;=30,"1-30",IF(N505&lt;=60,"31-60",IF(N505&lt;=90,"61-90","90+")))))</f>
        <v/>
      </c>
      <c r="P505" s="16" t="str">
        <f aca="false">IF(OR(K505="",C505="",N(L505)&gt;0),"",K505-C505)</f>
        <v/>
      </c>
      <c r="Q505" s="9"/>
    </row>
    <row r="506" customFormat="false" ht="15" hidden="false" customHeight="false" outlineLevel="0" collapsed="false">
      <c r="A506" s="9"/>
      <c r="B506" s="9"/>
      <c r="C506" s="10"/>
      <c r="D506" s="11"/>
      <c r="E506" s="12" t="str">
        <f aca="false">IF(C506="","",C506+N(D506))</f>
        <v/>
      </c>
      <c r="F506" s="9"/>
      <c r="G506" s="13"/>
      <c r="H506" s="13"/>
      <c r="I506" s="14" t="str">
        <f aca="false">IF(G506="","",G506+N(H506))</f>
        <v/>
      </c>
      <c r="J506" s="13"/>
      <c r="K506" s="10"/>
      <c r="L506" s="14" t="str">
        <f aca="false">IF(I506="","",I506-N(J506))</f>
        <v/>
      </c>
      <c r="M506" s="15" t="str">
        <f aca="true">IF(I506="","",IF(L506&lt;=0,"Paid",IF(C506="","Draft",IF(E506&lt;TODAY(),"Overdue",IF(N(J506)&gt;0,"Part paid",IF(E506-TODAY()&lt;=7,"Due soon","Not due yet"))))))</f>
        <v/>
      </c>
      <c r="N506" s="16" t="str">
        <f aca="true">IF(OR(L506="",E506=""),"",IF(AND(L506&gt;0,E506&lt;TODAY()),TODAY()-E506,0))</f>
        <v/>
      </c>
      <c r="O506" s="15" t="str">
        <f aca="false">IF(OR(L506="",N(L506)&lt;=0,E506=""),"",IF(N506=0,"Current",IF(N506&lt;=30,"1-30",IF(N506&lt;=60,"31-60",IF(N506&lt;=90,"61-90","90+")))))</f>
        <v/>
      </c>
      <c r="P506" s="16" t="str">
        <f aca="false">IF(OR(K506="",C506="",N(L506)&gt;0),"",K506-C506)</f>
        <v/>
      </c>
      <c r="Q506" s="9"/>
    </row>
    <row r="507" customFormat="false" ht="15" hidden="false" customHeight="false" outlineLevel="0" collapsed="false">
      <c r="A507" s="9"/>
      <c r="B507" s="9"/>
      <c r="C507" s="10"/>
      <c r="D507" s="11"/>
      <c r="E507" s="12" t="str">
        <f aca="false">IF(C507="","",C507+N(D507))</f>
        <v/>
      </c>
      <c r="F507" s="9"/>
      <c r="G507" s="13"/>
      <c r="H507" s="13"/>
      <c r="I507" s="14" t="str">
        <f aca="false">IF(G507="","",G507+N(H507))</f>
        <v/>
      </c>
      <c r="J507" s="13"/>
      <c r="K507" s="10"/>
      <c r="L507" s="14" t="str">
        <f aca="false">IF(I507="","",I507-N(J507))</f>
        <v/>
      </c>
      <c r="M507" s="15" t="str">
        <f aca="true">IF(I507="","",IF(L507&lt;=0,"Paid",IF(C507="","Draft",IF(E507&lt;TODAY(),"Overdue",IF(N(J507)&gt;0,"Part paid",IF(E507-TODAY()&lt;=7,"Due soon","Not due yet"))))))</f>
        <v/>
      </c>
      <c r="N507" s="16" t="str">
        <f aca="true">IF(OR(L507="",E507=""),"",IF(AND(L507&gt;0,E507&lt;TODAY()),TODAY()-E507,0))</f>
        <v/>
      </c>
      <c r="O507" s="15" t="str">
        <f aca="false">IF(OR(L507="",N(L507)&lt;=0,E507=""),"",IF(N507=0,"Current",IF(N507&lt;=30,"1-30",IF(N507&lt;=60,"31-60",IF(N507&lt;=90,"61-90","90+")))))</f>
        <v/>
      </c>
      <c r="P507" s="16" t="str">
        <f aca="false">IF(OR(K507="",C507="",N(L507)&gt;0),"",K507-C507)</f>
        <v/>
      </c>
      <c r="Q507" s="9"/>
    </row>
    <row r="508" customFormat="false" ht="15" hidden="false" customHeight="false" outlineLevel="0" collapsed="false">
      <c r="A508" s="9"/>
      <c r="B508" s="9"/>
      <c r="C508" s="10"/>
      <c r="D508" s="11"/>
      <c r="E508" s="12" t="str">
        <f aca="false">IF(C508="","",C508+N(D508))</f>
        <v/>
      </c>
      <c r="F508" s="9"/>
      <c r="G508" s="13"/>
      <c r="H508" s="13"/>
      <c r="I508" s="14" t="str">
        <f aca="false">IF(G508="","",G508+N(H508))</f>
        <v/>
      </c>
      <c r="J508" s="13"/>
      <c r="K508" s="10"/>
      <c r="L508" s="14" t="str">
        <f aca="false">IF(I508="","",I508-N(J508))</f>
        <v/>
      </c>
      <c r="M508" s="15" t="str">
        <f aca="true">IF(I508="","",IF(L508&lt;=0,"Paid",IF(C508="","Draft",IF(E508&lt;TODAY(),"Overdue",IF(N(J508)&gt;0,"Part paid",IF(E508-TODAY()&lt;=7,"Due soon","Not due yet"))))))</f>
        <v/>
      </c>
      <c r="N508" s="16" t="str">
        <f aca="true">IF(OR(L508="",E508=""),"",IF(AND(L508&gt;0,E508&lt;TODAY()),TODAY()-E508,0))</f>
        <v/>
      </c>
      <c r="O508" s="15" t="str">
        <f aca="false">IF(OR(L508="",N(L508)&lt;=0,E508=""),"",IF(N508=0,"Current",IF(N508&lt;=30,"1-30",IF(N508&lt;=60,"31-60",IF(N508&lt;=90,"61-90","90+")))))</f>
        <v/>
      </c>
      <c r="P508" s="16" t="str">
        <f aca="false">IF(OR(K508="",C508="",N(L508)&gt;0),"",K508-C508)</f>
        <v/>
      </c>
      <c r="Q508" s="9"/>
    </row>
    <row r="509" customFormat="false" ht="15" hidden="false" customHeight="false" outlineLevel="0" collapsed="false">
      <c r="A509" s="9"/>
      <c r="B509" s="9"/>
      <c r="C509" s="10"/>
      <c r="D509" s="11"/>
      <c r="E509" s="12" t="str">
        <f aca="false">IF(C509="","",C509+N(D509))</f>
        <v/>
      </c>
      <c r="F509" s="9"/>
      <c r="G509" s="13"/>
      <c r="H509" s="13"/>
      <c r="I509" s="14" t="str">
        <f aca="false">IF(G509="","",G509+N(H509))</f>
        <v/>
      </c>
      <c r="J509" s="13"/>
      <c r="K509" s="10"/>
      <c r="L509" s="14" t="str">
        <f aca="false">IF(I509="","",I509-N(J509))</f>
        <v/>
      </c>
      <c r="M509" s="15" t="str">
        <f aca="true">IF(I509="","",IF(L509&lt;=0,"Paid",IF(C509="","Draft",IF(E509&lt;TODAY(),"Overdue",IF(N(J509)&gt;0,"Part paid",IF(E509-TODAY()&lt;=7,"Due soon","Not due yet"))))))</f>
        <v/>
      </c>
      <c r="N509" s="16" t="str">
        <f aca="true">IF(OR(L509="",E509=""),"",IF(AND(L509&gt;0,E509&lt;TODAY()),TODAY()-E509,0))</f>
        <v/>
      </c>
      <c r="O509" s="15" t="str">
        <f aca="false">IF(OR(L509="",N(L509)&lt;=0,E509=""),"",IF(N509=0,"Current",IF(N509&lt;=30,"1-30",IF(N509&lt;=60,"31-60",IF(N509&lt;=90,"61-90","90+")))))</f>
        <v/>
      </c>
      <c r="P509" s="16" t="str">
        <f aca="false">IF(OR(K509="",C509="",N(L509)&gt;0),"",K509-C509)</f>
        <v/>
      </c>
      <c r="Q509" s="9"/>
    </row>
    <row r="510" customFormat="false" ht="15" hidden="false" customHeight="false" outlineLevel="0" collapsed="false">
      <c r="A510" s="9"/>
      <c r="B510" s="9"/>
      <c r="C510" s="10"/>
      <c r="D510" s="11"/>
      <c r="E510" s="12" t="str">
        <f aca="false">IF(C510="","",C510+N(D510))</f>
        <v/>
      </c>
      <c r="F510" s="9"/>
      <c r="G510" s="13"/>
      <c r="H510" s="13"/>
      <c r="I510" s="14" t="str">
        <f aca="false">IF(G510="","",G510+N(H510))</f>
        <v/>
      </c>
      <c r="J510" s="13"/>
      <c r="K510" s="10"/>
      <c r="L510" s="14" t="str">
        <f aca="false">IF(I510="","",I510-N(J510))</f>
        <v/>
      </c>
      <c r="M510" s="15" t="str">
        <f aca="true">IF(I510="","",IF(L510&lt;=0,"Paid",IF(C510="","Draft",IF(E510&lt;TODAY(),"Overdue",IF(N(J510)&gt;0,"Part paid",IF(E510-TODAY()&lt;=7,"Due soon","Not due yet"))))))</f>
        <v/>
      </c>
      <c r="N510" s="16" t="str">
        <f aca="true">IF(OR(L510="",E510=""),"",IF(AND(L510&gt;0,E510&lt;TODAY()),TODAY()-E510,0))</f>
        <v/>
      </c>
      <c r="O510" s="15" t="str">
        <f aca="false">IF(OR(L510="",N(L510)&lt;=0,E510=""),"",IF(N510=0,"Current",IF(N510&lt;=30,"1-30",IF(N510&lt;=60,"31-60",IF(N510&lt;=90,"61-90","90+")))))</f>
        <v/>
      </c>
      <c r="P510" s="16" t="str">
        <f aca="false">IF(OR(K510="",C510="",N(L510)&gt;0),"",K510-C510)</f>
        <v/>
      </c>
      <c r="Q510" s="9"/>
    </row>
    <row r="511" customFormat="false" ht="15" hidden="false" customHeight="false" outlineLevel="0" collapsed="false">
      <c r="A511" s="9"/>
      <c r="B511" s="9"/>
      <c r="C511" s="10"/>
      <c r="D511" s="11"/>
      <c r="E511" s="12" t="str">
        <f aca="false">IF(C511="","",C511+N(D511))</f>
        <v/>
      </c>
      <c r="F511" s="9"/>
      <c r="G511" s="13"/>
      <c r="H511" s="13"/>
      <c r="I511" s="14" t="str">
        <f aca="false">IF(G511="","",G511+N(H511))</f>
        <v/>
      </c>
      <c r="J511" s="13"/>
      <c r="K511" s="10"/>
      <c r="L511" s="14" t="str">
        <f aca="false">IF(I511="","",I511-N(J511))</f>
        <v/>
      </c>
      <c r="M511" s="15" t="str">
        <f aca="true">IF(I511="","",IF(L511&lt;=0,"Paid",IF(C511="","Draft",IF(E511&lt;TODAY(),"Overdue",IF(N(J511)&gt;0,"Part paid",IF(E511-TODAY()&lt;=7,"Due soon","Not due yet"))))))</f>
        <v/>
      </c>
      <c r="N511" s="16" t="str">
        <f aca="true">IF(OR(L511="",E511=""),"",IF(AND(L511&gt;0,E511&lt;TODAY()),TODAY()-E511,0))</f>
        <v/>
      </c>
      <c r="O511" s="15" t="str">
        <f aca="false">IF(OR(L511="",N(L511)&lt;=0,E511=""),"",IF(N511=0,"Current",IF(N511&lt;=30,"1-30",IF(N511&lt;=60,"31-60",IF(N511&lt;=90,"61-90","90+")))))</f>
        <v/>
      </c>
      <c r="P511" s="16" t="str">
        <f aca="false">IF(OR(K511="",C511="",N(L511)&gt;0),"",K511-C511)</f>
        <v/>
      </c>
      <c r="Q511" s="9"/>
    </row>
    <row r="512" customFormat="false" ht="15" hidden="false" customHeight="false" outlineLevel="0" collapsed="false">
      <c r="A512" s="9"/>
      <c r="B512" s="9"/>
      <c r="C512" s="10"/>
      <c r="D512" s="11"/>
      <c r="E512" s="12" t="str">
        <f aca="false">IF(C512="","",C512+N(D512))</f>
        <v/>
      </c>
      <c r="F512" s="9"/>
      <c r="G512" s="13"/>
      <c r="H512" s="13"/>
      <c r="I512" s="14" t="str">
        <f aca="false">IF(G512="","",G512+N(H512))</f>
        <v/>
      </c>
      <c r="J512" s="13"/>
      <c r="K512" s="10"/>
      <c r="L512" s="14" t="str">
        <f aca="false">IF(I512="","",I512-N(J512))</f>
        <v/>
      </c>
      <c r="M512" s="15" t="str">
        <f aca="true">IF(I512="","",IF(L512&lt;=0,"Paid",IF(C512="","Draft",IF(E512&lt;TODAY(),"Overdue",IF(N(J512)&gt;0,"Part paid",IF(E512-TODAY()&lt;=7,"Due soon","Not due yet"))))))</f>
        <v/>
      </c>
      <c r="N512" s="16" t="str">
        <f aca="true">IF(OR(L512="",E512=""),"",IF(AND(L512&gt;0,E512&lt;TODAY()),TODAY()-E512,0))</f>
        <v/>
      </c>
      <c r="O512" s="15" t="str">
        <f aca="false">IF(OR(L512="",N(L512)&lt;=0,E512=""),"",IF(N512=0,"Current",IF(N512&lt;=30,"1-30",IF(N512&lt;=60,"31-60",IF(N512&lt;=90,"61-90","90+")))))</f>
        <v/>
      </c>
      <c r="P512" s="16" t="str">
        <f aca="false">IF(OR(K512="",C512="",N(L512)&gt;0),"",K512-C512)</f>
        <v/>
      </c>
      <c r="Q512" s="9"/>
    </row>
    <row r="513" customFormat="false" ht="15" hidden="false" customHeight="false" outlineLevel="0" collapsed="false">
      <c r="A513" s="9"/>
      <c r="B513" s="9"/>
      <c r="C513" s="10"/>
      <c r="D513" s="11"/>
      <c r="E513" s="12" t="str">
        <f aca="false">IF(C513="","",C513+N(D513))</f>
        <v/>
      </c>
      <c r="F513" s="9"/>
      <c r="G513" s="13"/>
      <c r="H513" s="13"/>
      <c r="I513" s="14" t="str">
        <f aca="false">IF(G513="","",G513+N(H513))</f>
        <v/>
      </c>
      <c r="J513" s="13"/>
      <c r="K513" s="10"/>
      <c r="L513" s="14" t="str">
        <f aca="false">IF(I513="","",I513-N(J513))</f>
        <v/>
      </c>
      <c r="M513" s="15" t="str">
        <f aca="true">IF(I513="","",IF(L513&lt;=0,"Paid",IF(C513="","Draft",IF(E513&lt;TODAY(),"Overdue",IF(N(J513)&gt;0,"Part paid",IF(E513-TODAY()&lt;=7,"Due soon","Not due yet"))))))</f>
        <v/>
      </c>
      <c r="N513" s="16" t="str">
        <f aca="true">IF(OR(L513="",E513=""),"",IF(AND(L513&gt;0,E513&lt;TODAY()),TODAY()-E513,0))</f>
        <v/>
      </c>
      <c r="O513" s="15" t="str">
        <f aca="false">IF(OR(L513="",N(L513)&lt;=0,E513=""),"",IF(N513=0,"Current",IF(N513&lt;=30,"1-30",IF(N513&lt;=60,"31-60",IF(N513&lt;=90,"61-90","90+")))))</f>
        <v/>
      </c>
      <c r="P513" s="16" t="str">
        <f aca="false">IF(OR(K513="",C513="",N(L513)&gt;0),"",K513-C513)</f>
        <v/>
      </c>
      <c r="Q513" s="9"/>
    </row>
    <row r="514" customFormat="false" ht="15" hidden="false" customHeight="false" outlineLevel="0" collapsed="false">
      <c r="A514" s="9"/>
      <c r="B514" s="9"/>
      <c r="C514" s="10"/>
      <c r="D514" s="11"/>
      <c r="E514" s="12" t="str">
        <f aca="false">IF(C514="","",C514+N(D514))</f>
        <v/>
      </c>
      <c r="F514" s="9"/>
      <c r="G514" s="13"/>
      <c r="H514" s="13"/>
      <c r="I514" s="14" t="str">
        <f aca="false">IF(G514="","",G514+N(H514))</f>
        <v/>
      </c>
      <c r="J514" s="13"/>
      <c r="K514" s="10"/>
      <c r="L514" s="14" t="str">
        <f aca="false">IF(I514="","",I514-N(J514))</f>
        <v/>
      </c>
      <c r="M514" s="15" t="str">
        <f aca="true">IF(I514="","",IF(L514&lt;=0,"Paid",IF(C514="","Draft",IF(E514&lt;TODAY(),"Overdue",IF(N(J514)&gt;0,"Part paid",IF(E514-TODAY()&lt;=7,"Due soon","Not due yet"))))))</f>
        <v/>
      </c>
      <c r="N514" s="16" t="str">
        <f aca="true">IF(OR(L514="",E514=""),"",IF(AND(L514&gt;0,E514&lt;TODAY()),TODAY()-E514,0))</f>
        <v/>
      </c>
      <c r="O514" s="15" t="str">
        <f aca="false">IF(OR(L514="",N(L514)&lt;=0,E514=""),"",IF(N514=0,"Current",IF(N514&lt;=30,"1-30",IF(N514&lt;=60,"31-60",IF(N514&lt;=90,"61-90","90+")))))</f>
        <v/>
      </c>
      <c r="P514" s="16" t="str">
        <f aca="false">IF(OR(K514="",C514="",N(L514)&gt;0),"",K514-C514)</f>
        <v/>
      </c>
      <c r="Q514" s="9"/>
    </row>
    <row r="515" customFormat="false" ht="15" hidden="false" customHeight="false" outlineLevel="0" collapsed="false">
      <c r="A515" s="9"/>
      <c r="B515" s="9"/>
      <c r="C515" s="10"/>
      <c r="D515" s="11"/>
      <c r="E515" s="12" t="str">
        <f aca="false">IF(C515="","",C515+N(D515))</f>
        <v/>
      </c>
      <c r="F515" s="9"/>
      <c r="G515" s="13"/>
      <c r="H515" s="13"/>
      <c r="I515" s="14" t="str">
        <f aca="false">IF(G515="","",G515+N(H515))</f>
        <v/>
      </c>
      <c r="J515" s="13"/>
      <c r="K515" s="10"/>
      <c r="L515" s="14" t="str">
        <f aca="false">IF(I515="","",I515-N(J515))</f>
        <v/>
      </c>
      <c r="M515" s="15" t="str">
        <f aca="true">IF(I515="","",IF(L515&lt;=0,"Paid",IF(C515="","Draft",IF(E515&lt;TODAY(),"Overdue",IF(N(J515)&gt;0,"Part paid",IF(E515-TODAY()&lt;=7,"Due soon","Not due yet"))))))</f>
        <v/>
      </c>
      <c r="N515" s="16" t="str">
        <f aca="true">IF(OR(L515="",E515=""),"",IF(AND(L515&gt;0,E515&lt;TODAY()),TODAY()-E515,0))</f>
        <v/>
      </c>
      <c r="O515" s="15" t="str">
        <f aca="false">IF(OR(L515="",N(L515)&lt;=0,E515=""),"",IF(N515=0,"Current",IF(N515&lt;=30,"1-30",IF(N515&lt;=60,"31-60",IF(N515&lt;=90,"61-90","90+")))))</f>
        <v/>
      </c>
      <c r="P515" s="16" t="str">
        <f aca="false">IF(OR(K515="",C515="",N(L515)&gt;0),"",K515-C515)</f>
        <v/>
      </c>
      <c r="Q515" s="9"/>
    </row>
    <row r="516" customFormat="false" ht="15" hidden="false" customHeight="false" outlineLevel="0" collapsed="false">
      <c r="A516" s="9"/>
      <c r="B516" s="9"/>
      <c r="C516" s="10"/>
      <c r="D516" s="11"/>
      <c r="E516" s="12" t="str">
        <f aca="false">IF(C516="","",C516+N(D516))</f>
        <v/>
      </c>
      <c r="F516" s="9"/>
      <c r="G516" s="13"/>
      <c r="H516" s="13"/>
      <c r="I516" s="14" t="str">
        <f aca="false">IF(G516="","",G516+N(H516))</f>
        <v/>
      </c>
      <c r="J516" s="13"/>
      <c r="K516" s="10"/>
      <c r="L516" s="14" t="str">
        <f aca="false">IF(I516="","",I516-N(J516))</f>
        <v/>
      </c>
      <c r="M516" s="15" t="str">
        <f aca="true">IF(I516="","",IF(L516&lt;=0,"Paid",IF(C516="","Draft",IF(E516&lt;TODAY(),"Overdue",IF(N(J516)&gt;0,"Part paid",IF(E516-TODAY()&lt;=7,"Due soon","Not due yet"))))))</f>
        <v/>
      </c>
      <c r="N516" s="16" t="str">
        <f aca="true">IF(OR(L516="",E516=""),"",IF(AND(L516&gt;0,E516&lt;TODAY()),TODAY()-E516,0))</f>
        <v/>
      </c>
      <c r="O516" s="15" t="str">
        <f aca="false">IF(OR(L516="",N(L516)&lt;=0,E516=""),"",IF(N516=0,"Current",IF(N516&lt;=30,"1-30",IF(N516&lt;=60,"31-60",IF(N516&lt;=90,"61-90","90+")))))</f>
        <v/>
      </c>
      <c r="P516" s="16" t="str">
        <f aca="false">IF(OR(K516="",C516="",N(L516)&gt;0),"",K516-C516)</f>
        <v/>
      </c>
      <c r="Q516" s="9"/>
    </row>
    <row r="517" customFormat="false" ht="15" hidden="false" customHeight="false" outlineLevel="0" collapsed="false">
      <c r="A517" s="9"/>
      <c r="B517" s="9"/>
      <c r="C517" s="10"/>
      <c r="D517" s="11"/>
      <c r="E517" s="12" t="str">
        <f aca="false">IF(C517="","",C517+N(D517))</f>
        <v/>
      </c>
      <c r="F517" s="9"/>
      <c r="G517" s="13"/>
      <c r="H517" s="13"/>
      <c r="I517" s="14" t="str">
        <f aca="false">IF(G517="","",G517+N(H517))</f>
        <v/>
      </c>
      <c r="J517" s="13"/>
      <c r="K517" s="10"/>
      <c r="L517" s="14" t="str">
        <f aca="false">IF(I517="","",I517-N(J517))</f>
        <v/>
      </c>
      <c r="M517" s="15" t="str">
        <f aca="true">IF(I517="","",IF(L517&lt;=0,"Paid",IF(C517="","Draft",IF(E517&lt;TODAY(),"Overdue",IF(N(J517)&gt;0,"Part paid",IF(E517-TODAY()&lt;=7,"Due soon","Not due yet"))))))</f>
        <v/>
      </c>
      <c r="N517" s="16" t="str">
        <f aca="true">IF(OR(L517="",E517=""),"",IF(AND(L517&gt;0,E517&lt;TODAY()),TODAY()-E517,0))</f>
        <v/>
      </c>
      <c r="O517" s="15" t="str">
        <f aca="false">IF(OR(L517="",N(L517)&lt;=0,E517=""),"",IF(N517=0,"Current",IF(N517&lt;=30,"1-30",IF(N517&lt;=60,"31-60",IF(N517&lt;=90,"61-90","90+")))))</f>
        <v/>
      </c>
      <c r="P517" s="16" t="str">
        <f aca="false">IF(OR(K517="",C517="",N(L517)&gt;0),"",K517-C517)</f>
        <v/>
      </c>
      <c r="Q517" s="9"/>
    </row>
    <row r="518" customFormat="false" ht="15" hidden="false" customHeight="false" outlineLevel="0" collapsed="false">
      <c r="A518" s="9"/>
      <c r="B518" s="9"/>
      <c r="C518" s="10"/>
      <c r="D518" s="11"/>
      <c r="E518" s="12" t="str">
        <f aca="false">IF(C518="","",C518+N(D518))</f>
        <v/>
      </c>
      <c r="F518" s="9"/>
      <c r="G518" s="13"/>
      <c r="H518" s="13"/>
      <c r="I518" s="14" t="str">
        <f aca="false">IF(G518="","",G518+N(H518))</f>
        <v/>
      </c>
      <c r="J518" s="13"/>
      <c r="K518" s="10"/>
      <c r="L518" s="14" t="str">
        <f aca="false">IF(I518="","",I518-N(J518))</f>
        <v/>
      </c>
      <c r="M518" s="15" t="str">
        <f aca="true">IF(I518="","",IF(L518&lt;=0,"Paid",IF(C518="","Draft",IF(E518&lt;TODAY(),"Overdue",IF(N(J518)&gt;0,"Part paid",IF(E518-TODAY()&lt;=7,"Due soon","Not due yet"))))))</f>
        <v/>
      </c>
      <c r="N518" s="16" t="str">
        <f aca="true">IF(OR(L518="",E518=""),"",IF(AND(L518&gt;0,E518&lt;TODAY()),TODAY()-E518,0))</f>
        <v/>
      </c>
      <c r="O518" s="15" t="str">
        <f aca="false">IF(OR(L518="",N(L518)&lt;=0,E518=""),"",IF(N518=0,"Current",IF(N518&lt;=30,"1-30",IF(N518&lt;=60,"31-60",IF(N518&lt;=90,"61-90","90+")))))</f>
        <v/>
      </c>
      <c r="P518" s="16" t="str">
        <f aca="false">IF(OR(K518="",C518="",N(L518)&gt;0),"",K518-C518)</f>
        <v/>
      </c>
      <c r="Q518" s="9"/>
    </row>
    <row r="519" customFormat="false" ht="15" hidden="false" customHeight="false" outlineLevel="0" collapsed="false">
      <c r="A519" s="9"/>
      <c r="B519" s="9"/>
      <c r="C519" s="10"/>
      <c r="D519" s="11"/>
      <c r="E519" s="12" t="str">
        <f aca="false">IF(C519="","",C519+N(D519))</f>
        <v/>
      </c>
      <c r="F519" s="9"/>
      <c r="G519" s="13"/>
      <c r="H519" s="13"/>
      <c r="I519" s="14" t="str">
        <f aca="false">IF(G519="","",G519+N(H519))</f>
        <v/>
      </c>
      <c r="J519" s="13"/>
      <c r="K519" s="10"/>
      <c r="L519" s="14" t="str">
        <f aca="false">IF(I519="","",I519-N(J519))</f>
        <v/>
      </c>
      <c r="M519" s="15" t="str">
        <f aca="true">IF(I519="","",IF(L519&lt;=0,"Paid",IF(C519="","Draft",IF(E519&lt;TODAY(),"Overdue",IF(N(J519)&gt;0,"Part paid",IF(E519-TODAY()&lt;=7,"Due soon","Not due yet"))))))</f>
        <v/>
      </c>
      <c r="N519" s="16" t="str">
        <f aca="true">IF(OR(L519="",E519=""),"",IF(AND(L519&gt;0,E519&lt;TODAY()),TODAY()-E519,0))</f>
        <v/>
      </c>
      <c r="O519" s="15" t="str">
        <f aca="false">IF(OR(L519="",N(L519)&lt;=0,E519=""),"",IF(N519=0,"Current",IF(N519&lt;=30,"1-30",IF(N519&lt;=60,"31-60",IF(N519&lt;=90,"61-90","90+")))))</f>
        <v/>
      </c>
      <c r="P519" s="16" t="str">
        <f aca="false">IF(OR(K519="",C519="",N(L519)&gt;0),"",K519-C519)</f>
        <v/>
      </c>
      <c r="Q519" s="9"/>
    </row>
    <row r="520" customFormat="false" ht="15" hidden="false" customHeight="false" outlineLevel="0" collapsed="false">
      <c r="A520" s="9"/>
      <c r="B520" s="9"/>
      <c r="C520" s="10"/>
      <c r="D520" s="11"/>
      <c r="E520" s="12" t="str">
        <f aca="false">IF(C520="","",C520+N(D520))</f>
        <v/>
      </c>
      <c r="F520" s="9"/>
      <c r="G520" s="13"/>
      <c r="H520" s="13"/>
      <c r="I520" s="14" t="str">
        <f aca="false">IF(G520="","",G520+N(H520))</f>
        <v/>
      </c>
      <c r="J520" s="13"/>
      <c r="K520" s="10"/>
      <c r="L520" s="14" t="str">
        <f aca="false">IF(I520="","",I520-N(J520))</f>
        <v/>
      </c>
      <c r="M520" s="15" t="str">
        <f aca="true">IF(I520="","",IF(L520&lt;=0,"Paid",IF(C520="","Draft",IF(E520&lt;TODAY(),"Overdue",IF(N(J520)&gt;0,"Part paid",IF(E520-TODAY()&lt;=7,"Due soon","Not due yet"))))))</f>
        <v/>
      </c>
      <c r="N520" s="16" t="str">
        <f aca="true">IF(OR(L520="",E520=""),"",IF(AND(L520&gt;0,E520&lt;TODAY()),TODAY()-E520,0))</f>
        <v/>
      </c>
      <c r="O520" s="15" t="str">
        <f aca="false">IF(OR(L520="",N(L520)&lt;=0,E520=""),"",IF(N520=0,"Current",IF(N520&lt;=30,"1-30",IF(N520&lt;=60,"31-60",IF(N520&lt;=90,"61-90","90+")))))</f>
        <v/>
      </c>
      <c r="P520" s="16" t="str">
        <f aca="false">IF(OR(K520="",C520="",N(L520)&gt;0),"",K520-C520)</f>
        <v/>
      </c>
      <c r="Q520" s="9"/>
    </row>
    <row r="521" customFormat="false" ht="15" hidden="false" customHeight="false" outlineLevel="0" collapsed="false">
      <c r="A521" s="9"/>
      <c r="B521" s="9"/>
      <c r="C521" s="10"/>
      <c r="D521" s="11"/>
      <c r="E521" s="12" t="str">
        <f aca="false">IF(C521="","",C521+N(D521))</f>
        <v/>
      </c>
      <c r="F521" s="9"/>
      <c r="G521" s="13"/>
      <c r="H521" s="13"/>
      <c r="I521" s="14" t="str">
        <f aca="false">IF(G521="","",G521+N(H521))</f>
        <v/>
      </c>
      <c r="J521" s="13"/>
      <c r="K521" s="10"/>
      <c r="L521" s="14" t="str">
        <f aca="false">IF(I521="","",I521-N(J521))</f>
        <v/>
      </c>
      <c r="M521" s="15" t="str">
        <f aca="true">IF(I521="","",IF(L521&lt;=0,"Paid",IF(C521="","Draft",IF(E521&lt;TODAY(),"Overdue",IF(N(J521)&gt;0,"Part paid",IF(E521-TODAY()&lt;=7,"Due soon","Not due yet"))))))</f>
        <v/>
      </c>
      <c r="N521" s="16" t="str">
        <f aca="true">IF(OR(L521="",E521=""),"",IF(AND(L521&gt;0,E521&lt;TODAY()),TODAY()-E521,0))</f>
        <v/>
      </c>
      <c r="O521" s="15" t="str">
        <f aca="false">IF(OR(L521="",N(L521)&lt;=0,E521=""),"",IF(N521=0,"Current",IF(N521&lt;=30,"1-30",IF(N521&lt;=60,"31-60",IF(N521&lt;=90,"61-90","90+")))))</f>
        <v/>
      </c>
      <c r="P521" s="16" t="str">
        <f aca="false">IF(OR(K521="",C521="",N(L521)&gt;0),"",K521-C521)</f>
        <v/>
      </c>
      <c r="Q521" s="9"/>
    </row>
    <row r="522" customFormat="false" ht="15" hidden="false" customHeight="false" outlineLevel="0" collapsed="false">
      <c r="A522" s="9"/>
      <c r="B522" s="9"/>
      <c r="C522" s="10"/>
      <c r="D522" s="11"/>
      <c r="E522" s="12" t="str">
        <f aca="false">IF(C522="","",C522+N(D522))</f>
        <v/>
      </c>
      <c r="F522" s="9"/>
      <c r="G522" s="13"/>
      <c r="H522" s="13"/>
      <c r="I522" s="14" t="str">
        <f aca="false">IF(G522="","",G522+N(H522))</f>
        <v/>
      </c>
      <c r="J522" s="13"/>
      <c r="K522" s="10"/>
      <c r="L522" s="14" t="str">
        <f aca="false">IF(I522="","",I522-N(J522))</f>
        <v/>
      </c>
      <c r="M522" s="15" t="str">
        <f aca="true">IF(I522="","",IF(L522&lt;=0,"Paid",IF(C522="","Draft",IF(E522&lt;TODAY(),"Overdue",IF(N(J522)&gt;0,"Part paid",IF(E522-TODAY()&lt;=7,"Due soon","Not due yet"))))))</f>
        <v/>
      </c>
      <c r="N522" s="16" t="str">
        <f aca="true">IF(OR(L522="",E522=""),"",IF(AND(L522&gt;0,E522&lt;TODAY()),TODAY()-E522,0))</f>
        <v/>
      </c>
      <c r="O522" s="15" t="str">
        <f aca="false">IF(OR(L522="",N(L522)&lt;=0,E522=""),"",IF(N522=0,"Current",IF(N522&lt;=30,"1-30",IF(N522&lt;=60,"31-60",IF(N522&lt;=90,"61-90","90+")))))</f>
        <v/>
      </c>
      <c r="P522" s="16" t="str">
        <f aca="false">IF(OR(K522="",C522="",N(L522)&gt;0),"",K522-C522)</f>
        <v/>
      </c>
      <c r="Q522" s="9"/>
    </row>
    <row r="523" customFormat="false" ht="15" hidden="false" customHeight="false" outlineLevel="0" collapsed="false">
      <c r="A523" s="9"/>
      <c r="B523" s="9"/>
      <c r="C523" s="10"/>
      <c r="D523" s="11"/>
      <c r="E523" s="12" t="str">
        <f aca="false">IF(C523="","",C523+N(D523))</f>
        <v/>
      </c>
      <c r="F523" s="9"/>
      <c r="G523" s="13"/>
      <c r="H523" s="13"/>
      <c r="I523" s="14" t="str">
        <f aca="false">IF(G523="","",G523+N(H523))</f>
        <v/>
      </c>
      <c r="J523" s="13"/>
      <c r="K523" s="10"/>
      <c r="L523" s="14" t="str">
        <f aca="false">IF(I523="","",I523-N(J523))</f>
        <v/>
      </c>
      <c r="M523" s="15" t="str">
        <f aca="true">IF(I523="","",IF(L523&lt;=0,"Paid",IF(C523="","Draft",IF(E523&lt;TODAY(),"Overdue",IF(N(J523)&gt;0,"Part paid",IF(E523-TODAY()&lt;=7,"Due soon","Not due yet"))))))</f>
        <v/>
      </c>
      <c r="N523" s="16" t="str">
        <f aca="true">IF(OR(L523="",E523=""),"",IF(AND(L523&gt;0,E523&lt;TODAY()),TODAY()-E523,0))</f>
        <v/>
      </c>
      <c r="O523" s="15" t="str">
        <f aca="false">IF(OR(L523="",N(L523)&lt;=0,E523=""),"",IF(N523=0,"Current",IF(N523&lt;=30,"1-30",IF(N523&lt;=60,"31-60",IF(N523&lt;=90,"61-90","90+")))))</f>
        <v/>
      </c>
      <c r="P523" s="16" t="str">
        <f aca="false">IF(OR(K523="",C523="",N(L523)&gt;0),"",K523-C523)</f>
        <v/>
      </c>
      <c r="Q523" s="9"/>
    </row>
    <row r="524" customFormat="false" ht="15" hidden="false" customHeight="false" outlineLevel="0" collapsed="false">
      <c r="A524" s="9"/>
      <c r="B524" s="9"/>
      <c r="C524" s="10"/>
      <c r="D524" s="11"/>
      <c r="E524" s="12" t="str">
        <f aca="false">IF(C524="","",C524+N(D524))</f>
        <v/>
      </c>
      <c r="F524" s="9"/>
      <c r="G524" s="13"/>
      <c r="H524" s="13"/>
      <c r="I524" s="14" t="str">
        <f aca="false">IF(G524="","",G524+N(H524))</f>
        <v/>
      </c>
      <c r="J524" s="13"/>
      <c r="K524" s="10"/>
      <c r="L524" s="14" t="str">
        <f aca="false">IF(I524="","",I524-N(J524))</f>
        <v/>
      </c>
      <c r="M524" s="15" t="str">
        <f aca="true">IF(I524="","",IF(L524&lt;=0,"Paid",IF(C524="","Draft",IF(E524&lt;TODAY(),"Overdue",IF(N(J524)&gt;0,"Part paid",IF(E524-TODAY()&lt;=7,"Due soon","Not due yet"))))))</f>
        <v/>
      </c>
      <c r="N524" s="16" t="str">
        <f aca="true">IF(OR(L524="",E524=""),"",IF(AND(L524&gt;0,E524&lt;TODAY()),TODAY()-E524,0))</f>
        <v/>
      </c>
      <c r="O524" s="15" t="str">
        <f aca="false">IF(OR(L524="",N(L524)&lt;=0,E524=""),"",IF(N524=0,"Current",IF(N524&lt;=30,"1-30",IF(N524&lt;=60,"31-60",IF(N524&lt;=90,"61-90","90+")))))</f>
        <v/>
      </c>
      <c r="P524" s="16" t="str">
        <f aca="false">IF(OR(K524="",C524="",N(L524)&gt;0),"",K524-C524)</f>
        <v/>
      </c>
      <c r="Q524" s="9"/>
    </row>
    <row r="525" customFormat="false" ht="15" hidden="false" customHeight="false" outlineLevel="0" collapsed="false">
      <c r="A525" s="9"/>
      <c r="B525" s="9"/>
      <c r="C525" s="10"/>
      <c r="D525" s="11"/>
      <c r="E525" s="12" t="str">
        <f aca="false">IF(C525="","",C525+N(D525))</f>
        <v/>
      </c>
      <c r="F525" s="9"/>
      <c r="G525" s="13"/>
      <c r="H525" s="13"/>
      <c r="I525" s="14" t="str">
        <f aca="false">IF(G525="","",G525+N(H525))</f>
        <v/>
      </c>
      <c r="J525" s="13"/>
      <c r="K525" s="10"/>
      <c r="L525" s="14" t="str">
        <f aca="false">IF(I525="","",I525-N(J525))</f>
        <v/>
      </c>
      <c r="M525" s="15" t="str">
        <f aca="true">IF(I525="","",IF(L525&lt;=0,"Paid",IF(C525="","Draft",IF(E525&lt;TODAY(),"Overdue",IF(N(J525)&gt;0,"Part paid",IF(E525-TODAY()&lt;=7,"Due soon","Not due yet"))))))</f>
        <v/>
      </c>
      <c r="N525" s="16" t="str">
        <f aca="true">IF(OR(L525="",E525=""),"",IF(AND(L525&gt;0,E525&lt;TODAY()),TODAY()-E525,0))</f>
        <v/>
      </c>
      <c r="O525" s="15" t="str">
        <f aca="false">IF(OR(L525="",N(L525)&lt;=0,E525=""),"",IF(N525=0,"Current",IF(N525&lt;=30,"1-30",IF(N525&lt;=60,"31-60",IF(N525&lt;=90,"61-90","90+")))))</f>
        <v/>
      </c>
      <c r="P525" s="16" t="str">
        <f aca="false">IF(OR(K525="",C525="",N(L525)&gt;0),"",K525-C525)</f>
        <v/>
      </c>
      <c r="Q525" s="9"/>
    </row>
    <row r="526" customFormat="false" ht="15" hidden="false" customHeight="false" outlineLevel="0" collapsed="false">
      <c r="A526" s="9"/>
      <c r="B526" s="9"/>
      <c r="C526" s="10"/>
      <c r="D526" s="11"/>
      <c r="E526" s="12" t="str">
        <f aca="false">IF(C526="","",C526+N(D526))</f>
        <v/>
      </c>
      <c r="F526" s="9"/>
      <c r="G526" s="13"/>
      <c r="H526" s="13"/>
      <c r="I526" s="14" t="str">
        <f aca="false">IF(G526="","",G526+N(H526))</f>
        <v/>
      </c>
      <c r="J526" s="13"/>
      <c r="K526" s="10"/>
      <c r="L526" s="14" t="str">
        <f aca="false">IF(I526="","",I526-N(J526))</f>
        <v/>
      </c>
      <c r="M526" s="15" t="str">
        <f aca="true">IF(I526="","",IF(L526&lt;=0,"Paid",IF(C526="","Draft",IF(E526&lt;TODAY(),"Overdue",IF(N(J526)&gt;0,"Part paid",IF(E526-TODAY()&lt;=7,"Due soon","Not due yet"))))))</f>
        <v/>
      </c>
      <c r="N526" s="16" t="str">
        <f aca="true">IF(OR(L526="",E526=""),"",IF(AND(L526&gt;0,E526&lt;TODAY()),TODAY()-E526,0))</f>
        <v/>
      </c>
      <c r="O526" s="15" t="str">
        <f aca="false">IF(OR(L526="",N(L526)&lt;=0,E526=""),"",IF(N526=0,"Current",IF(N526&lt;=30,"1-30",IF(N526&lt;=60,"31-60",IF(N526&lt;=90,"61-90","90+")))))</f>
        <v/>
      </c>
      <c r="P526" s="16" t="str">
        <f aca="false">IF(OR(K526="",C526="",N(L526)&gt;0),"",K526-C526)</f>
        <v/>
      </c>
      <c r="Q526" s="9"/>
    </row>
    <row r="527" customFormat="false" ht="15" hidden="false" customHeight="false" outlineLevel="0" collapsed="false">
      <c r="A527" s="9"/>
      <c r="B527" s="9"/>
      <c r="C527" s="10"/>
      <c r="D527" s="11"/>
      <c r="E527" s="12" t="str">
        <f aca="false">IF(C527="","",C527+N(D527))</f>
        <v/>
      </c>
      <c r="F527" s="9"/>
      <c r="G527" s="13"/>
      <c r="H527" s="13"/>
      <c r="I527" s="14" t="str">
        <f aca="false">IF(G527="","",G527+N(H527))</f>
        <v/>
      </c>
      <c r="J527" s="13"/>
      <c r="K527" s="10"/>
      <c r="L527" s="14" t="str">
        <f aca="false">IF(I527="","",I527-N(J527))</f>
        <v/>
      </c>
      <c r="M527" s="15" t="str">
        <f aca="true">IF(I527="","",IF(L527&lt;=0,"Paid",IF(C527="","Draft",IF(E527&lt;TODAY(),"Overdue",IF(N(J527)&gt;0,"Part paid",IF(E527-TODAY()&lt;=7,"Due soon","Not due yet"))))))</f>
        <v/>
      </c>
      <c r="N527" s="16" t="str">
        <f aca="true">IF(OR(L527="",E527=""),"",IF(AND(L527&gt;0,E527&lt;TODAY()),TODAY()-E527,0))</f>
        <v/>
      </c>
      <c r="O527" s="15" t="str">
        <f aca="false">IF(OR(L527="",N(L527)&lt;=0,E527=""),"",IF(N527=0,"Current",IF(N527&lt;=30,"1-30",IF(N527&lt;=60,"31-60",IF(N527&lt;=90,"61-90","90+")))))</f>
        <v/>
      </c>
      <c r="P527" s="16" t="str">
        <f aca="false">IF(OR(K527="",C527="",N(L527)&gt;0),"",K527-C527)</f>
        <v/>
      </c>
      <c r="Q527" s="9"/>
    </row>
    <row r="528" customFormat="false" ht="15" hidden="false" customHeight="false" outlineLevel="0" collapsed="false">
      <c r="A528" s="9"/>
      <c r="B528" s="9"/>
      <c r="C528" s="10"/>
      <c r="D528" s="11"/>
      <c r="E528" s="12" t="str">
        <f aca="false">IF(C528="","",C528+N(D528))</f>
        <v/>
      </c>
      <c r="F528" s="9"/>
      <c r="G528" s="13"/>
      <c r="H528" s="13"/>
      <c r="I528" s="14" t="str">
        <f aca="false">IF(G528="","",G528+N(H528))</f>
        <v/>
      </c>
      <c r="J528" s="13"/>
      <c r="K528" s="10"/>
      <c r="L528" s="14" t="str">
        <f aca="false">IF(I528="","",I528-N(J528))</f>
        <v/>
      </c>
      <c r="M528" s="15" t="str">
        <f aca="true">IF(I528="","",IF(L528&lt;=0,"Paid",IF(C528="","Draft",IF(E528&lt;TODAY(),"Overdue",IF(N(J528)&gt;0,"Part paid",IF(E528-TODAY()&lt;=7,"Due soon","Not due yet"))))))</f>
        <v/>
      </c>
      <c r="N528" s="16" t="str">
        <f aca="true">IF(OR(L528="",E528=""),"",IF(AND(L528&gt;0,E528&lt;TODAY()),TODAY()-E528,0))</f>
        <v/>
      </c>
      <c r="O528" s="15" t="str">
        <f aca="false">IF(OR(L528="",N(L528)&lt;=0,E528=""),"",IF(N528=0,"Current",IF(N528&lt;=30,"1-30",IF(N528&lt;=60,"31-60",IF(N528&lt;=90,"61-90","90+")))))</f>
        <v/>
      </c>
      <c r="P528" s="16" t="str">
        <f aca="false">IF(OR(K528="",C528="",N(L528)&gt;0),"",K528-C528)</f>
        <v/>
      </c>
      <c r="Q528" s="9"/>
    </row>
    <row r="529" customFormat="false" ht="15" hidden="false" customHeight="false" outlineLevel="0" collapsed="false">
      <c r="A529" s="9"/>
      <c r="B529" s="9"/>
      <c r="C529" s="10"/>
      <c r="D529" s="11"/>
      <c r="E529" s="12" t="str">
        <f aca="false">IF(C529="","",C529+N(D529))</f>
        <v/>
      </c>
      <c r="F529" s="9"/>
      <c r="G529" s="13"/>
      <c r="H529" s="13"/>
      <c r="I529" s="14" t="str">
        <f aca="false">IF(G529="","",G529+N(H529))</f>
        <v/>
      </c>
      <c r="J529" s="13"/>
      <c r="K529" s="10"/>
      <c r="L529" s="14" t="str">
        <f aca="false">IF(I529="","",I529-N(J529))</f>
        <v/>
      </c>
      <c r="M529" s="15" t="str">
        <f aca="true">IF(I529="","",IF(L529&lt;=0,"Paid",IF(C529="","Draft",IF(E529&lt;TODAY(),"Overdue",IF(N(J529)&gt;0,"Part paid",IF(E529-TODAY()&lt;=7,"Due soon","Not due yet"))))))</f>
        <v/>
      </c>
      <c r="N529" s="16" t="str">
        <f aca="true">IF(OR(L529="",E529=""),"",IF(AND(L529&gt;0,E529&lt;TODAY()),TODAY()-E529,0))</f>
        <v/>
      </c>
      <c r="O529" s="15" t="str">
        <f aca="false">IF(OR(L529="",N(L529)&lt;=0,E529=""),"",IF(N529=0,"Current",IF(N529&lt;=30,"1-30",IF(N529&lt;=60,"31-60",IF(N529&lt;=90,"61-90","90+")))))</f>
        <v/>
      </c>
      <c r="P529" s="16" t="str">
        <f aca="false">IF(OR(K529="",C529="",N(L529)&gt;0),"",K529-C529)</f>
        <v/>
      </c>
      <c r="Q529" s="9"/>
    </row>
    <row r="530" customFormat="false" ht="15" hidden="false" customHeight="false" outlineLevel="0" collapsed="false">
      <c r="A530" s="9"/>
      <c r="B530" s="9"/>
      <c r="C530" s="10"/>
      <c r="D530" s="11"/>
      <c r="E530" s="12" t="str">
        <f aca="false">IF(C530="","",C530+N(D530))</f>
        <v/>
      </c>
      <c r="F530" s="9"/>
      <c r="G530" s="13"/>
      <c r="H530" s="13"/>
      <c r="I530" s="14" t="str">
        <f aca="false">IF(G530="","",G530+N(H530))</f>
        <v/>
      </c>
      <c r="J530" s="13"/>
      <c r="K530" s="10"/>
      <c r="L530" s="14" t="str">
        <f aca="false">IF(I530="","",I530-N(J530))</f>
        <v/>
      </c>
      <c r="M530" s="15" t="str">
        <f aca="true">IF(I530="","",IF(L530&lt;=0,"Paid",IF(C530="","Draft",IF(E530&lt;TODAY(),"Overdue",IF(N(J530)&gt;0,"Part paid",IF(E530-TODAY()&lt;=7,"Due soon","Not due yet"))))))</f>
        <v/>
      </c>
      <c r="N530" s="16" t="str">
        <f aca="true">IF(OR(L530="",E530=""),"",IF(AND(L530&gt;0,E530&lt;TODAY()),TODAY()-E530,0))</f>
        <v/>
      </c>
      <c r="O530" s="15" t="str">
        <f aca="false">IF(OR(L530="",N(L530)&lt;=0,E530=""),"",IF(N530=0,"Current",IF(N530&lt;=30,"1-30",IF(N530&lt;=60,"31-60",IF(N530&lt;=90,"61-90","90+")))))</f>
        <v/>
      </c>
      <c r="P530" s="16" t="str">
        <f aca="false">IF(OR(K530="",C530="",N(L530)&gt;0),"",K530-C530)</f>
        <v/>
      </c>
      <c r="Q530" s="9"/>
    </row>
    <row r="531" customFormat="false" ht="15" hidden="false" customHeight="false" outlineLevel="0" collapsed="false">
      <c r="A531" s="9"/>
      <c r="B531" s="9"/>
      <c r="C531" s="10"/>
      <c r="D531" s="11"/>
      <c r="E531" s="12" t="str">
        <f aca="false">IF(C531="","",C531+N(D531))</f>
        <v/>
      </c>
      <c r="F531" s="9"/>
      <c r="G531" s="13"/>
      <c r="H531" s="13"/>
      <c r="I531" s="14" t="str">
        <f aca="false">IF(G531="","",G531+N(H531))</f>
        <v/>
      </c>
      <c r="J531" s="13"/>
      <c r="K531" s="10"/>
      <c r="L531" s="14" t="str">
        <f aca="false">IF(I531="","",I531-N(J531))</f>
        <v/>
      </c>
      <c r="M531" s="15" t="str">
        <f aca="true">IF(I531="","",IF(L531&lt;=0,"Paid",IF(C531="","Draft",IF(E531&lt;TODAY(),"Overdue",IF(N(J531)&gt;0,"Part paid",IF(E531-TODAY()&lt;=7,"Due soon","Not due yet"))))))</f>
        <v/>
      </c>
      <c r="N531" s="16" t="str">
        <f aca="true">IF(OR(L531="",E531=""),"",IF(AND(L531&gt;0,E531&lt;TODAY()),TODAY()-E531,0))</f>
        <v/>
      </c>
      <c r="O531" s="15" t="str">
        <f aca="false">IF(OR(L531="",N(L531)&lt;=0,E531=""),"",IF(N531=0,"Current",IF(N531&lt;=30,"1-30",IF(N531&lt;=60,"31-60",IF(N531&lt;=90,"61-90","90+")))))</f>
        <v/>
      </c>
      <c r="P531" s="16" t="str">
        <f aca="false">IF(OR(K531="",C531="",N(L531)&gt;0),"",K531-C531)</f>
        <v/>
      </c>
      <c r="Q531" s="9"/>
    </row>
    <row r="532" customFormat="false" ht="15" hidden="false" customHeight="false" outlineLevel="0" collapsed="false">
      <c r="A532" s="9"/>
      <c r="B532" s="9"/>
      <c r="C532" s="10"/>
      <c r="D532" s="11"/>
      <c r="E532" s="12" t="str">
        <f aca="false">IF(C532="","",C532+N(D532))</f>
        <v/>
      </c>
      <c r="F532" s="9"/>
      <c r="G532" s="13"/>
      <c r="H532" s="13"/>
      <c r="I532" s="14" t="str">
        <f aca="false">IF(G532="","",G532+N(H532))</f>
        <v/>
      </c>
      <c r="J532" s="13"/>
      <c r="K532" s="10"/>
      <c r="L532" s="14" t="str">
        <f aca="false">IF(I532="","",I532-N(J532))</f>
        <v/>
      </c>
      <c r="M532" s="15" t="str">
        <f aca="true">IF(I532="","",IF(L532&lt;=0,"Paid",IF(C532="","Draft",IF(E532&lt;TODAY(),"Overdue",IF(N(J532)&gt;0,"Part paid",IF(E532-TODAY()&lt;=7,"Due soon","Not due yet"))))))</f>
        <v/>
      </c>
      <c r="N532" s="16" t="str">
        <f aca="true">IF(OR(L532="",E532=""),"",IF(AND(L532&gt;0,E532&lt;TODAY()),TODAY()-E532,0))</f>
        <v/>
      </c>
      <c r="O532" s="15" t="str">
        <f aca="false">IF(OR(L532="",N(L532)&lt;=0,E532=""),"",IF(N532=0,"Current",IF(N532&lt;=30,"1-30",IF(N532&lt;=60,"31-60",IF(N532&lt;=90,"61-90","90+")))))</f>
        <v/>
      </c>
      <c r="P532" s="16" t="str">
        <f aca="false">IF(OR(K532="",C532="",N(L532)&gt;0),"",K532-C532)</f>
        <v/>
      </c>
      <c r="Q532" s="9"/>
    </row>
    <row r="533" customFormat="false" ht="15" hidden="false" customHeight="false" outlineLevel="0" collapsed="false">
      <c r="A533" s="9"/>
      <c r="B533" s="9"/>
      <c r="C533" s="10"/>
      <c r="D533" s="11"/>
      <c r="E533" s="12" t="str">
        <f aca="false">IF(C533="","",C533+N(D533))</f>
        <v/>
      </c>
      <c r="F533" s="9"/>
      <c r="G533" s="13"/>
      <c r="H533" s="13"/>
      <c r="I533" s="14" t="str">
        <f aca="false">IF(G533="","",G533+N(H533))</f>
        <v/>
      </c>
      <c r="J533" s="13"/>
      <c r="K533" s="10"/>
      <c r="L533" s="14" t="str">
        <f aca="false">IF(I533="","",I533-N(J533))</f>
        <v/>
      </c>
      <c r="M533" s="15" t="str">
        <f aca="true">IF(I533="","",IF(L533&lt;=0,"Paid",IF(C533="","Draft",IF(E533&lt;TODAY(),"Overdue",IF(N(J533)&gt;0,"Part paid",IF(E533-TODAY()&lt;=7,"Due soon","Not due yet"))))))</f>
        <v/>
      </c>
      <c r="N533" s="16" t="str">
        <f aca="true">IF(OR(L533="",E533=""),"",IF(AND(L533&gt;0,E533&lt;TODAY()),TODAY()-E533,0))</f>
        <v/>
      </c>
      <c r="O533" s="15" t="str">
        <f aca="false">IF(OR(L533="",N(L533)&lt;=0,E533=""),"",IF(N533=0,"Current",IF(N533&lt;=30,"1-30",IF(N533&lt;=60,"31-60",IF(N533&lt;=90,"61-90","90+")))))</f>
        <v/>
      </c>
      <c r="P533" s="16" t="str">
        <f aca="false">IF(OR(K533="",C533="",N(L533)&gt;0),"",K533-C533)</f>
        <v/>
      </c>
      <c r="Q533" s="9"/>
    </row>
    <row r="534" customFormat="false" ht="15" hidden="false" customHeight="false" outlineLevel="0" collapsed="false">
      <c r="A534" s="9"/>
      <c r="B534" s="9"/>
      <c r="C534" s="10"/>
      <c r="D534" s="11"/>
      <c r="E534" s="12" t="str">
        <f aca="false">IF(C534="","",C534+N(D534))</f>
        <v/>
      </c>
      <c r="F534" s="9"/>
      <c r="G534" s="13"/>
      <c r="H534" s="13"/>
      <c r="I534" s="14" t="str">
        <f aca="false">IF(G534="","",G534+N(H534))</f>
        <v/>
      </c>
      <c r="J534" s="13"/>
      <c r="K534" s="10"/>
      <c r="L534" s="14" t="str">
        <f aca="false">IF(I534="","",I534-N(J534))</f>
        <v/>
      </c>
      <c r="M534" s="15" t="str">
        <f aca="true">IF(I534="","",IF(L534&lt;=0,"Paid",IF(C534="","Draft",IF(E534&lt;TODAY(),"Overdue",IF(N(J534)&gt;0,"Part paid",IF(E534-TODAY()&lt;=7,"Due soon","Not due yet"))))))</f>
        <v/>
      </c>
      <c r="N534" s="16" t="str">
        <f aca="true">IF(OR(L534="",E534=""),"",IF(AND(L534&gt;0,E534&lt;TODAY()),TODAY()-E534,0))</f>
        <v/>
      </c>
      <c r="O534" s="15" t="str">
        <f aca="false">IF(OR(L534="",N(L534)&lt;=0,E534=""),"",IF(N534=0,"Current",IF(N534&lt;=30,"1-30",IF(N534&lt;=60,"31-60",IF(N534&lt;=90,"61-90","90+")))))</f>
        <v/>
      </c>
      <c r="P534" s="16" t="str">
        <f aca="false">IF(OR(K534="",C534="",N(L534)&gt;0),"",K534-C534)</f>
        <v/>
      </c>
      <c r="Q534" s="9"/>
    </row>
    <row r="535" customFormat="false" ht="15" hidden="false" customHeight="false" outlineLevel="0" collapsed="false">
      <c r="A535" s="9"/>
      <c r="B535" s="9"/>
      <c r="C535" s="10"/>
      <c r="D535" s="11"/>
      <c r="E535" s="12" t="str">
        <f aca="false">IF(C535="","",C535+N(D535))</f>
        <v/>
      </c>
      <c r="F535" s="9"/>
      <c r="G535" s="13"/>
      <c r="H535" s="13"/>
      <c r="I535" s="14" t="str">
        <f aca="false">IF(G535="","",G535+N(H535))</f>
        <v/>
      </c>
      <c r="J535" s="13"/>
      <c r="K535" s="10"/>
      <c r="L535" s="14" t="str">
        <f aca="false">IF(I535="","",I535-N(J535))</f>
        <v/>
      </c>
      <c r="M535" s="15" t="str">
        <f aca="true">IF(I535="","",IF(L535&lt;=0,"Paid",IF(C535="","Draft",IF(E535&lt;TODAY(),"Overdue",IF(N(J535)&gt;0,"Part paid",IF(E535-TODAY()&lt;=7,"Due soon","Not due yet"))))))</f>
        <v/>
      </c>
      <c r="N535" s="16" t="str">
        <f aca="true">IF(OR(L535="",E535=""),"",IF(AND(L535&gt;0,E535&lt;TODAY()),TODAY()-E535,0))</f>
        <v/>
      </c>
      <c r="O535" s="15" t="str">
        <f aca="false">IF(OR(L535="",N(L535)&lt;=0,E535=""),"",IF(N535=0,"Current",IF(N535&lt;=30,"1-30",IF(N535&lt;=60,"31-60",IF(N535&lt;=90,"61-90","90+")))))</f>
        <v/>
      </c>
      <c r="P535" s="16" t="str">
        <f aca="false">IF(OR(K535="",C535="",N(L535)&gt;0),"",K535-C535)</f>
        <v/>
      </c>
      <c r="Q535" s="9"/>
    </row>
    <row r="536" customFormat="false" ht="15" hidden="false" customHeight="false" outlineLevel="0" collapsed="false">
      <c r="A536" s="9"/>
      <c r="B536" s="9"/>
      <c r="C536" s="10"/>
      <c r="D536" s="11"/>
      <c r="E536" s="12" t="str">
        <f aca="false">IF(C536="","",C536+N(D536))</f>
        <v/>
      </c>
      <c r="F536" s="9"/>
      <c r="G536" s="13"/>
      <c r="H536" s="13"/>
      <c r="I536" s="14" t="str">
        <f aca="false">IF(G536="","",G536+N(H536))</f>
        <v/>
      </c>
      <c r="J536" s="13"/>
      <c r="K536" s="10"/>
      <c r="L536" s="14" t="str">
        <f aca="false">IF(I536="","",I536-N(J536))</f>
        <v/>
      </c>
      <c r="M536" s="15" t="str">
        <f aca="true">IF(I536="","",IF(L536&lt;=0,"Paid",IF(C536="","Draft",IF(E536&lt;TODAY(),"Overdue",IF(N(J536)&gt;0,"Part paid",IF(E536-TODAY()&lt;=7,"Due soon","Not due yet"))))))</f>
        <v/>
      </c>
      <c r="N536" s="16" t="str">
        <f aca="true">IF(OR(L536="",E536=""),"",IF(AND(L536&gt;0,E536&lt;TODAY()),TODAY()-E536,0))</f>
        <v/>
      </c>
      <c r="O536" s="15" t="str">
        <f aca="false">IF(OR(L536="",N(L536)&lt;=0,E536=""),"",IF(N536=0,"Current",IF(N536&lt;=30,"1-30",IF(N536&lt;=60,"31-60",IF(N536&lt;=90,"61-90","90+")))))</f>
        <v/>
      </c>
      <c r="P536" s="16" t="str">
        <f aca="false">IF(OR(K536="",C536="",N(L536)&gt;0),"",K536-C536)</f>
        <v/>
      </c>
      <c r="Q536" s="9"/>
    </row>
    <row r="537" customFormat="false" ht="15" hidden="false" customHeight="false" outlineLevel="0" collapsed="false">
      <c r="A537" s="9"/>
      <c r="B537" s="9"/>
      <c r="C537" s="10"/>
      <c r="D537" s="11"/>
      <c r="E537" s="12" t="str">
        <f aca="false">IF(C537="","",C537+N(D537))</f>
        <v/>
      </c>
      <c r="F537" s="9"/>
      <c r="G537" s="13"/>
      <c r="H537" s="13"/>
      <c r="I537" s="14" t="str">
        <f aca="false">IF(G537="","",G537+N(H537))</f>
        <v/>
      </c>
      <c r="J537" s="13"/>
      <c r="K537" s="10"/>
      <c r="L537" s="14" t="str">
        <f aca="false">IF(I537="","",I537-N(J537))</f>
        <v/>
      </c>
      <c r="M537" s="15" t="str">
        <f aca="true">IF(I537="","",IF(L537&lt;=0,"Paid",IF(C537="","Draft",IF(E537&lt;TODAY(),"Overdue",IF(N(J537)&gt;0,"Part paid",IF(E537-TODAY()&lt;=7,"Due soon","Not due yet"))))))</f>
        <v/>
      </c>
      <c r="N537" s="16" t="str">
        <f aca="true">IF(OR(L537="",E537=""),"",IF(AND(L537&gt;0,E537&lt;TODAY()),TODAY()-E537,0))</f>
        <v/>
      </c>
      <c r="O537" s="15" t="str">
        <f aca="false">IF(OR(L537="",N(L537)&lt;=0,E537=""),"",IF(N537=0,"Current",IF(N537&lt;=30,"1-30",IF(N537&lt;=60,"31-60",IF(N537&lt;=90,"61-90","90+")))))</f>
        <v/>
      </c>
      <c r="P537" s="16" t="str">
        <f aca="false">IF(OR(K537="",C537="",N(L537)&gt;0),"",K537-C537)</f>
        <v/>
      </c>
      <c r="Q537" s="9"/>
    </row>
    <row r="538" customFormat="false" ht="15" hidden="false" customHeight="false" outlineLevel="0" collapsed="false">
      <c r="A538" s="9"/>
      <c r="B538" s="9"/>
      <c r="C538" s="10"/>
      <c r="D538" s="11"/>
      <c r="E538" s="12" t="str">
        <f aca="false">IF(C538="","",C538+N(D538))</f>
        <v/>
      </c>
      <c r="F538" s="9"/>
      <c r="G538" s="13"/>
      <c r="H538" s="13"/>
      <c r="I538" s="14" t="str">
        <f aca="false">IF(G538="","",G538+N(H538))</f>
        <v/>
      </c>
      <c r="J538" s="13"/>
      <c r="K538" s="10"/>
      <c r="L538" s="14" t="str">
        <f aca="false">IF(I538="","",I538-N(J538))</f>
        <v/>
      </c>
      <c r="M538" s="15" t="str">
        <f aca="true">IF(I538="","",IF(L538&lt;=0,"Paid",IF(C538="","Draft",IF(E538&lt;TODAY(),"Overdue",IF(N(J538)&gt;0,"Part paid",IF(E538-TODAY()&lt;=7,"Due soon","Not due yet"))))))</f>
        <v/>
      </c>
      <c r="N538" s="16" t="str">
        <f aca="true">IF(OR(L538="",E538=""),"",IF(AND(L538&gt;0,E538&lt;TODAY()),TODAY()-E538,0))</f>
        <v/>
      </c>
      <c r="O538" s="15" t="str">
        <f aca="false">IF(OR(L538="",N(L538)&lt;=0,E538=""),"",IF(N538=0,"Current",IF(N538&lt;=30,"1-30",IF(N538&lt;=60,"31-60",IF(N538&lt;=90,"61-90","90+")))))</f>
        <v/>
      </c>
      <c r="P538" s="16" t="str">
        <f aca="false">IF(OR(K538="",C538="",N(L538)&gt;0),"",K538-C538)</f>
        <v/>
      </c>
      <c r="Q538" s="9"/>
    </row>
    <row r="539" customFormat="false" ht="15" hidden="false" customHeight="false" outlineLevel="0" collapsed="false">
      <c r="A539" s="9"/>
      <c r="B539" s="9"/>
      <c r="C539" s="10"/>
      <c r="D539" s="11"/>
      <c r="E539" s="12" t="str">
        <f aca="false">IF(C539="","",C539+N(D539))</f>
        <v/>
      </c>
      <c r="F539" s="9"/>
      <c r="G539" s="13"/>
      <c r="H539" s="13"/>
      <c r="I539" s="14" t="str">
        <f aca="false">IF(G539="","",G539+N(H539))</f>
        <v/>
      </c>
      <c r="J539" s="13"/>
      <c r="K539" s="10"/>
      <c r="L539" s="14" t="str">
        <f aca="false">IF(I539="","",I539-N(J539))</f>
        <v/>
      </c>
      <c r="M539" s="15" t="str">
        <f aca="true">IF(I539="","",IF(L539&lt;=0,"Paid",IF(C539="","Draft",IF(E539&lt;TODAY(),"Overdue",IF(N(J539)&gt;0,"Part paid",IF(E539-TODAY()&lt;=7,"Due soon","Not due yet"))))))</f>
        <v/>
      </c>
      <c r="N539" s="16" t="str">
        <f aca="true">IF(OR(L539="",E539=""),"",IF(AND(L539&gt;0,E539&lt;TODAY()),TODAY()-E539,0))</f>
        <v/>
      </c>
      <c r="O539" s="15" t="str">
        <f aca="false">IF(OR(L539="",N(L539)&lt;=0,E539=""),"",IF(N539=0,"Current",IF(N539&lt;=30,"1-30",IF(N539&lt;=60,"31-60",IF(N539&lt;=90,"61-90","90+")))))</f>
        <v/>
      </c>
      <c r="P539" s="16" t="str">
        <f aca="false">IF(OR(K539="",C539="",N(L539)&gt;0),"",K539-C539)</f>
        <v/>
      </c>
      <c r="Q539" s="9"/>
    </row>
    <row r="540" customFormat="false" ht="15" hidden="false" customHeight="false" outlineLevel="0" collapsed="false">
      <c r="A540" s="9"/>
      <c r="B540" s="9"/>
      <c r="C540" s="10"/>
      <c r="D540" s="11"/>
      <c r="E540" s="12" t="str">
        <f aca="false">IF(C540="","",C540+N(D540))</f>
        <v/>
      </c>
      <c r="F540" s="9"/>
      <c r="G540" s="13"/>
      <c r="H540" s="13"/>
      <c r="I540" s="14" t="str">
        <f aca="false">IF(G540="","",G540+N(H540))</f>
        <v/>
      </c>
      <c r="J540" s="13"/>
      <c r="K540" s="10"/>
      <c r="L540" s="14" t="str">
        <f aca="false">IF(I540="","",I540-N(J540))</f>
        <v/>
      </c>
      <c r="M540" s="15" t="str">
        <f aca="true">IF(I540="","",IF(L540&lt;=0,"Paid",IF(C540="","Draft",IF(E540&lt;TODAY(),"Overdue",IF(N(J540)&gt;0,"Part paid",IF(E540-TODAY()&lt;=7,"Due soon","Not due yet"))))))</f>
        <v/>
      </c>
      <c r="N540" s="16" t="str">
        <f aca="true">IF(OR(L540="",E540=""),"",IF(AND(L540&gt;0,E540&lt;TODAY()),TODAY()-E540,0))</f>
        <v/>
      </c>
      <c r="O540" s="15" t="str">
        <f aca="false">IF(OR(L540="",N(L540)&lt;=0,E540=""),"",IF(N540=0,"Current",IF(N540&lt;=30,"1-30",IF(N540&lt;=60,"31-60",IF(N540&lt;=90,"61-90","90+")))))</f>
        <v/>
      </c>
      <c r="P540" s="16" t="str">
        <f aca="false">IF(OR(K540="",C540="",N(L540)&gt;0),"",K540-C540)</f>
        <v/>
      </c>
      <c r="Q540" s="9"/>
    </row>
    <row r="541" customFormat="false" ht="15" hidden="false" customHeight="false" outlineLevel="0" collapsed="false">
      <c r="A541" s="9"/>
      <c r="B541" s="9"/>
      <c r="C541" s="10"/>
      <c r="D541" s="11"/>
      <c r="E541" s="12" t="str">
        <f aca="false">IF(C541="","",C541+N(D541))</f>
        <v/>
      </c>
      <c r="F541" s="9"/>
      <c r="G541" s="13"/>
      <c r="H541" s="13"/>
      <c r="I541" s="14" t="str">
        <f aca="false">IF(G541="","",G541+N(H541))</f>
        <v/>
      </c>
      <c r="J541" s="13"/>
      <c r="K541" s="10"/>
      <c r="L541" s="14" t="str">
        <f aca="false">IF(I541="","",I541-N(J541))</f>
        <v/>
      </c>
      <c r="M541" s="15" t="str">
        <f aca="true">IF(I541="","",IF(L541&lt;=0,"Paid",IF(C541="","Draft",IF(E541&lt;TODAY(),"Overdue",IF(N(J541)&gt;0,"Part paid",IF(E541-TODAY()&lt;=7,"Due soon","Not due yet"))))))</f>
        <v/>
      </c>
      <c r="N541" s="16" t="str">
        <f aca="true">IF(OR(L541="",E541=""),"",IF(AND(L541&gt;0,E541&lt;TODAY()),TODAY()-E541,0))</f>
        <v/>
      </c>
      <c r="O541" s="15" t="str">
        <f aca="false">IF(OR(L541="",N(L541)&lt;=0,E541=""),"",IF(N541=0,"Current",IF(N541&lt;=30,"1-30",IF(N541&lt;=60,"31-60",IF(N541&lt;=90,"61-90","90+")))))</f>
        <v/>
      </c>
      <c r="P541" s="16" t="str">
        <f aca="false">IF(OR(K541="",C541="",N(L541)&gt;0),"",K541-C541)</f>
        <v/>
      </c>
      <c r="Q541" s="9"/>
    </row>
    <row r="542" customFormat="false" ht="15" hidden="false" customHeight="false" outlineLevel="0" collapsed="false">
      <c r="A542" s="9"/>
      <c r="B542" s="9"/>
      <c r="C542" s="10"/>
      <c r="D542" s="11"/>
      <c r="E542" s="12" t="str">
        <f aca="false">IF(C542="","",C542+N(D542))</f>
        <v/>
      </c>
      <c r="F542" s="9"/>
      <c r="G542" s="13"/>
      <c r="H542" s="13"/>
      <c r="I542" s="14" t="str">
        <f aca="false">IF(G542="","",G542+N(H542))</f>
        <v/>
      </c>
      <c r="J542" s="13"/>
      <c r="K542" s="10"/>
      <c r="L542" s="14" t="str">
        <f aca="false">IF(I542="","",I542-N(J542))</f>
        <v/>
      </c>
      <c r="M542" s="15" t="str">
        <f aca="true">IF(I542="","",IF(L542&lt;=0,"Paid",IF(C542="","Draft",IF(E542&lt;TODAY(),"Overdue",IF(N(J542)&gt;0,"Part paid",IF(E542-TODAY()&lt;=7,"Due soon","Not due yet"))))))</f>
        <v/>
      </c>
      <c r="N542" s="16" t="str">
        <f aca="true">IF(OR(L542="",E542=""),"",IF(AND(L542&gt;0,E542&lt;TODAY()),TODAY()-E542,0))</f>
        <v/>
      </c>
      <c r="O542" s="15" t="str">
        <f aca="false">IF(OR(L542="",N(L542)&lt;=0,E542=""),"",IF(N542=0,"Current",IF(N542&lt;=30,"1-30",IF(N542&lt;=60,"31-60",IF(N542&lt;=90,"61-90","90+")))))</f>
        <v/>
      </c>
      <c r="P542" s="16" t="str">
        <f aca="false">IF(OR(K542="",C542="",N(L542)&gt;0),"",K542-C542)</f>
        <v/>
      </c>
      <c r="Q542" s="9"/>
    </row>
    <row r="543" customFormat="false" ht="15" hidden="false" customHeight="false" outlineLevel="0" collapsed="false">
      <c r="A543" s="9"/>
      <c r="B543" s="9"/>
      <c r="C543" s="10"/>
      <c r="D543" s="11"/>
      <c r="E543" s="12" t="str">
        <f aca="false">IF(C543="","",C543+N(D543))</f>
        <v/>
      </c>
      <c r="F543" s="9"/>
      <c r="G543" s="13"/>
      <c r="H543" s="13"/>
      <c r="I543" s="14" t="str">
        <f aca="false">IF(G543="","",G543+N(H543))</f>
        <v/>
      </c>
      <c r="J543" s="13"/>
      <c r="K543" s="10"/>
      <c r="L543" s="14" t="str">
        <f aca="false">IF(I543="","",I543-N(J543))</f>
        <v/>
      </c>
      <c r="M543" s="15" t="str">
        <f aca="true">IF(I543="","",IF(L543&lt;=0,"Paid",IF(C543="","Draft",IF(E543&lt;TODAY(),"Overdue",IF(N(J543)&gt;0,"Part paid",IF(E543-TODAY()&lt;=7,"Due soon","Not due yet"))))))</f>
        <v/>
      </c>
      <c r="N543" s="16" t="str">
        <f aca="true">IF(OR(L543="",E543=""),"",IF(AND(L543&gt;0,E543&lt;TODAY()),TODAY()-E543,0))</f>
        <v/>
      </c>
      <c r="O543" s="15" t="str">
        <f aca="false">IF(OR(L543="",N(L543)&lt;=0,E543=""),"",IF(N543=0,"Current",IF(N543&lt;=30,"1-30",IF(N543&lt;=60,"31-60",IF(N543&lt;=90,"61-90","90+")))))</f>
        <v/>
      </c>
      <c r="P543" s="16" t="str">
        <f aca="false">IF(OR(K543="",C543="",N(L543)&gt;0),"",K543-C543)</f>
        <v/>
      </c>
      <c r="Q543" s="9"/>
    </row>
    <row r="544" customFormat="false" ht="15" hidden="false" customHeight="false" outlineLevel="0" collapsed="false">
      <c r="A544" s="9"/>
      <c r="B544" s="9"/>
      <c r="C544" s="10"/>
      <c r="D544" s="11"/>
      <c r="E544" s="12" t="str">
        <f aca="false">IF(C544="","",C544+N(D544))</f>
        <v/>
      </c>
      <c r="F544" s="9"/>
      <c r="G544" s="13"/>
      <c r="H544" s="13"/>
      <c r="I544" s="14" t="str">
        <f aca="false">IF(G544="","",G544+N(H544))</f>
        <v/>
      </c>
      <c r="J544" s="13"/>
      <c r="K544" s="10"/>
      <c r="L544" s="14" t="str">
        <f aca="false">IF(I544="","",I544-N(J544))</f>
        <v/>
      </c>
      <c r="M544" s="15" t="str">
        <f aca="true">IF(I544="","",IF(L544&lt;=0,"Paid",IF(C544="","Draft",IF(E544&lt;TODAY(),"Overdue",IF(N(J544)&gt;0,"Part paid",IF(E544-TODAY()&lt;=7,"Due soon","Not due yet"))))))</f>
        <v/>
      </c>
      <c r="N544" s="16" t="str">
        <f aca="true">IF(OR(L544="",E544=""),"",IF(AND(L544&gt;0,E544&lt;TODAY()),TODAY()-E544,0))</f>
        <v/>
      </c>
      <c r="O544" s="15" t="str">
        <f aca="false">IF(OR(L544="",N(L544)&lt;=0,E544=""),"",IF(N544=0,"Current",IF(N544&lt;=30,"1-30",IF(N544&lt;=60,"31-60",IF(N544&lt;=90,"61-90","90+")))))</f>
        <v/>
      </c>
      <c r="P544" s="16" t="str">
        <f aca="false">IF(OR(K544="",C544="",N(L544)&gt;0),"",K544-C544)</f>
        <v/>
      </c>
      <c r="Q544" s="9"/>
    </row>
    <row r="545" customFormat="false" ht="15" hidden="false" customHeight="false" outlineLevel="0" collapsed="false">
      <c r="A545" s="9"/>
      <c r="B545" s="9"/>
      <c r="C545" s="10"/>
      <c r="D545" s="11"/>
      <c r="E545" s="12" t="str">
        <f aca="false">IF(C545="","",C545+N(D545))</f>
        <v/>
      </c>
      <c r="F545" s="9"/>
      <c r="G545" s="13"/>
      <c r="H545" s="13"/>
      <c r="I545" s="14" t="str">
        <f aca="false">IF(G545="","",G545+N(H545))</f>
        <v/>
      </c>
      <c r="J545" s="13"/>
      <c r="K545" s="10"/>
      <c r="L545" s="14" t="str">
        <f aca="false">IF(I545="","",I545-N(J545))</f>
        <v/>
      </c>
      <c r="M545" s="15" t="str">
        <f aca="true">IF(I545="","",IF(L545&lt;=0,"Paid",IF(C545="","Draft",IF(E545&lt;TODAY(),"Overdue",IF(N(J545)&gt;0,"Part paid",IF(E545-TODAY()&lt;=7,"Due soon","Not due yet"))))))</f>
        <v/>
      </c>
      <c r="N545" s="16" t="str">
        <f aca="true">IF(OR(L545="",E545=""),"",IF(AND(L545&gt;0,E545&lt;TODAY()),TODAY()-E545,0))</f>
        <v/>
      </c>
      <c r="O545" s="15" t="str">
        <f aca="false">IF(OR(L545="",N(L545)&lt;=0,E545=""),"",IF(N545=0,"Current",IF(N545&lt;=30,"1-30",IF(N545&lt;=60,"31-60",IF(N545&lt;=90,"61-90","90+")))))</f>
        <v/>
      </c>
      <c r="P545" s="16" t="str">
        <f aca="false">IF(OR(K545="",C545="",N(L545)&gt;0),"",K545-C545)</f>
        <v/>
      </c>
      <c r="Q545" s="9"/>
    </row>
    <row r="546" customFormat="false" ht="15" hidden="false" customHeight="false" outlineLevel="0" collapsed="false">
      <c r="A546" s="9"/>
      <c r="B546" s="9"/>
      <c r="C546" s="10"/>
      <c r="D546" s="11"/>
      <c r="E546" s="12" t="str">
        <f aca="false">IF(C546="","",C546+N(D546))</f>
        <v/>
      </c>
      <c r="F546" s="9"/>
      <c r="G546" s="13"/>
      <c r="H546" s="13"/>
      <c r="I546" s="14" t="str">
        <f aca="false">IF(G546="","",G546+N(H546))</f>
        <v/>
      </c>
      <c r="J546" s="13"/>
      <c r="K546" s="10"/>
      <c r="L546" s="14" t="str">
        <f aca="false">IF(I546="","",I546-N(J546))</f>
        <v/>
      </c>
      <c r="M546" s="15" t="str">
        <f aca="true">IF(I546="","",IF(L546&lt;=0,"Paid",IF(C546="","Draft",IF(E546&lt;TODAY(),"Overdue",IF(N(J546)&gt;0,"Part paid",IF(E546-TODAY()&lt;=7,"Due soon","Not due yet"))))))</f>
        <v/>
      </c>
      <c r="N546" s="16" t="str">
        <f aca="true">IF(OR(L546="",E546=""),"",IF(AND(L546&gt;0,E546&lt;TODAY()),TODAY()-E546,0))</f>
        <v/>
      </c>
      <c r="O546" s="15" t="str">
        <f aca="false">IF(OR(L546="",N(L546)&lt;=0,E546=""),"",IF(N546=0,"Current",IF(N546&lt;=30,"1-30",IF(N546&lt;=60,"31-60",IF(N546&lt;=90,"61-90","90+")))))</f>
        <v/>
      </c>
      <c r="P546" s="16" t="str">
        <f aca="false">IF(OR(K546="",C546="",N(L546)&gt;0),"",K546-C546)</f>
        <v/>
      </c>
      <c r="Q546" s="9"/>
    </row>
    <row r="547" customFormat="false" ht="15" hidden="false" customHeight="false" outlineLevel="0" collapsed="false">
      <c r="A547" s="9"/>
      <c r="B547" s="9"/>
      <c r="C547" s="10"/>
      <c r="D547" s="11"/>
      <c r="E547" s="12" t="str">
        <f aca="false">IF(C547="","",C547+N(D547))</f>
        <v/>
      </c>
      <c r="F547" s="9"/>
      <c r="G547" s="13"/>
      <c r="H547" s="13"/>
      <c r="I547" s="14" t="str">
        <f aca="false">IF(G547="","",G547+N(H547))</f>
        <v/>
      </c>
      <c r="J547" s="13"/>
      <c r="K547" s="10"/>
      <c r="L547" s="14" t="str">
        <f aca="false">IF(I547="","",I547-N(J547))</f>
        <v/>
      </c>
      <c r="M547" s="15" t="str">
        <f aca="true">IF(I547="","",IF(L547&lt;=0,"Paid",IF(C547="","Draft",IF(E547&lt;TODAY(),"Overdue",IF(N(J547)&gt;0,"Part paid",IF(E547-TODAY()&lt;=7,"Due soon","Not due yet"))))))</f>
        <v/>
      </c>
      <c r="N547" s="16" t="str">
        <f aca="true">IF(OR(L547="",E547=""),"",IF(AND(L547&gt;0,E547&lt;TODAY()),TODAY()-E547,0))</f>
        <v/>
      </c>
      <c r="O547" s="15" t="str">
        <f aca="false">IF(OR(L547="",N(L547)&lt;=0,E547=""),"",IF(N547=0,"Current",IF(N547&lt;=30,"1-30",IF(N547&lt;=60,"31-60",IF(N547&lt;=90,"61-90","90+")))))</f>
        <v/>
      </c>
      <c r="P547" s="16" t="str">
        <f aca="false">IF(OR(K547="",C547="",N(L547)&gt;0),"",K547-C547)</f>
        <v/>
      </c>
      <c r="Q547" s="9"/>
    </row>
    <row r="548" customFormat="false" ht="15" hidden="false" customHeight="false" outlineLevel="0" collapsed="false">
      <c r="A548" s="9"/>
      <c r="B548" s="9"/>
      <c r="C548" s="10"/>
      <c r="D548" s="11"/>
      <c r="E548" s="12" t="str">
        <f aca="false">IF(C548="","",C548+N(D548))</f>
        <v/>
      </c>
      <c r="F548" s="9"/>
      <c r="G548" s="13"/>
      <c r="H548" s="13"/>
      <c r="I548" s="14" t="str">
        <f aca="false">IF(G548="","",G548+N(H548))</f>
        <v/>
      </c>
      <c r="J548" s="13"/>
      <c r="K548" s="10"/>
      <c r="L548" s="14" t="str">
        <f aca="false">IF(I548="","",I548-N(J548))</f>
        <v/>
      </c>
      <c r="M548" s="15" t="str">
        <f aca="true">IF(I548="","",IF(L548&lt;=0,"Paid",IF(C548="","Draft",IF(E548&lt;TODAY(),"Overdue",IF(N(J548)&gt;0,"Part paid",IF(E548-TODAY()&lt;=7,"Due soon","Not due yet"))))))</f>
        <v/>
      </c>
      <c r="N548" s="16" t="str">
        <f aca="true">IF(OR(L548="",E548=""),"",IF(AND(L548&gt;0,E548&lt;TODAY()),TODAY()-E548,0))</f>
        <v/>
      </c>
      <c r="O548" s="15" t="str">
        <f aca="false">IF(OR(L548="",N(L548)&lt;=0,E548=""),"",IF(N548=0,"Current",IF(N548&lt;=30,"1-30",IF(N548&lt;=60,"31-60",IF(N548&lt;=90,"61-90","90+")))))</f>
        <v/>
      </c>
      <c r="P548" s="16" t="str">
        <f aca="false">IF(OR(K548="",C548="",N(L548)&gt;0),"",K548-C548)</f>
        <v/>
      </c>
      <c r="Q548" s="9"/>
    </row>
    <row r="549" customFormat="false" ht="15" hidden="false" customHeight="false" outlineLevel="0" collapsed="false">
      <c r="A549" s="9"/>
      <c r="B549" s="9"/>
      <c r="C549" s="10"/>
      <c r="D549" s="11"/>
      <c r="E549" s="12" t="str">
        <f aca="false">IF(C549="","",C549+N(D549))</f>
        <v/>
      </c>
      <c r="F549" s="9"/>
      <c r="G549" s="13"/>
      <c r="H549" s="13"/>
      <c r="I549" s="14" t="str">
        <f aca="false">IF(G549="","",G549+N(H549))</f>
        <v/>
      </c>
      <c r="J549" s="13"/>
      <c r="K549" s="10"/>
      <c r="L549" s="14" t="str">
        <f aca="false">IF(I549="","",I549-N(J549))</f>
        <v/>
      </c>
      <c r="M549" s="15" t="str">
        <f aca="true">IF(I549="","",IF(L549&lt;=0,"Paid",IF(C549="","Draft",IF(E549&lt;TODAY(),"Overdue",IF(N(J549)&gt;0,"Part paid",IF(E549-TODAY()&lt;=7,"Due soon","Not due yet"))))))</f>
        <v/>
      </c>
      <c r="N549" s="16" t="str">
        <f aca="true">IF(OR(L549="",E549=""),"",IF(AND(L549&gt;0,E549&lt;TODAY()),TODAY()-E549,0))</f>
        <v/>
      </c>
      <c r="O549" s="15" t="str">
        <f aca="false">IF(OR(L549="",N(L549)&lt;=0,E549=""),"",IF(N549=0,"Current",IF(N549&lt;=30,"1-30",IF(N549&lt;=60,"31-60",IF(N549&lt;=90,"61-90","90+")))))</f>
        <v/>
      </c>
      <c r="P549" s="16" t="str">
        <f aca="false">IF(OR(K549="",C549="",N(L549)&gt;0),"",K549-C549)</f>
        <v/>
      </c>
      <c r="Q549" s="9"/>
    </row>
    <row r="550" customFormat="false" ht="15" hidden="false" customHeight="false" outlineLevel="0" collapsed="false">
      <c r="A550" s="9"/>
      <c r="B550" s="9"/>
      <c r="C550" s="10"/>
      <c r="D550" s="11"/>
      <c r="E550" s="12" t="str">
        <f aca="false">IF(C550="","",C550+N(D550))</f>
        <v/>
      </c>
      <c r="F550" s="9"/>
      <c r="G550" s="13"/>
      <c r="H550" s="13"/>
      <c r="I550" s="14" t="str">
        <f aca="false">IF(G550="","",G550+N(H550))</f>
        <v/>
      </c>
      <c r="J550" s="13"/>
      <c r="K550" s="10"/>
      <c r="L550" s="14" t="str">
        <f aca="false">IF(I550="","",I550-N(J550))</f>
        <v/>
      </c>
      <c r="M550" s="15" t="str">
        <f aca="true">IF(I550="","",IF(L550&lt;=0,"Paid",IF(C550="","Draft",IF(E550&lt;TODAY(),"Overdue",IF(N(J550)&gt;0,"Part paid",IF(E550-TODAY()&lt;=7,"Due soon","Not due yet"))))))</f>
        <v/>
      </c>
      <c r="N550" s="16" t="str">
        <f aca="true">IF(OR(L550="",E550=""),"",IF(AND(L550&gt;0,E550&lt;TODAY()),TODAY()-E550,0))</f>
        <v/>
      </c>
      <c r="O550" s="15" t="str">
        <f aca="false">IF(OR(L550="",N(L550)&lt;=0,E550=""),"",IF(N550=0,"Current",IF(N550&lt;=30,"1-30",IF(N550&lt;=60,"31-60",IF(N550&lt;=90,"61-90","90+")))))</f>
        <v/>
      </c>
      <c r="P550" s="16" t="str">
        <f aca="false">IF(OR(K550="",C550="",N(L550)&gt;0),"",K550-C550)</f>
        <v/>
      </c>
      <c r="Q550" s="9"/>
    </row>
    <row r="551" customFormat="false" ht="15" hidden="false" customHeight="false" outlineLevel="0" collapsed="false">
      <c r="A551" s="9"/>
      <c r="B551" s="9"/>
      <c r="C551" s="10"/>
      <c r="D551" s="11"/>
      <c r="E551" s="12" t="str">
        <f aca="false">IF(C551="","",C551+N(D551))</f>
        <v/>
      </c>
      <c r="F551" s="9"/>
      <c r="G551" s="13"/>
      <c r="H551" s="13"/>
      <c r="I551" s="14" t="str">
        <f aca="false">IF(G551="","",G551+N(H551))</f>
        <v/>
      </c>
      <c r="J551" s="13"/>
      <c r="K551" s="10"/>
      <c r="L551" s="14" t="str">
        <f aca="false">IF(I551="","",I551-N(J551))</f>
        <v/>
      </c>
      <c r="M551" s="15" t="str">
        <f aca="true">IF(I551="","",IF(L551&lt;=0,"Paid",IF(C551="","Draft",IF(E551&lt;TODAY(),"Overdue",IF(N(J551)&gt;0,"Part paid",IF(E551-TODAY()&lt;=7,"Due soon","Not due yet"))))))</f>
        <v/>
      </c>
      <c r="N551" s="16" t="str">
        <f aca="true">IF(OR(L551="",E551=""),"",IF(AND(L551&gt;0,E551&lt;TODAY()),TODAY()-E551,0))</f>
        <v/>
      </c>
      <c r="O551" s="15" t="str">
        <f aca="false">IF(OR(L551="",N(L551)&lt;=0,E551=""),"",IF(N551=0,"Current",IF(N551&lt;=30,"1-30",IF(N551&lt;=60,"31-60",IF(N551&lt;=90,"61-90","90+")))))</f>
        <v/>
      </c>
      <c r="P551" s="16" t="str">
        <f aca="false">IF(OR(K551="",C551="",N(L551)&gt;0),"",K551-C551)</f>
        <v/>
      </c>
      <c r="Q551" s="9"/>
    </row>
    <row r="552" customFormat="false" ht="15" hidden="false" customHeight="false" outlineLevel="0" collapsed="false">
      <c r="A552" s="9"/>
      <c r="B552" s="9"/>
      <c r="C552" s="10"/>
      <c r="D552" s="11"/>
      <c r="E552" s="12" t="str">
        <f aca="false">IF(C552="","",C552+N(D552))</f>
        <v/>
      </c>
      <c r="F552" s="9"/>
      <c r="G552" s="13"/>
      <c r="H552" s="13"/>
      <c r="I552" s="14" t="str">
        <f aca="false">IF(G552="","",G552+N(H552))</f>
        <v/>
      </c>
      <c r="J552" s="13"/>
      <c r="K552" s="10"/>
      <c r="L552" s="14" t="str">
        <f aca="false">IF(I552="","",I552-N(J552))</f>
        <v/>
      </c>
      <c r="M552" s="15" t="str">
        <f aca="true">IF(I552="","",IF(L552&lt;=0,"Paid",IF(C552="","Draft",IF(E552&lt;TODAY(),"Overdue",IF(N(J552)&gt;0,"Part paid",IF(E552-TODAY()&lt;=7,"Due soon","Not due yet"))))))</f>
        <v/>
      </c>
      <c r="N552" s="16" t="str">
        <f aca="true">IF(OR(L552="",E552=""),"",IF(AND(L552&gt;0,E552&lt;TODAY()),TODAY()-E552,0))</f>
        <v/>
      </c>
      <c r="O552" s="15" t="str">
        <f aca="false">IF(OR(L552="",N(L552)&lt;=0,E552=""),"",IF(N552=0,"Current",IF(N552&lt;=30,"1-30",IF(N552&lt;=60,"31-60",IF(N552&lt;=90,"61-90","90+")))))</f>
        <v/>
      </c>
      <c r="P552" s="16" t="str">
        <f aca="false">IF(OR(K552="",C552="",N(L552)&gt;0),"",K552-C552)</f>
        <v/>
      </c>
      <c r="Q552" s="9"/>
    </row>
    <row r="553" customFormat="false" ht="15" hidden="false" customHeight="false" outlineLevel="0" collapsed="false">
      <c r="A553" s="9"/>
      <c r="B553" s="9"/>
      <c r="C553" s="10"/>
      <c r="D553" s="11"/>
      <c r="E553" s="12" t="str">
        <f aca="false">IF(C553="","",C553+N(D553))</f>
        <v/>
      </c>
      <c r="F553" s="9"/>
      <c r="G553" s="13"/>
      <c r="H553" s="13"/>
      <c r="I553" s="14" t="str">
        <f aca="false">IF(G553="","",G553+N(H553))</f>
        <v/>
      </c>
      <c r="J553" s="13"/>
      <c r="K553" s="10"/>
      <c r="L553" s="14" t="str">
        <f aca="false">IF(I553="","",I553-N(J553))</f>
        <v/>
      </c>
      <c r="M553" s="15" t="str">
        <f aca="true">IF(I553="","",IF(L553&lt;=0,"Paid",IF(C553="","Draft",IF(E553&lt;TODAY(),"Overdue",IF(N(J553)&gt;0,"Part paid",IF(E553-TODAY()&lt;=7,"Due soon","Not due yet"))))))</f>
        <v/>
      </c>
      <c r="N553" s="16" t="str">
        <f aca="true">IF(OR(L553="",E553=""),"",IF(AND(L553&gt;0,E553&lt;TODAY()),TODAY()-E553,0))</f>
        <v/>
      </c>
      <c r="O553" s="15" t="str">
        <f aca="false">IF(OR(L553="",N(L553)&lt;=0,E553=""),"",IF(N553=0,"Current",IF(N553&lt;=30,"1-30",IF(N553&lt;=60,"31-60",IF(N553&lt;=90,"61-90","90+")))))</f>
        <v/>
      </c>
      <c r="P553" s="16" t="str">
        <f aca="false">IF(OR(K553="",C553="",N(L553)&gt;0),"",K553-C553)</f>
        <v/>
      </c>
      <c r="Q553" s="9"/>
    </row>
    <row r="554" customFormat="false" ht="15" hidden="false" customHeight="false" outlineLevel="0" collapsed="false">
      <c r="A554" s="9"/>
      <c r="B554" s="9"/>
      <c r="C554" s="10"/>
      <c r="D554" s="11"/>
      <c r="E554" s="12" t="str">
        <f aca="false">IF(C554="","",C554+N(D554))</f>
        <v/>
      </c>
      <c r="F554" s="9"/>
      <c r="G554" s="13"/>
      <c r="H554" s="13"/>
      <c r="I554" s="14" t="str">
        <f aca="false">IF(G554="","",G554+N(H554))</f>
        <v/>
      </c>
      <c r="J554" s="13"/>
      <c r="K554" s="10"/>
      <c r="L554" s="14" t="str">
        <f aca="false">IF(I554="","",I554-N(J554))</f>
        <v/>
      </c>
      <c r="M554" s="15" t="str">
        <f aca="true">IF(I554="","",IF(L554&lt;=0,"Paid",IF(C554="","Draft",IF(E554&lt;TODAY(),"Overdue",IF(N(J554)&gt;0,"Part paid",IF(E554-TODAY()&lt;=7,"Due soon","Not due yet"))))))</f>
        <v/>
      </c>
      <c r="N554" s="16" t="str">
        <f aca="true">IF(OR(L554="",E554=""),"",IF(AND(L554&gt;0,E554&lt;TODAY()),TODAY()-E554,0))</f>
        <v/>
      </c>
      <c r="O554" s="15" t="str">
        <f aca="false">IF(OR(L554="",N(L554)&lt;=0,E554=""),"",IF(N554=0,"Current",IF(N554&lt;=30,"1-30",IF(N554&lt;=60,"31-60",IF(N554&lt;=90,"61-90","90+")))))</f>
        <v/>
      </c>
      <c r="P554" s="16" t="str">
        <f aca="false">IF(OR(K554="",C554="",N(L554)&gt;0),"",K554-C554)</f>
        <v/>
      </c>
      <c r="Q554" s="9"/>
    </row>
    <row r="555" customFormat="false" ht="15" hidden="false" customHeight="false" outlineLevel="0" collapsed="false">
      <c r="A555" s="9"/>
      <c r="B555" s="9"/>
      <c r="C555" s="10"/>
      <c r="D555" s="11"/>
      <c r="E555" s="12" t="str">
        <f aca="false">IF(C555="","",C555+N(D555))</f>
        <v/>
      </c>
      <c r="F555" s="9"/>
      <c r="G555" s="13"/>
      <c r="H555" s="13"/>
      <c r="I555" s="14" t="str">
        <f aca="false">IF(G555="","",G555+N(H555))</f>
        <v/>
      </c>
      <c r="J555" s="13"/>
      <c r="K555" s="10"/>
      <c r="L555" s="14" t="str">
        <f aca="false">IF(I555="","",I555-N(J555))</f>
        <v/>
      </c>
      <c r="M555" s="15" t="str">
        <f aca="true">IF(I555="","",IF(L555&lt;=0,"Paid",IF(C555="","Draft",IF(E555&lt;TODAY(),"Overdue",IF(N(J555)&gt;0,"Part paid",IF(E555-TODAY()&lt;=7,"Due soon","Not due yet"))))))</f>
        <v/>
      </c>
      <c r="N555" s="16" t="str">
        <f aca="true">IF(OR(L555="",E555=""),"",IF(AND(L555&gt;0,E555&lt;TODAY()),TODAY()-E555,0))</f>
        <v/>
      </c>
      <c r="O555" s="15" t="str">
        <f aca="false">IF(OR(L555="",N(L555)&lt;=0,E555=""),"",IF(N555=0,"Current",IF(N555&lt;=30,"1-30",IF(N555&lt;=60,"31-60",IF(N555&lt;=90,"61-90","90+")))))</f>
        <v/>
      </c>
      <c r="P555" s="16" t="str">
        <f aca="false">IF(OR(K555="",C555="",N(L555)&gt;0),"",K555-C555)</f>
        <v/>
      </c>
      <c r="Q555" s="9"/>
    </row>
    <row r="556" customFormat="false" ht="15" hidden="false" customHeight="false" outlineLevel="0" collapsed="false">
      <c r="A556" s="9"/>
      <c r="B556" s="9"/>
      <c r="C556" s="10"/>
      <c r="D556" s="11"/>
      <c r="E556" s="12" t="str">
        <f aca="false">IF(C556="","",C556+N(D556))</f>
        <v/>
      </c>
      <c r="F556" s="9"/>
      <c r="G556" s="13"/>
      <c r="H556" s="13"/>
      <c r="I556" s="14" t="str">
        <f aca="false">IF(G556="","",G556+N(H556))</f>
        <v/>
      </c>
      <c r="J556" s="13"/>
      <c r="K556" s="10"/>
      <c r="L556" s="14" t="str">
        <f aca="false">IF(I556="","",I556-N(J556))</f>
        <v/>
      </c>
      <c r="M556" s="15" t="str">
        <f aca="true">IF(I556="","",IF(L556&lt;=0,"Paid",IF(C556="","Draft",IF(E556&lt;TODAY(),"Overdue",IF(N(J556)&gt;0,"Part paid",IF(E556-TODAY()&lt;=7,"Due soon","Not due yet"))))))</f>
        <v/>
      </c>
      <c r="N556" s="16" t="str">
        <f aca="true">IF(OR(L556="",E556=""),"",IF(AND(L556&gt;0,E556&lt;TODAY()),TODAY()-E556,0))</f>
        <v/>
      </c>
      <c r="O556" s="15" t="str">
        <f aca="false">IF(OR(L556="",N(L556)&lt;=0,E556=""),"",IF(N556=0,"Current",IF(N556&lt;=30,"1-30",IF(N556&lt;=60,"31-60",IF(N556&lt;=90,"61-90","90+")))))</f>
        <v/>
      </c>
      <c r="P556" s="16" t="str">
        <f aca="false">IF(OR(K556="",C556="",N(L556)&gt;0),"",K556-C556)</f>
        <v/>
      </c>
      <c r="Q556" s="9"/>
    </row>
    <row r="557" customFormat="false" ht="15" hidden="false" customHeight="false" outlineLevel="0" collapsed="false">
      <c r="A557" s="9"/>
      <c r="B557" s="9"/>
      <c r="C557" s="10"/>
      <c r="D557" s="11"/>
      <c r="E557" s="12" t="str">
        <f aca="false">IF(C557="","",C557+N(D557))</f>
        <v/>
      </c>
      <c r="F557" s="9"/>
      <c r="G557" s="13"/>
      <c r="H557" s="13"/>
      <c r="I557" s="14" t="str">
        <f aca="false">IF(G557="","",G557+N(H557))</f>
        <v/>
      </c>
      <c r="J557" s="13"/>
      <c r="K557" s="10"/>
      <c r="L557" s="14" t="str">
        <f aca="false">IF(I557="","",I557-N(J557))</f>
        <v/>
      </c>
      <c r="M557" s="15" t="str">
        <f aca="true">IF(I557="","",IF(L557&lt;=0,"Paid",IF(C557="","Draft",IF(E557&lt;TODAY(),"Overdue",IF(N(J557)&gt;0,"Part paid",IF(E557-TODAY()&lt;=7,"Due soon","Not due yet"))))))</f>
        <v/>
      </c>
      <c r="N557" s="16" t="str">
        <f aca="true">IF(OR(L557="",E557=""),"",IF(AND(L557&gt;0,E557&lt;TODAY()),TODAY()-E557,0))</f>
        <v/>
      </c>
      <c r="O557" s="15" t="str">
        <f aca="false">IF(OR(L557="",N(L557)&lt;=0,E557=""),"",IF(N557=0,"Current",IF(N557&lt;=30,"1-30",IF(N557&lt;=60,"31-60",IF(N557&lt;=90,"61-90","90+")))))</f>
        <v/>
      </c>
      <c r="P557" s="16" t="str">
        <f aca="false">IF(OR(K557="",C557="",N(L557)&gt;0),"",K557-C557)</f>
        <v/>
      </c>
      <c r="Q557" s="9"/>
    </row>
    <row r="558" customFormat="false" ht="15" hidden="false" customHeight="false" outlineLevel="0" collapsed="false">
      <c r="A558" s="9"/>
      <c r="B558" s="9"/>
      <c r="C558" s="10"/>
      <c r="D558" s="11"/>
      <c r="E558" s="12" t="str">
        <f aca="false">IF(C558="","",C558+N(D558))</f>
        <v/>
      </c>
      <c r="F558" s="9"/>
      <c r="G558" s="13"/>
      <c r="H558" s="13"/>
      <c r="I558" s="14" t="str">
        <f aca="false">IF(G558="","",G558+N(H558))</f>
        <v/>
      </c>
      <c r="J558" s="13"/>
      <c r="K558" s="10"/>
      <c r="L558" s="14" t="str">
        <f aca="false">IF(I558="","",I558-N(J558))</f>
        <v/>
      </c>
      <c r="M558" s="15" t="str">
        <f aca="true">IF(I558="","",IF(L558&lt;=0,"Paid",IF(C558="","Draft",IF(E558&lt;TODAY(),"Overdue",IF(N(J558)&gt;0,"Part paid",IF(E558-TODAY()&lt;=7,"Due soon","Not due yet"))))))</f>
        <v/>
      </c>
      <c r="N558" s="16" t="str">
        <f aca="true">IF(OR(L558="",E558=""),"",IF(AND(L558&gt;0,E558&lt;TODAY()),TODAY()-E558,0))</f>
        <v/>
      </c>
      <c r="O558" s="15" t="str">
        <f aca="false">IF(OR(L558="",N(L558)&lt;=0,E558=""),"",IF(N558=0,"Current",IF(N558&lt;=30,"1-30",IF(N558&lt;=60,"31-60",IF(N558&lt;=90,"61-90","90+")))))</f>
        <v/>
      </c>
      <c r="P558" s="16" t="str">
        <f aca="false">IF(OR(K558="",C558="",N(L558)&gt;0),"",K558-C558)</f>
        <v/>
      </c>
      <c r="Q558" s="9"/>
    </row>
    <row r="559" customFormat="false" ht="15" hidden="false" customHeight="false" outlineLevel="0" collapsed="false">
      <c r="A559" s="9"/>
      <c r="B559" s="9"/>
      <c r="C559" s="10"/>
      <c r="D559" s="11"/>
      <c r="E559" s="12" t="str">
        <f aca="false">IF(C559="","",C559+N(D559))</f>
        <v/>
      </c>
      <c r="F559" s="9"/>
      <c r="G559" s="13"/>
      <c r="H559" s="13"/>
      <c r="I559" s="14" t="str">
        <f aca="false">IF(G559="","",G559+N(H559))</f>
        <v/>
      </c>
      <c r="J559" s="13"/>
      <c r="K559" s="10"/>
      <c r="L559" s="14" t="str">
        <f aca="false">IF(I559="","",I559-N(J559))</f>
        <v/>
      </c>
      <c r="M559" s="15" t="str">
        <f aca="true">IF(I559="","",IF(L559&lt;=0,"Paid",IF(C559="","Draft",IF(E559&lt;TODAY(),"Overdue",IF(N(J559)&gt;0,"Part paid",IF(E559-TODAY()&lt;=7,"Due soon","Not due yet"))))))</f>
        <v/>
      </c>
      <c r="N559" s="16" t="str">
        <f aca="true">IF(OR(L559="",E559=""),"",IF(AND(L559&gt;0,E559&lt;TODAY()),TODAY()-E559,0))</f>
        <v/>
      </c>
      <c r="O559" s="15" t="str">
        <f aca="false">IF(OR(L559="",N(L559)&lt;=0,E559=""),"",IF(N559=0,"Current",IF(N559&lt;=30,"1-30",IF(N559&lt;=60,"31-60",IF(N559&lt;=90,"61-90","90+")))))</f>
        <v/>
      </c>
      <c r="P559" s="16" t="str">
        <f aca="false">IF(OR(K559="",C559="",N(L559)&gt;0),"",K559-C559)</f>
        <v/>
      </c>
      <c r="Q559" s="9"/>
    </row>
    <row r="560" customFormat="false" ht="15" hidden="false" customHeight="false" outlineLevel="0" collapsed="false">
      <c r="A560" s="9"/>
      <c r="B560" s="9"/>
      <c r="C560" s="10"/>
      <c r="D560" s="11"/>
      <c r="E560" s="12" t="str">
        <f aca="false">IF(C560="","",C560+N(D560))</f>
        <v/>
      </c>
      <c r="F560" s="9"/>
      <c r="G560" s="13"/>
      <c r="H560" s="13"/>
      <c r="I560" s="14" t="str">
        <f aca="false">IF(G560="","",G560+N(H560))</f>
        <v/>
      </c>
      <c r="J560" s="13"/>
      <c r="K560" s="10"/>
      <c r="L560" s="14" t="str">
        <f aca="false">IF(I560="","",I560-N(J560))</f>
        <v/>
      </c>
      <c r="M560" s="15" t="str">
        <f aca="true">IF(I560="","",IF(L560&lt;=0,"Paid",IF(C560="","Draft",IF(E560&lt;TODAY(),"Overdue",IF(N(J560)&gt;0,"Part paid",IF(E560-TODAY()&lt;=7,"Due soon","Not due yet"))))))</f>
        <v/>
      </c>
      <c r="N560" s="16" t="str">
        <f aca="true">IF(OR(L560="",E560=""),"",IF(AND(L560&gt;0,E560&lt;TODAY()),TODAY()-E560,0))</f>
        <v/>
      </c>
      <c r="O560" s="15" t="str">
        <f aca="false">IF(OR(L560="",N(L560)&lt;=0,E560=""),"",IF(N560=0,"Current",IF(N560&lt;=30,"1-30",IF(N560&lt;=60,"31-60",IF(N560&lt;=90,"61-90","90+")))))</f>
        <v/>
      </c>
      <c r="P560" s="16" t="str">
        <f aca="false">IF(OR(K560="",C560="",N(L560)&gt;0),"",K560-C560)</f>
        <v/>
      </c>
      <c r="Q560" s="9"/>
    </row>
    <row r="561" customFormat="false" ht="15" hidden="false" customHeight="false" outlineLevel="0" collapsed="false">
      <c r="A561" s="9"/>
      <c r="B561" s="9"/>
      <c r="C561" s="10"/>
      <c r="D561" s="11"/>
      <c r="E561" s="12" t="str">
        <f aca="false">IF(C561="","",C561+N(D561))</f>
        <v/>
      </c>
      <c r="F561" s="9"/>
      <c r="G561" s="13"/>
      <c r="H561" s="13"/>
      <c r="I561" s="14" t="str">
        <f aca="false">IF(G561="","",G561+N(H561))</f>
        <v/>
      </c>
      <c r="J561" s="13"/>
      <c r="K561" s="10"/>
      <c r="L561" s="14" t="str">
        <f aca="false">IF(I561="","",I561-N(J561))</f>
        <v/>
      </c>
      <c r="M561" s="15" t="str">
        <f aca="true">IF(I561="","",IF(L561&lt;=0,"Paid",IF(C561="","Draft",IF(E561&lt;TODAY(),"Overdue",IF(N(J561)&gt;0,"Part paid",IF(E561-TODAY()&lt;=7,"Due soon","Not due yet"))))))</f>
        <v/>
      </c>
      <c r="N561" s="16" t="str">
        <f aca="true">IF(OR(L561="",E561=""),"",IF(AND(L561&gt;0,E561&lt;TODAY()),TODAY()-E561,0))</f>
        <v/>
      </c>
      <c r="O561" s="15" t="str">
        <f aca="false">IF(OR(L561="",N(L561)&lt;=0,E561=""),"",IF(N561=0,"Current",IF(N561&lt;=30,"1-30",IF(N561&lt;=60,"31-60",IF(N561&lt;=90,"61-90","90+")))))</f>
        <v/>
      </c>
      <c r="P561" s="16" t="str">
        <f aca="false">IF(OR(K561="",C561="",N(L561)&gt;0),"",K561-C561)</f>
        <v/>
      </c>
      <c r="Q561" s="9"/>
    </row>
    <row r="562" customFormat="false" ht="15" hidden="false" customHeight="false" outlineLevel="0" collapsed="false">
      <c r="A562" s="9"/>
      <c r="B562" s="9"/>
      <c r="C562" s="10"/>
      <c r="D562" s="11"/>
      <c r="E562" s="12" t="str">
        <f aca="false">IF(C562="","",C562+N(D562))</f>
        <v/>
      </c>
      <c r="F562" s="9"/>
      <c r="G562" s="13"/>
      <c r="H562" s="13"/>
      <c r="I562" s="14" t="str">
        <f aca="false">IF(G562="","",G562+N(H562))</f>
        <v/>
      </c>
      <c r="J562" s="13"/>
      <c r="K562" s="10"/>
      <c r="L562" s="14" t="str">
        <f aca="false">IF(I562="","",I562-N(J562))</f>
        <v/>
      </c>
      <c r="M562" s="15" t="str">
        <f aca="true">IF(I562="","",IF(L562&lt;=0,"Paid",IF(C562="","Draft",IF(E562&lt;TODAY(),"Overdue",IF(N(J562)&gt;0,"Part paid",IF(E562-TODAY()&lt;=7,"Due soon","Not due yet"))))))</f>
        <v/>
      </c>
      <c r="N562" s="16" t="str">
        <f aca="true">IF(OR(L562="",E562=""),"",IF(AND(L562&gt;0,E562&lt;TODAY()),TODAY()-E562,0))</f>
        <v/>
      </c>
      <c r="O562" s="15" t="str">
        <f aca="false">IF(OR(L562="",N(L562)&lt;=0,E562=""),"",IF(N562=0,"Current",IF(N562&lt;=30,"1-30",IF(N562&lt;=60,"31-60",IF(N562&lt;=90,"61-90","90+")))))</f>
        <v/>
      </c>
      <c r="P562" s="16" t="str">
        <f aca="false">IF(OR(K562="",C562="",N(L562)&gt;0),"",K562-C562)</f>
        <v/>
      </c>
      <c r="Q562" s="9"/>
    </row>
    <row r="563" customFormat="false" ht="15" hidden="false" customHeight="false" outlineLevel="0" collapsed="false">
      <c r="A563" s="9"/>
      <c r="B563" s="9"/>
      <c r="C563" s="10"/>
      <c r="D563" s="11"/>
      <c r="E563" s="12" t="str">
        <f aca="false">IF(C563="","",C563+N(D563))</f>
        <v/>
      </c>
      <c r="F563" s="9"/>
      <c r="G563" s="13"/>
      <c r="H563" s="13"/>
      <c r="I563" s="14" t="str">
        <f aca="false">IF(G563="","",G563+N(H563))</f>
        <v/>
      </c>
      <c r="J563" s="13"/>
      <c r="K563" s="10"/>
      <c r="L563" s="14" t="str">
        <f aca="false">IF(I563="","",I563-N(J563))</f>
        <v/>
      </c>
      <c r="M563" s="15" t="str">
        <f aca="true">IF(I563="","",IF(L563&lt;=0,"Paid",IF(C563="","Draft",IF(E563&lt;TODAY(),"Overdue",IF(N(J563)&gt;0,"Part paid",IF(E563-TODAY()&lt;=7,"Due soon","Not due yet"))))))</f>
        <v/>
      </c>
      <c r="N563" s="16" t="str">
        <f aca="true">IF(OR(L563="",E563=""),"",IF(AND(L563&gt;0,E563&lt;TODAY()),TODAY()-E563,0))</f>
        <v/>
      </c>
      <c r="O563" s="15" t="str">
        <f aca="false">IF(OR(L563="",N(L563)&lt;=0,E563=""),"",IF(N563=0,"Current",IF(N563&lt;=30,"1-30",IF(N563&lt;=60,"31-60",IF(N563&lt;=90,"61-90","90+")))))</f>
        <v/>
      </c>
      <c r="P563" s="16" t="str">
        <f aca="false">IF(OR(K563="",C563="",N(L563)&gt;0),"",K563-C563)</f>
        <v/>
      </c>
      <c r="Q563" s="9"/>
    </row>
    <row r="564" customFormat="false" ht="15" hidden="false" customHeight="false" outlineLevel="0" collapsed="false">
      <c r="A564" s="9"/>
      <c r="B564" s="9"/>
      <c r="C564" s="10"/>
      <c r="D564" s="11"/>
      <c r="E564" s="12" t="str">
        <f aca="false">IF(C564="","",C564+N(D564))</f>
        <v/>
      </c>
      <c r="F564" s="9"/>
      <c r="G564" s="13"/>
      <c r="H564" s="13"/>
      <c r="I564" s="14" t="str">
        <f aca="false">IF(G564="","",G564+N(H564))</f>
        <v/>
      </c>
      <c r="J564" s="13"/>
      <c r="K564" s="10"/>
      <c r="L564" s="14" t="str">
        <f aca="false">IF(I564="","",I564-N(J564))</f>
        <v/>
      </c>
      <c r="M564" s="15" t="str">
        <f aca="true">IF(I564="","",IF(L564&lt;=0,"Paid",IF(C564="","Draft",IF(E564&lt;TODAY(),"Overdue",IF(N(J564)&gt;0,"Part paid",IF(E564-TODAY()&lt;=7,"Due soon","Not due yet"))))))</f>
        <v/>
      </c>
      <c r="N564" s="16" t="str">
        <f aca="true">IF(OR(L564="",E564=""),"",IF(AND(L564&gt;0,E564&lt;TODAY()),TODAY()-E564,0))</f>
        <v/>
      </c>
      <c r="O564" s="15" t="str">
        <f aca="false">IF(OR(L564="",N(L564)&lt;=0,E564=""),"",IF(N564=0,"Current",IF(N564&lt;=30,"1-30",IF(N564&lt;=60,"31-60",IF(N564&lt;=90,"61-90","90+")))))</f>
        <v/>
      </c>
      <c r="P564" s="16" t="str">
        <f aca="false">IF(OR(K564="",C564="",N(L564)&gt;0),"",K564-C564)</f>
        <v/>
      </c>
      <c r="Q564" s="9"/>
    </row>
    <row r="565" customFormat="false" ht="15" hidden="false" customHeight="false" outlineLevel="0" collapsed="false">
      <c r="A565" s="9"/>
      <c r="B565" s="9"/>
      <c r="C565" s="10"/>
      <c r="D565" s="11"/>
      <c r="E565" s="12" t="str">
        <f aca="false">IF(C565="","",C565+N(D565))</f>
        <v/>
      </c>
      <c r="F565" s="9"/>
      <c r="G565" s="13"/>
      <c r="H565" s="13"/>
      <c r="I565" s="14" t="str">
        <f aca="false">IF(G565="","",G565+N(H565))</f>
        <v/>
      </c>
      <c r="J565" s="13"/>
      <c r="K565" s="10"/>
      <c r="L565" s="14" t="str">
        <f aca="false">IF(I565="","",I565-N(J565))</f>
        <v/>
      </c>
      <c r="M565" s="15" t="str">
        <f aca="true">IF(I565="","",IF(L565&lt;=0,"Paid",IF(C565="","Draft",IF(E565&lt;TODAY(),"Overdue",IF(N(J565)&gt;0,"Part paid",IF(E565-TODAY()&lt;=7,"Due soon","Not due yet"))))))</f>
        <v/>
      </c>
      <c r="N565" s="16" t="str">
        <f aca="true">IF(OR(L565="",E565=""),"",IF(AND(L565&gt;0,E565&lt;TODAY()),TODAY()-E565,0))</f>
        <v/>
      </c>
      <c r="O565" s="15" t="str">
        <f aca="false">IF(OR(L565="",N(L565)&lt;=0,E565=""),"",IF(N565=0,"Current",IF(N565&lt;=30,"1-30",IF(N565&lt;=60,"31-60",IF(N565&lt;=90,"61-90","90+")))))</f>
        <v/>
      </c>
      <c r="P565" s="16" t="str">
        <f aca="false">IF(OR(K565="",C565="",N(L565)&gt;0),"",K565-C565)</f>
        <v/>
      </c>
      <c r="Q565" s="9"/>
    </row>
    <row r="566" customFormat="false" ht="15" hidden="false" customHeight="false" outlineLevel="0" collapsed="false">
      <c r="A566" s="9"/>
      <c r="B566" s="9"/>
      <c r="C566" s="10"/>
      <c r="D566" s="11"/>
      <c r="E566" s="12" t="str">
        <f aca="false">IF(C566="","",C566+N(D566))</f>
        <v/>
      </c>
      <c r="F566" s="9"/>
      <c r="G566" s="13"/>
      <c r="H566" s="13"/>
      <c r="I566" s="14" t="str">
        <f aca="false">IF(G566="","",G566+N(H566))</f>
        <v/>
      </c>
      <c r="J566" s="13"/>
      <c r="K566" s="10"/>
      <c r="L566" s="14" t="str">
        <f aca="false">IF(I566="","",I566-N(J566))</f>
        <v/>
      </c>
      <c r="M566" s="15" t="str">
        <f aca="true">IF(I566="","",IF(L566&lt;=0,"Paid",IF(C566="","Draft",IF(E566&lt;TODAY(),"Overdue",IF(N(J566)&gt;0,"Part paid",IF(E566-TODAY()&lt;=7,"Due soon","Not due yet"))))))</f>
        <v/>
      </c>
      <c r="N566" s="16" t="str">
        <f aca="true">IF(OR(L566="",E566=""),"",IF(AND(L566&gt;0,E566&lt;TODAY()),TODAY()-E566,0))</f>
        <v/>
      </c>
      <c r="O566" s="15" t="str">
        <f aca="false">IF(OR(L566="",N(L566)&lt;=0,E566=""),"",IF(N566=0,"Current",IF(N566&lt;=30,"1-30",IF(N566&lt;=60,"31-60",IF(N566&lt;=90,"61-90","90+")))))</f>
        <v/>
      </c>
      <c r="P566" s="16" t="str">
        <f aca="false">IF(OR(K566="",C566="",N(L566)&gt;0),"",K566-C566)</f>
        <v/>
      </c>
      <c r="Q566" s="9"/>
    </row>
    <row r="567" customFormat="false" ht="15" hidden="false" customHeight="false" outlineLevel="0" collapsed="false">
      <c r="A567" s="9"/>
      <c r="B567" s="9"/>
      <c r="C567" s="10"/>
      <c r="D567" s="11"/>
      <c r="E567" s="12" t="str">
        <f aca="false">IF(C567="","",C567+N(D567))</f>
        <v/>
      </c>
      <c r="F567" s="9"/>
      <c r="G567" s="13"/>
      <c r="H567" s="13"/>
      <c r="I567" s="14" t="str">
        <f aca="false">IF(G567="","",G567+N(H567))</f>
        <v/>
      </c>
      <c r="J567" s="13"/>
      <c r="K567" s="10"/>
      <c r="L567" s="14" t="str">
        <f aca="false">IF(I567="","",I567-N(J567))</f>
        <v/>
      </c>
      <c r="M567" s="15" t="str">
        <f aca="true">IF(I567="","",IF(L567&lt;=0,"Paid",IF(C567="","Draft",IF(E567&lt;TODAY(),"Overdue",IF(N(J567)&gt;0,"Part paid",IF(E567-TODAY()&lt;=7,"Due soon","Not due yet"))))))</f>
        <v/>
      </c>
      <c r="N567" s="16" t="str">
        <f aca="true">IF(OR(L567="",E567=""),"",IF(AND(L567&gt;0,E567&lt;TODAY()),TODAY()-E567,0))</f>
        <v/>
      </c>
      <c r="O567" s="15" t="str">
        <f aca="false">IF(OR(L567="",N(L567)&lt;=0,E567=""),"",IF(N567=0,"Current",IF(N567&lt;=30,"1-30",IF(N567&lt;=60,"31-60",IF(N567&lt;=90,"61-90","90+")))))</f>
        <v/>
      </c>
      <c r="P567" s="16" t="str">
        <f aca="false">IF(OR(K567="",C567="",N(L567)&gt;0),"",K567-C567)</f>
        <v/>
      </c>
      <c r="Q567" s="9"/>
    </row>
    <row r="568" customFormat="false" ht="15" hidden="false" customHeight="false" outlineLevel="0" collapsed="false">
      <c r="A568" s="9"/>
      <c r="B568" s="9"/>
      <c r="C568" s="10"/>
      <c r="D568" s="11"/>
      <c r="E568" s="12" t="str">
        <f aca="false">IF(C568="","",C568+N(D568))</f>
        <v/>
      </c>
      <c r="F568" s="9"/>
      <c r="G568" s="13"/>
      <c r="H568" s="13"/>
      <c r="I568" s="14" t="str">
        <f aca="false">IF(G568="","",G568+N(H568))</f>
        <v/>
      </c>
      <c r="J568" s="13"/>
      <c r="K568" s="10"/>
      <c r="L568" s="14" t="str">
        <f aca="false">IF(I568="","",I568-N(J568))</f>
        <v/>
      </c>
      <c r="M568" s="15" t="str">
        <f aca="true">IF(I568="","",IF(L568&lt;=0,"Paid",IF(C568="","Draft",IF(E568&lt;TODAY(),"Overdue",IF(N(J568)&gt;0,"Part paid",IF(E568-TODAY()&lt;=7,"Due soon","Not due yet"))))))</f>
        <v/>
      </c>
      <c r="N568" s="16" t="str">
        <f aca="true">IF(OR(L568="",E568=""),"",IF(AND(L568&gt;0,E568&lt;TODAY()),TODAY()-E568,0))</f>
        <v/>
      </c>
      <c r="O568" s="15" t="str">
        <f aca="false">IF(OR(L568="",N(L568)&lt;=0,E568=""),"",IF(N568=0,"Current",IF(N568&lt;=30,"1-30",IF(N568&lt;=60,"31-60",IF(N568&lt;=90,"61-90","90+")))))</f>
        <v/>
      </c>
      <c r="P568" s="16" t="str">
        <f aca="false">IF(OR(K568="",C568="",N(L568)&gt;0),"",K568-C568)</f>
        <v/>
      </c>
      <c r="Q568" s="9"/>
    </row>
    <row r="569" customFormat="false" ht="15" hidden="false" customHeight="false" outlineLevel="0" collapsed="false">
      <c r="A569" s="9"/>
      <c r="B569" s="9"/>
      <c r="C569" s="10"/>
      <c r="D569" s="11"/>
      <c r="E569" s="12" t="str">
        <f aca="false">IF(C569="","",C569+N(D569))</f>
        <v/>
      </c>
      <c r="F569" s="9"/>
      <c r="G569" s="13"/>
      <c r="H569" s="13"/>
      <c r="I569" s="14" t="str">
        <f aca="false">IF(G569="","",G569+N(H569))</f>
        <v/>
      </c>
      <c r="J569" s="13"/>
      <c r="K569" s="10"/>
      <c r="L569" s="14" t="str">
        <f aca="false">IF(I569="","",I569-N(J569))</f>
        <v/>
      </c>
      <c r="M569" s="15" t="str">
        <f aca="true">IF(I569="","",IF(L569&lt;=0,"Paid",IF(C569="","Draft",IF(E569&lt;TODAY(),"Overdue",IF(N(J569)&gt;0,"Part paid",IF(E569-TODAY()&lt;=7,"Due soon","Not due yet"))))))</f>
        <v/>
      </c>
      <c r="N569" s="16" t="str">
        <f aca="true">IF(OR(L569="",E569=""),"",IF(AND(L569&gt;0,E569&lt;TODAY()),TODAY()-E569,0))</f>
        <v/>
      </c>
      <c r="O569" s="15" t="str">
        <f aca="false">IF(OR(L569="",N(L569)&lt;=0,E569=""),"",IF(N569=0,"Current",IF(N569&lt;=30,"1-30",IF(N569&lt;=60,"31-60",IF(N569&lt;=90,"61-90","90+")))))</f>
        <v/>
      </c>
      <c r="P569" s="16" t="str">
        <f aca="false">IF(OR(K569="",C569="",N(L569)&gt;0),"",K569-C569)</f>
        <v/>
      </c>
      <c r="Q569" s="9"/>
    </row>
    <row r="570" customFormat="false" ht="15" hidden="false" customHeight="false" outlineLevel="0" collapsed="false">
      <c r="A570" s="9"/>
      <c r="B570" s="9"/>
      <c r="C570" s="10"/>
      <c r="D570" s="11"/>
      <c r="E570" s="12" t="str">
        <f aca="false">IF(C570="","",C570+N(D570))</f>
        <v/>
      </c>
      <c r="F570" s="9"/>
      <c r="G570" s="13"/>
      <c r="H570" s="13"/>
      <c r="I570" s="14" t="str">
        <f aca="false">IF(G570="","",G570+N(H570))</f>
        <v/>
      </c>
      <c r="J570" s="13"/>
      <c r="K570" s="10"/>
      <c r="L570" s="14" t="str">
        <f aca="false">IF(I570="","",I570-N(J570))</f>
        <v/>
      </c>
      <c r="M570" s="15" t="str">
        <f aca="true">IF(I570="","",IF(L570&lt;=0,"Paid",IF(C570="","Draft",IF(E570&lt;TODAY(),"Overdue",IF(N(J570)&gt;0,"Part paid",IF(E570-TODAY()&lt;=7,"Due soon","Not due yet"))))))</f>
        <v/>
      </c>
      <c r="N570" s="16" t="str">
        <f aca="true">IF(OR(L570="",E570=""),"",IF(AND(L570&gt;0,E570&lt;TODAY()),TODAY()-E570,0))</f>
        <v/>
      </c>
      <c r="O570" s="15" t="str">
        <f aca="false">IF(OR(L570="",N(L570)&lt;=0,E570=""),"",IF(N570=0,"Current",IF(N570&lt;=30,"1-30",IF(N570&lt;=60,"31-60",IF(N570&lt;=90,"61-90","90+")))))</f>
        <v/>
      </c>
      <c r="P570" s="16" t="str">
        <f aca="false">IF(OR(K570="",C570="",N(L570)&gt;0),"",K570-C570)</f>
        <v/>
      </c>
      <c r="Q570" s="9"/>
    </row>
    <row r="571" customFormat="false" ht="15" hidden="false" customHeight="false" outlineLevel="0" collapsed="false">
      <c r="A571" s="9"/>
      <c r="B571" s="9"/>
      <c r="C571" s="10"/>
      <c r="D571" s="11"/>
      <c r="E571" s="12" t="str">
        <f aca="false">IF(C571="","",C571+N(D571))</f>
        <v/>
      </c>
      <c r="F571" s="9"/>
      <c r="G571" s="13"/>
      <c r="H571" s="13"/>
      <c r="I571" s="14" t="str">
        <f aca="false">IF(G571="","",G571+N(H571))</f>
        <v/>
      </c>
      <c r="J571" s="13"/>
      <c r="K571" s="10"/>
      <c r="L571" s="14" t="str">
        <f aca="false">IF(I571="","",I571-N(J571))</f>
        <v/>
      </c>
      <c r="M571" s="15" t="str">
        <f aca="true">IF(I571="","",IF(L571&lt;=0,"Paid",IF(C571="","Draft",IF(E571&lt;TODAY(),"Overdue",IF(N(J571)&gt;0,"Part paid",IF(E571-TODAY()&lt;=7,"Due soon","Not due yet"))))))</f>
        <v/>
      </c>
      <c r="N571" s="16" t="str">
        <f aca="true">IF(OR(L571="",E571=""),"",IF(AND(L571&gt;0,E571&lt;TODAY()),TODAY()-E571,0))</f>
        <v/>
      </c>
      <c r="O571" s="15" t="str">
        <f aca="false">IF(OR(L571="",N(L571)&lt;=0,E571=""),"",IF(N571=0,"Current",IF(N571&lt;=30,"1-30",IF(N571&lt;=60,"31-60",IF(N571&lt;=90,"61-90","90+")))))</f>
        <v/>
      </c>
      <c r="P571" s="16" t="str">
        <f aca="false">IF(OR(K571="",C571="",N(L571)&gt;0),"",K571-C571)</f>
        <v/>
      </c>
      <c r="Q571" s="9"/>
    </row>
    <row r="572" customFormat="false" ht="15" hidden="false" customHeight="false" outlineLevel="0" collapsed="false">
      <c r="A572" s="9"/>
      <c r="B572" s="9"/>
      <c r="C572" s="10"/>
      <c r="D572" s="11"/>
      <c r="E572" s="12" t="str">
        <f aca="false">IF(C572="","",C572+N(D572))</f>
        <v/>
      </c>
      <c r="F572" s="9"/>
      <c r="G572" s="13"/>
      <c r="H572" s="13"/>
      <c r="I572" s="14" t="str">
        <f aca="false">IF(G572="","",G572+N(H572))</f>
        <v/>
      </c>
      <c r="J572" s="13"/>
      <c r="K572" s="10"/>
      <c r="L572" s="14" t="str">
        <f aca="false">IF(I572="","",I572-N(J572))</f>
        <v/>
      </c>
      <c r="M572" s="15" t="str">
        <f aca="true">IF(I572="","",IF(L572&lt;=0,"Paid",IF(C572="","Draft",IF(E572&lt;TODAY(),"Overdue",IF(N(J572)&gt;0,"Part paid",IF(E572-TODAY()&lt;=7,"Due soon","Not due yet"))))))</f>
        <v/>
      </c>
      <c r="N572" s="16" t="str">
        <f aca="true">IF(OR(L572="",E572=""),"",IF(AND(L572&gt;0,E572&lt;TODAY()),TODAY()-E572,0))</f>
        <v/>
      </c>
      <c r="O572" s="15" t="str">
        <f aca="false">IF(OR(L572="",N(L572)&lt;=0,E572=""),"",IF(N572=0,"Current",IF(N572&lt;=30,"1-30",IF(N572&lt;=60,"31-60",IF(N572&lt;=90,"61-90","90+")))))</f>
        <v/>
      </c>
      <c r="P572" s="16" t="str">
        <f aca="false">IF(OR(K572="",C572="",N(L572)&gt;0),"",K572-C572)</f>
        <v/>
      </c>
      <c r="Q572" s="9"/>
    </row>
    <row r="573" customFormat="false" ht="15" hidden="false" customHeight="false" outlineLevel="0" collapsed="false">
      <c r="A573" s="9"/>
      <c r="B573" s="9"/>
      <c r="C573" s="10"/>
      <c r="D573" s="11"/>
      <c r="E573" s="12" t="str">
        <f aca="false">IF(C573="","",C573+N(D573))</f>
        <v/>
      </c>
      <c r="F573" s="9"/>
      <c r="G573" s="13"/>
      <c r="H573" s="13"/>
      <c r="I573" s="14" t="str">
        <f aca="false">IF(G573="","",G573+N(H573))</f>
        <v/>
      </c>
      <c r="J573" s="13"/>
      <c r="K573" s="10"/>
      <c r="L573" s="14" t="str">
        <f aca="false">IF(I573="","",I573-N(J573))</f>
        <v/>
      </c>
      <c r="M573" s="15" t="str">
        <f aca="true">IF(I573="","",IF(L573&lt;=0,"Paid",IF(C573="","Draft",IF(E573&lt;TODAY(),"Overdue",IF(N(J573)&gt;0,"Part paid",IF(E573-TODAY()&lt;=7,"Due soon","Not due yet"))))))</f>
        <v/>
      </c>
      <c r="N573" s="16" t="str">
        <f aca="true">IF(OR(L573="",E573=""),"",IF(AND(L573&gt;0,E573&lt;TODAY()),TODAY()-E573,0))</f>
        <v/>
      </c>
      <c r="O573" s="15" t="str">
        <f aca="false">IF(OR(L573="",N(L573)&lt;=0,E573=""),"",IF(N573=0,"Current",IF(N573&lt;=30,"1-30",IF(N573&lt;=60,"31-60",IF(N573&lt;=90,"61-90","90+")))))</f>
        <v/>
      </c>
      <c r="P573" s="16" t="str">
        <f aca="false">IF(OR(K573="",C573="",N(L573)&gt;0),"",K573-C573)</f>
        <v/>
      </c>
      <c r="Q573" s="9"/>
    </row>
    <row r="574" customFormat="false" ht="15" hidden="false" customHeight="false" outlineLevel="0" collapsed="false">
      <c r="A574" s="9"/>
      <c r="B574" s="9"/>
      <c r="C574" s="10"/>
      <c r="D574" s="11"/>
      <c r="E574" s="12" t="str">
        <f aca="false">IF(C574="","",C574+N(D574))</f>
        <v/>
      </c>
      <c r="F574" s="9"/>
      <c r="G574" s="13"/>
      <c r="H574" s="13"/>
      <c r="I574" s="14" t="str">
        <f aca="false">IF(G574="","",G574+N(H574))</f>
        <v/>
      </c>
      <c r="J574" s="13"/>
      <c r="K574" s="10"/>
      <c r="L574" s="14" t="str">
        <f aca="false">IF(I574="","",I574-N(J574))</f>
        <v/>
      </c>
      <c r="M574" s="15" t="str">
        <f aca="true">IF(I574="","",IF(L574&lt;=0,"Paid",IF(C574="","Draft",IF(E574&lt;TODAY(),"Overdue",IF(N(J574)&gt;0,"Part paid",IF(E574-TODAY()&lt;=7,"Due soon","Not due yet"))))))</f>
        <v/>
      </c>
      <c r="N574" s="16" t="str">
        <f aca="true">IF(OR(L574="",E574=""),"",IF(AND(L574&gt;0,E574&lt;TODAY()),TODAY()-E574,0))</f>
        <v/>
      </c>
      <c r="O574" s="15" t="str">
        <f aca="false">IF(OR(L574="",N(L574)&lt;=0,E574=""),"",IF(N574=0,"Current",IF(N574&lt;=30,"1-30",IF(N574&lt;=60,"31-60",IF(N574&lt;=90,"61-90","90+")))))</f>
        <v/>
      </c>
      <c r="P574" s="16" t="str">
        <f aca="false">IF(OR(K574="",C574="",N(L574)&gt;0),"",K574-C574)</f>
        <v/>
      </c>
      <c r="Q574" s="9"/>
    </row>
    <row r="575" customFormat="false" ht="15" hidden="false" customHeight="false" outlineLevel="0" collapsed="false">
      <c r="A575" s="9"/>
      <c r="B575" s="9"/>
      <c r="C575" s="10"/>
      <c r="D575" s="11"/>
      <c r="E575" s="12" t="str">
        <f aca="false">IF(C575="","",C575+N(D575))</f>
        <v/>
      </c>
      <c r="F575" s="9"/>
      <c r="G575" s="13"/>
      <c r="H575" s="13"/>
      <c r="I575" s="14" t="str">
        <f aca="false">IF(G575="","",G575+N(H575))</f>
        <v/>
      </c>
      <c r="J575" s="13"/>
      <c r="K575" s="10"/>
      <c r="L575" s="14" t="str">
        <f aca="false">IF(I575="","",I575-N(J575))</f>
        <v/>
      </c>
      <c r="M575" s="15" t="str">
        <f aca="true">IF(I575="","",IF(L575&lt;=0,"Paid",IF(C575="","Draft",IF(E575&lt;TODAY(),"Overdue",IF(N(J575)&gt;0,"Part paid",IF(E575-TODAY()&lt;=7,"Due soon","Not due yet"))))))</f>
        <v/>
      </c>
      <c r="N575" s="16" t="str">
        <f aca="true">IF(OR(L575="",E575=""),"",IF(AND(L575&gt;0,E575&lt;TODAY()),TODAY()-E575,0))</f>
        <v/>
      </c>
      <c r="O575" s="15" t="str">
        <f aca="false">IF(OR(L575="",N(L575)&lt;=0,E575=""),"",IF(N575=0,"Current",IF(N575&lt;=30,"1-30",IF(N575&lt;=60,"31-60",IF(N575&lt;=90,"61-90","90+")))))</f>
        <v/>
      </c>
      <c r="P575" s="16" t="str">
        <f aca="false">IF(OR(K575="",C575="",N(L575)&gt;0),"",K575-C575)</f>
        <v/>
      </c>
      <c r="Q575" s="9"/>
    </row>
    <row r="576" customFormat="false" ht="15" hidden="false" customHeight="false" outlineLevel="0" collapsed="false">
      <c r="A576" s="9"/>
      <c r="B576" s="9"/>
      <c r="C576" s="10"/>
      <c r="D576" s="11"/>
      <c r="E576" s="12" t="str">
        <f aca="false">IF(C576="","",C576+N(D576))</f>
        <v/>
      </c>
      <c r="F576" s="9"/>
      <c r="G576" s="13"/>
      <c r="H576" s="13"/>
      <c r="I576" s="14" t="str">
        <f aca="false">IF(G576="","",G576+N(H576))</f>
        <v/>
      </c>
      <c r="J576" s="13"/>
      <c r="K576" s="10"/>
      <c r="L576" s="14" t="str">
        <f aca="false">IF(I576="","",I576-N(J576))</f>
        <v/>
      </c>
      <c r="M576" s="15" t="str">
        <f aca="true">IF(I576="","",IF(L576&lt;=0,"Paid",IF(C576="","Draft",IF(E576&lt;TODAY(),"Overdue",IF(N(J576)&gt;0,"Part paid",IF(E576-TODAY()&lt;=7,"Due soon","Not due yet"))))))</f>
        <v/>
      </c>
      <c r="N576" s="16" t="str">
        <f aca="true">IF(OR(L576="",E576=""),"",IF(AND(L576&gt;0,E576&lt;TODAY()),TODAY()-E576,0))</f>
        <v/>
      </c>
      <c r="O576" s="15" t="str">
        <f aca="false">IF(OR(L576="",N(L576)&lt;=0,E576=""),"",IF(N576=0,"Current",IF(N576&lt;=30,"1-30",IF(N576&lt;=60,"31-60",IF(N576&lt;=90,"61-90","90+")))))</f>
        <v/>
      </c>
      <c r="P576" s="16" t="str">
        <f aca="false">IF(OR(K576="",C576="",N(L576)&gt;0),"",K576-C576)</f>
        <v/>
      </c>
      <c r="Q576" s="9"/>
    </row>
    <row r="577" customFormat="false" ht="15" hidden="false" customHeight="false" outlineLevel="0" collapsed="false">
      <c r="A577" s="9"/>
      <c r="B577" s="9"/>
      <c r="C577" s="10"/>
      <c r="D577" s="11"/>
      <c r="E577" s="12" t="str">
        <f aca="false">IF(C577="","",C577+N(D577))</f>
        <v/>
      </c>
      <c r="F577" s="9"/>
      <c r="G577" s="13"/>
      <c r="H577" s="13"/>
      <c r="I577" s="14" t="str">
        <f aca="false">IF(G577="","",G577+N(H577))</f>
        <v/>
      </c>
      <c r="J577" s="13"/>
      <c r="K577" s="10"/>
      <c r="L577" s="14" t="str">
        <f aca="false">IF(I577="","",I577-N(J577))</f>
        <v/>
      </c>
      <c r="M577" s="15" t="str">
        <f aca="true">IF(I577="","",IF(L577&lt;=0,"Paid",IF(C577="","Draft",IF(E577&lt;TODAY(),"Overdue",IF(N(J577)&gt;0,"Part paid",IF(E577-TODAY()&lt;=7,"Due soon","Not due yet"))))))</f>
        <v/>
      </c>
      <c r="N577" s="16" t="str">
        <f aca="true">IF(OR(L577="",E577=""),"",IF(AND(L577&gt;0,E577&lt;TODAY()),TODAY()-E577,0))</f>
        <v/>
      </c>
      <c r="O577" s="15" t="str">
        <f aca="false">IF(OR(L577="",N(L577)&lt;=0,E577=""),"",IF(N577=0,"Current",IF(N577&lt;=30,"1-30",IF(N577&lt;=60,"31-60",IF(N577&lt;=90,"61-90","90+")))))</f>
        <v/>
      </c>
      <c r="P577" s="16" t="str">
        <f aca="false">IF(OR(K577="",C577="",N(L577)&gt;0),"",K577-C577)</f>
        <v/>
      </c>
      <c r="Q577" s="9"/>
    </row>
    <row r="578" customFormat="false" ht="15" hidden="false" customHeight="false" outlineLevel="0" collapsed="false">
      <c r="A578" s="9"/>
      <c r="B578" s="9"/>
      <c r="C578" s="10"/>
      <c r="D578" s="11"/>
      <c r="E578" s="12" t="str">
        <f aca="false">IF(C578="","",C578+N(D578))</f>
        <v/>
      </c>
      <c r="F578" s="9"/>
      <c r="G578" s="13"/>
      <c r="H578" s="13"/>
      <c r="I578" s="14" t="str">
        <f aca="false">IF(G578="","",G578+N(H578))</f>
        <v/>
      </c>
      <c r="J578" s="13"/>
      <c r="K578" s="10"/>
      <c r="L578" s="14" t="str">
        <f aca="false">IF(I578="","",I578-N(J578))</f>
        <v/>
      </c>
      <c r="M578" s="15" t="str">
        <f aca="true">IF(I578="","",IF(L578&lt;=0,"Paid",IF(C578="","Draft",IF(E578&lt;TODAY(),"Overdue",IF(N(J578)&gt;0,"Part paid",IF(E578-TODAY()&lt;=7,"Due soon","Not due yet"))))))</f>
        <v/>
      </c>
      <c r="N578" s="16" t="str">
        <f aca="true">IF(OR(L578="",E578=""),"",IF(AND(L578&gt;0,E578&lt;TODAY()),TODAY()-E578,0))</f>
        <v/>
      </c>
      <c r="O578" s="15" t="str">
        <f aca="false">IF(OR(L578="",N(L578)&lt;=0,E578=""),"",IF(N578=0,"Current",IF(N578&lt;=30,"1-30",IF(N578&lt;=60,"31-60",IF(N578&lt;=90,"61-90","90+")))))</f>
        <v/>
      </c>
      <c r="P578" s="16" t="str">
        <f aca="false">IF(OR(K578="",C578="",N(L578)&gt;0),"",K578-C578)</f>
        <v/>
      </c>
      <c r="Q578" s="9"/>
    </row>
    <row r="579" customFormat="false" ht="15" hidden="false" customHeight="false" outlineLevel="0" collapsed="false">
      <c r="A579" s="9"/>
      <c r="B579" s="9"/>
      <c r="C579" s="10"/>
      <c r="D579" s="11"/>
      <c r="E579" s="12" t="str">
        <f aca="false">IF(C579="","",C579+N(D579))</f>
        <v/>
      </c>
      <c r="F579" s="9"/>
      <c r="G579" s="13"/>
      <c r="H579" s="13"/>
      <c r="I579" s="14" t="str">
        <f aca="false">IF(G579="","",G579+N(H579))</f>
        <v/>
      </c>
      <c r="J579" s="13"/>
      <c r="K579" s="10"/>
      <c r="L579" s="14" t="str">
        <f aca="false">IF(I579="","",I579-N(J579))</f>
        <v/>
      </c>
      <c r="M579" s="15" t="str">
        <f aca="true">IF(I579="","",IF(L579&lt;=0,"Paid",IF(C579="","Draft",IF(E579&lt;TODAY(),"Overdue",IF(N(J579)&gt;0,"Part paid",IF(E579-TODAY()&lt;=7,"Due soon","Not due yet"))))))</f>
        <v/>
      </c>
      <c r="N579" s="16" t="str">
        <f aca="true">IF(OR(L579="",E579=""),"",IF(AND(L579&gt;0,E579&lt;TODAY()),TODAY()-E579,0))</f>
        <v/>
      </c>
      <c r="O579" s="15" t="str">
        <f aca="false">IF(OR(L579="",N(L579)&lt;=0,E579=""),"",IF(N579=0,"Current",IF(N579&lt;=30,"1-30",IF(N579&lt;=60,"31-60",IF(N579&lt;=90,"61-90","90+")))))</f>
        <v/>
      </c>
      <c r="P579" s="16" t="str">
        <f aca="false">IF(OR(K579="",C579="",N(L579)&gt;0),"",K579-C579)</f>
        <v/>
      </c>
      <c r="Q579" s="9"/>
    </row>
    <row r="580" customFormat="false" ht="15" hidden="false" customHeight="false" outlineLevel="0" collapsed="false">
      <c r="A580" s="9"/>
      <c r="B580" s="9"/>
      <c r="C580" s="10"/>
      <c r="D580" s="11"/>
      <c r="E580" s="12" t="str">
        <f aca="false">IF(C580="","",C580+N(D580))</f>
        <v/>
      </c>
      <c r="F580" s="9"/>
      <c r="G580" s="13"/>
      <c r="H580" s="13"/>
      <c r="I580" s="14" t="str">
        <f aca="false">IF(G580="","",G580+N(H580))</f>
        <v/>
      </c>
      <c r="J580" s="13"/>
      <c r="K580" s="10"/>
      <c r="L580" s="14" t="str">
        <f aca="false">IF(I580="","",I580-N(J580))</f>
        <v/>
      </c>
      <c r="M580" s="15" t="str">
        <f aca="true">IF(I580="","",IF(L580&lt;=0,"Paid",IF(C580="","Draft",IF(E580&lt;TODAY(),"Overdue",IF(N(J580)&gt;0,"Part paid",IF(E580-TODAY()&lt;=7,"Due soon","Not due yet"))))))</f>
        <v/>
      </c>
      <c r="N580" s="16" t="str">
        <f aca="true">IF(OR(L580="",E580=""),"",IF(AND(L580&gt;0,E580&lt;TODAY()),TODAY()-E580,0))</f>
        <v/>
      </c>
      <c r="O580" s="15" t="str">
        <f aca="false">IF(OR(L580="",N(L580)&lt;=0,E580=""),"",IF(N580=0,"Current",IF(N580&lt;=30,"1-30",IF(N580&lt;=60,"31-60",IF(N580&lt;=90,"61-90","90+")))))</f>
        <v/>
      </c>
      <c r="P580" s="16" t="str">
        <f aca="false">IF(OR(K580="",C580="",N(L580)&gt;0),"",K580-C580)</f>
        <v/>
      </c>
      <c r="Q580" s="9"/>
    </row>
    <row r="581" customFormat="false" ht="15" hidden="false" customHeight="false" outlineLevel="0" collapsed="false">
      <c r="A581" s="9"/>
      <c r="B581" s="9"/>
      <c r="C581" s="10"/>
      <c r="D581" s="11"/>
      <c r="E581" s="12" t="str">
        <f aca="false">IF(C581="","",C581+N(D581))</f>
        <v/>
      </c>
      <c r="F581" s="9"/>
      <c r="G581" s="13"/>
      <c r="H581" s="13"/>
      <c r="I581" s="14" t="str">
        <f aca="false">IF(G581="","",G581+N(H581))</f>
        <v/>
      </c>
      <c r="J581" s="13"/>
      <c r="K581" s="10"/>
      <c r="L581" s="14" t="str">
        <f aca="false">IF(I581="","",I581-N(J581))</f>
        <v/>
      </c>
      <c r="M581" s="15" t="str">
        <f aca="true">IF(I581="","",IF(L581&lt;=0,"Paid",IF(C581="","Draft",IF(E581&lt;TODAY(),"Overdue",IF(N(J581)&gt;0,"Part paid",IF(E581-TODAY()&lt;=7,"Due soon","Not due yet"))))))</f>
        <v/>
      </c>
      <c r="N581" s="16" t="str">
        <f aca="true">IF(OR(L581="",E581=""),"",IF(AND(L581&gt;0,E581&lt;TODAY()),TODAY()-E581,0))</f>
        <v/>
      </c>
      <c r="O581" s="15" t="str">
        <f aca="false">IF(OR(L581="",N(L581)&lt;=0,E581=""),"",IF(N581=0,"Current",IF(N581&lt;=30,"1-30",IF(N581&lt;=60,"31-60",IF(N581&lt;=90,"61-90","90+")))))</f>
        <v/>
      </c>
      <c r="P581" s="16" t="str">
        <f aca="false">IF(OR(K581="",C581="",N(L581)&gt;0),"",K581-C581)</f>
        <v/>
      </c>
      <c r="Q581" s="9"/>
    </row>
    <row r="582" customFormat="false" ht="15" hidden="false" customHeight="false" outlineLevel="0" collapsed="false">
      <c r="A582" s="9"/>
      <c r="B582" s="9"/>
      <c r="C582" s="10"/>
      <c r="D582" s="11"/>
      <c r="E582" s="12" t="str">
        <f aca="false">IF(C582="","",C582+N(D582))</f>
        <v/>
      </c>
      <c r="F582" s="9"/>
      <c r="G582" s="13"/>
      <c r="H582" s="13"/>
      <c r="I582" s="14" t="str">
        <f aca="false">IF(G582="","",G582+N(H582))</f>
        <v/>
      </c>
      <c r="J582" s="13"/>
      <c r="K582" s="10"/>
      <c r="L582" s="14" t="str">
        <f aca="false">IF(I582="","",I582-N(J582))</f>
        <v/>
      </c>
      <c r="M582" s="15" t="str">
        <f aca="true">IF(I582="","",IF(L582&lt;=0,"Paid",IF(C582="","Draft",IF(E582&lt;TODAY(),"Overdue",IF(N(J582)&gt;0,"Part paid",IF(E582-TODAY()&lt;=7,"Due soon","Not due yet"))))))</f>
        <v/>
      </c>
      <c r="N582" s="16" t="str">
        <f aca="true">IF(OR(L582="",E582=""),"",IF(AND(L582&gt;0,E582&lt;TODAY()),TODAY()-E582,0))</f>
        <v/>
      </c>
      <c r="O582" s="15" t="str">
        <f aca="false">IF(OR(L582="",N(L582)&lt;=0,E582=""),"",IF(N582=0,"Current",IF(N582&lt;=30,"1-30",IF(N582&lt;=60,"31-60",IF(N582&lt;=90,"61-90","90+")))))</f>
        <v/>
      </c>
      <c r="P582" s="16" t="str">
        <f aca="false">IF(OR(K582="",C582="",N(L582)&gt;0),"",K582-C582)</f>
        <v/>
      </c>
      <c r="Q582" s="9"/>
    </row>
    <row r="583" customFormat="false" ht="15" hidden="false" customHeight="false" outlineLevel="0" collapsed="false">
      <c r="A583" s="9"/>
      <c r="B583" s="9"/>
      <c r="C583" s="10"/>
      <c r="D583" s="11"/>
      <c r="E583" s="12" t="str">
        <f aca="false">IF(C583="","",C583+N(D583))</f>
        <v/>
      </c>
      <c r="F583" s="9"/>
      <c r="G583" s="13"/>
      <c r="H583" s="13"/>
      <c r="I583" s="14" t="str">
        <f aca="false">IF(G583="","",G583+N(H583))</f>
        <v/>
      </c>
      <c r="J583" s="13"/>
      <c r="K583" s="10"/>
      <c r="L583" s="14" t="str">
        <f aca="false">IF(I583="","",I583-N(J583))</f>
        <v/>
      </c>
      <c r="M583" s="15" t="str">
        <f aca="true">IF(I583="","",IF(L583&lt;=0,"Paid",IF(C583="","Draft",IF(E583&lt;TODAY(),"Overdue",IF(N(J583)&gt;0,"Part paid",IF(E583-TODAY()&lt;=7,"Due soon","Not due yet"))))))</f>
        <v/>
      </c>
      <c r="N583" s="16" t="str">
        <f aca="true">IF(OR(L583="",E583=""),"",IF(AND(L583&gt;0,E583&lt;TODAY()),TODAY()-E583,0))</f>
        <v/>
      </c>
      <c r="O583" s="15" t="str">
        <f aca="false">IF(OR(L583="",N(L583)&lt;=0,E583=""),"",IF(N583=0,"Current",IF(N583&lt;=30,"1-30",IF(N583&lt;=60,"31-60",IF(N583&lt;=90,"61-90","90+")))))</f>
        <v/>
      </c>
      <c r="P583" s="16" t="str">
        <f aca="false">IF(OR(K583="",C583="",N(L583)&gt;0),"",K583-C583)</f>
        <v/>
      </c>
      <c r="Q583" s="9"/>
    </row>
    <row r="584" customFormat="false" ht="15" hidden="false" customHeight="false" outlineLevel="0" collapsed="false">
      <c r="A584" s="9"/>
      <c r="B584" s="9"/>
      <c r="C584" s="10"/>
      <c r="D584" s="11"/>
      <c r="E584" s="12" t="str">
        <f aca="false">IF(C584="","",C584+N(D584))</f>
        <v/>
      </c>
      <c r="F584" s="9"/>
      <c r="G584" s="13"/>
      <c r="H584" s="13"/>
      <c r="I584" s="14" t="str">
        <f aca="false">IF(G584="","",G584+N(H584))</f>
        <v/>
      </c>
      <c r="J584" s="13"/>
      <c r="K584" s="10"/>
      <c r="L584" s="14" t="str">
        <f aca="false">IF(I584="","",I584-N(J584))</f>
        <v/>
      </c>
      <c r="M584" s="15" t="str">
        <f aca="true">IF(I584="","",IF(L584&lt;=0,"Paid",IF(C584="","Draft",IF(E584&lt;TODAY(),"Overdue",IF(N(J584)&gt;0,"Part paid",IF(E584-TODAY()&lt;=7,"Due soon","Not due yet"))))))</f>
        <v/>
      </c>
      <c r="N584" s="16" t="str">
        <f aca="true">IF(OR(L584="",E584=""),"",IF(AND(L584&gt;0,E584&lt;TODAY()),TODAY()-E584,0))</f>
        <v/>
      </c>
      <c r="O584" s="15" t="str">
        <f aca="false">IF(OR(L584="",N(L584)&lt;=0,E584=""),"",IF(N584=0,"Current",IF(N584&lt;=30,"1-30",IF(N584&lt;=60,"31-60",IF(N584&lt;=90,"61-90","90+")))))</f>
        <v/>
      </c>
      <c r="P584" s="16" t="str">
        <f aca="false">IF(OR(K584="",C584="",N(L584)&gt;0),"",K584-C584)</f>
        <v/>
      </c>
      <c r="Q584" s="9"/>
    </row>
    <row r="585" customFormat="false" ht="15" hidden="false" customHeight="false" outlineLevel="0" collapsed="false">
      <c r="A585" s="9"/>
      <c r="B585" s="9"/>
      <c r="C585" s="10"/>
      <c r="D585" s="11"/>
      <c r="E585" s="12" t="str">
        <f aca="false">IF(C585="","",C585+N(D585))</f>
        <v/>
      </c>
      <c r="F585" s="9"/>
      <c r="G585" s="13"/>
      <c r="H585" s="13"/>
      <c r="I585" s="14" t="str">
        <f aca="false">IF(G585="","",G585+N(H585))</f>
        <v/>
      </c>
      <c r="J585" s="13"/>
      <c r="K585" s="10"/>
      <c r="L585" s="14" t="str">
        <f aca="false">IF(I585="","",I585-N(J585))</f>
        <v/>
      </c>
      <c r="M585" s="15" t="str">
        <f aca="true">IF(I585="","",IF(L585&lt;=0,"Paid",IF(C585="","Draft",IF(E585&lt;TODAY(),"Overdue",IF(N(J585)&gt;0,"Part paid",IF(E585-TODAY()&lt;=7,"Due soon","Not due yet"))))))</f>
        <v/>
      </c>
      <c r="N585" s="16" t="str">
        <f aca="true">IF(OR(L585="",E585=""),"",IF(AND(L585&gt;0,E585&lt;TODAY()),TODAY()-E585,0))</f>
        <v/>
      </c>
      <c r="O585" s="15" t="str">
        <f aca="false">IF(OR(L585="",N(L585)&lt;=0,E585=""),"",IF(N585=0,"Current",IF(N585&lt;=30,"1-30",IF(N585&lt;=60,"31-60",IF(N585&lt;=90,"61-90","90+")))))</f>
        <v/>
      </c>
      <c r="P585" s="16" t="str">
        <f aca="false">IF(OR(K585="",C585="",N(L585)&gt;0),"",K585-C585)</f>
        <v/>
      </c>
      <c r="Q585" s="9"/>
    </row>
    <row r="586" customFormat="false" ht="15" hidden="false" customHeight="false" outlineLevel="0" collapsed="false">
      <c r="A586" s="9"/>
      <c r="B586" s="9"/>
      <c r="C586" s="10"/>
      <c r="D586" s="11"/>
      <c r="E586" s="12" t="str">
        <f aca="false">IF(C586="","",C586+N(D586))</f>
        <v/>
      </c>
      <c r="F586" s="9"/>
      <c r="G586" s="13"/>
      <c r="H586" s="13"/>
      <c r="I586" s="14" t="str">
        <f aca="false">IF(G586="","",G586+N(H586))</f>
        <v/>
      </c>
      <c r="J586" s="13"/>
      <c r="K586" s="10"/>
      <c r="L586" s="14" t="str">
        <f aca="false">IF(I586="","",I586-N(J586))</f>
        <v/>
      </c>
      <c r="M586" s="15" t="str">
        <f aca="true">IF(I586="","",IF(L586&lt;=0,"Paid",IF(C586="","Draft",IF(E586&lt;TODAY(),"Overdue",IF(N(J586)&gt;0,"Part paid",IF(E586-TODAY()&lt;=7,"Due soon","Not due yet"))))))</f>
        <v/>
      </c>
      <c r="N586" s="16" t="str">
        <f aca="true">IF(OR(L586="",E586=""),"",IF(AND(L586&gt;0,E586&lt;TODAY()),TODAY()-E586,0))</f>
        <v/>
      </c>
      <c r="O586" s="15" t="str">
        <f aca="false">IF(OR(L586="",N(L586)&lt;=0,E586=""),"",IF(N586=0,"Current",IF(N586&lt;=30,"1-30",IF(N586&lt;=60,"31-60",IF(N586&lt;=90,"61-90","90+")))))</f>
        <v/>
      </c>
      <c r="P586" s="16" t="str">
        <f aca="false">IF(OR(K586="",C586="",N(L586)&gt;0),"",K586-C586)</f>
        <v/>
      </c>
      <c r="Q586" s="9"/>
    </row>
    <row r="587" customFormat="false" ht="15" hidden="false" customHeight="false" outlineLevel="0" collapsed="false">
      <c r="A587" s="9"/>
      <c r="B587" s="9"/>
      <c r="C587" s="10"/>
      <c r="D587" s="11"/>
      <c r="E587" s="12" t="str">
        <f aca="false">IF(C587="","",C587+N(D587))</f>
        <v/>
      </c>
      <c r="F587" s="9"/>
      <c r="G587" s="13"/>
      <c r="H587" s="13"/>
      <c r="I587" s="14" t="str">
        <f aca="false">IF(G587="","",G587+N(H587))</f>
        <v/>
      </c>
      <c r="J587" s="13"/>
      <c r="K587" s="10"/>
      <c r="L587" s="14" t="str">
        <f aca="false">IF(I587="","",I587-N(J587))</f>
        <v/>
      </c>
      <c r="M587" s="15" t="str">
        <f aca="true">IF(I587="","",IF(L587&lt;=0,"Paid",IF(C587="","Draft",IF(E587&lt;TODAY(),"Overdue",IF(N(J587)&gt;0,"Part paid",IF(E587-TODAY()&lt;=7,"Due soon","Not due yet"))))))</f>
        <v/>
      </c>
      <c r="N587" s="16" t="str">
        <f aca="true">IF(OR(L587="",E587=""),"",IF(AND(L587&gt;0,E587&lt;TODAY()),TODAY()-E587,0))</f>
        <v/>
      </c>
      <c r="O587" s="15" t="str">
        <f aca="false">IF(OR(L587="",N(L587)&lt;=0,E587=""),"",IF(N587=0,"Current",IF(N587&lt;=30,"1-30",IF(N587&lt;=60,"31-60",IF(N587&lt;=90,"61-90","90+")))))</f>
        <v/>
      </c>
      <c r="P587" s="16" t="str">
        <f aca="false">IF(OR(K587="",C587="",N(L587)&gt;0),"",K587-C587)</f>
        <v/>
      </c>
      <c r="Q587" s="9"/>
    </row>
    <row r="588" customFormat="false" ht="15" hidden="false" customHeight="false" outlineLevel="0" collapsed="false">
      <c r="A588" s="9"/>
      <c r="B588" s="9"/>
      <c r="C588" s="10"/>
      <c r="D588" s="11"/>
      <c r="E588" s="12" t="str">
        <f aca="false">IF(C588="","",C588+N(D588))</f>
        <v/>
      </c>
      <c r="F588" s="9"/>
      <c r="G588" s="13"/>
      <c r="H588" s="13"/>
      <c r="I588" s="14" t="str">
        <f aca="false">IF(G588="","",G588+N(H588))</f>
        <v/>
      </c>
      <c r="J588" s="13"/>
      <c r="K588" s="10"/>
      <c r="L588" s="14" t="str">
        <f aca="false">IF(I588="","",I588-N(J588))</f>
        <v/>
      </c>
      <c r="M588" s="15" t="str">
        <f aca="true">IF(I588="","",IF(L588&lt;=0,"Paid",IF(C588="","Draft",IF(E588&lt;TODAY(),"Overdue",IF(N(J588)&gt;0,"Part paid",IF(E588-TODAY()&lt;=7,"Due soon","Not due yet"))))))</f>
        <v/>
      </c>
      <c r="N588" s="16" t="str">
        <f aca="true">IF(OR(L588="",E588=""),"",IF(AND(L588&gt;0,E588&lt;TODAY()),TODAY()-E588,0))</f>
        <v/>
      </c>
      <c r="O588" s="15" t="str">
        <f aca="false">IF(OR(L588="",N(L588)&lt;=0,E588=""),"",IF(N588=0,"Current",IF(N588&lt;=30,"1-30",IF(N588&lt;=60,"31-60",IF(N588&lt;=90,"61-90","90+")))))</f>
        <v/>
      </c>
      <c r="P588" s="16" t="str">
        <f aca="false">IF(OR(K588="",C588="",N(L588)&gt;0),"",K588-C588)</f>
        <v/>
      </c>
      <c r="Q588" s="9"/>
    </row>
    <row r="589" customFormat="false" ht="15" hidden="false" customHeight="false" outlineLevel="0" collapsed="false">
      <c r="A589" s="9"/>
      <c r="B589" s="9"/>
      <c r="C589" s="10"/>
      <c r="D589" s="11"/>
      <c r="E589" s="12" t="str">
        <f aca="false">IF(C589="","",C589+N(D589))</f>
        <v/>
      </c>
      <c r="F589" s="9"/>
      <c r="G589" s="13"/>
      <c r="H589" s="13"/>
      <c r="I589" s="14" t="str">
        <f aca="false">IF(G589="","",G589+N(H589))</f>
        <v/>
      </c>
      <c r="J589" s="13"/>
      <c r="K589" s="10"/>
      <c r="L589" s="14" t="str">
        <f aca="false">IF(I589="","",I589-N(J589))</f>
        <v/>
      </c>
      <c r="M589" s="15" t="str">
        <f aca="true">IF(I589="","",IF(L589&lt;=0,"Paid",IF(C589="","Draft",IF(E589&lt;TODAY(),"Overdue",IF(N(J589)&gt;0,"Part paid",IF(E589-TODAY()&lt;=7,"Due soon","Not due yet"))))))</f>
        <v/>
      </c>
      <c r="N589" s="16" t="str">
        <f aca="true">IF(OR(L589="",E589=""),"",IF(AND(L589&gt;0,E589&lt;TODAY()),TODAY()-E589,0))</f>
        <v/>
      </c>
      <c r="O589" s="15" t="str">
        <f aca="false">IF(OR(L589="",N(L589)&lt;=0,E589=""),"",IF(N589=0,"Current",IF(N589&lt;=30,"1-30",IF(N589&lt;=60,"31-60",IF(N589&lt;=90,"61-90","90+")))))</f>
        <v/>
      </c>
      <c r="P589" s="16" t="str">
        <f aca="false">IF(OR(K589="",C589="",N(L589)&gt;0),"",K589-C589)</f>
        <v/>
      </c>
      <c r="Q589" s="9"/>
    </row>
    <row r="590" customFormat="false" ht="15" hidden="false" customHeight="false" outlineLevel="0" collapsed="false">
      <c r="A590" s="9"/>
      <c r="B590" s="9"/>
      <c r="C590" s="10"/>
      <c r="D590" s="11"/>
      <c r="E590" s="12" t="str">
        <f aca="false">IF(C590="","",C590+N(D590))</f>
        <v/>
      </c>
      <c r="F590" s="9"/>
      <c r="G590" s="13"/>
      <c r="H590" s="13"/>
      <c r="I590" s="14" t="str">
        <f aca="false">IF(G590="","",G590+N(H590))</f>
        <v/>
      </c>
      <c r="J590" s="13"/>
      <c r="K590" s="10"/>
      <c r="L590" s="14" t="str">
        <f aca="false">IF(I590="","",I590-N(J590))</f>
        <v/>
      </c>
      <c r="M590" s="15" t="str">
        <f aca="true">IF(I590="","",IF(L590&lt;=0,"Paid",IF(C590="","Draft",IF(E590&lt;TODAY(),"Overdue",IF(N(J590)&gt;0,"Part paid",IF(E590-TODAY()&lt;=7,"Due soon","Not due yet"))))))</f>
        <v/>
      </c>
      <c r="N590" s="16" t="str">
        <f aca="true">IF(OR(L590="",E590=""),"",IF(AND(L590&gt;0,E590&lt;TODAY()),TODAY()-E590,0))</f>
        <v/>
      </c>
      <c r="O590" s="15" t="str">
        <f aca="false">IF(OR(L590="",N(L590)&lt;=0,E590=""),"",IF(N590=0,"Current",IF(N590&lt;=30,"1-30",IF(N590&lt;=60,"31-60",IF(N590&lt;=90,"61-90","90+")))))</f>
        <v/>
      </c>
      <c r="P590" s="16" t="str">
        <f aca="false">IF(OR(K590="",C590="",N(L590)&gt;0),"",K590-C590)</f>
        <v/>
      </c>
      <c r="Q590" s="9"/>
    </row>
    <row r="591" customFormat="false" ht="15" hidden="false" customHeight="false" outlineLevel="0" collapsed="false">
      <c r="A591" s="9"/>
      <c r="B591" s="9"/>
      <c r="C591" s="10"/>
      <c r="D591" s="11"/>
      <c r="E591" s="12" t="str">
        <f aca="false">IF(C591="","",C591+N(D591))</f>
        <v/>
      </c>
      <c r="F591" s="9"/>
      <c r="G591" s="13"/>
      <c r="H591" s="13"/>
      <c r="I591" s="14" t="str">
        <f aca="false">IF(G591="","",G591+N(H591))</f>
        <v/>
      </c>
      <c r="J591" s="13"/>
      <c r="K591" s="10"/>
      <c r="L591" s="14" t="str">
        <f aca="false">IF(I591="","",I591-N(J591))</f>
        <v/>
      </c>
      <c r="M591" s="15" t="str">
        <f aca="true">IF(I591="","",IF(L591&lt;=0,"Paid",IF(C591="","Draft",IF(E591&lt;TODAY(),"Overdue",IF(N(J591)&gt;0,"Part paid",IF(E591-TODAY()&lt;=7,"Due soon","Not due yet"))))))</f>
        <v/>
      </c>
      <c r="N591" s="16" t="str">
        <f aca="true">IF(OR(L591="",E591=""),"",IF(AND(L591&gt;0,E591&lt;TODAY()),TODAY()-E591,0))</f>
        <v/>
      </c>
      <c r="O591" s="15" t="str">
        <f aca="false">IF(OR(L591="",N(L591)&lt;=0,E591=""),"",IF(N591=0,"Current",IF(N591&lt;=30,"1-30",IF(N591&lt;=60,"31-60",IF(N591&lt;=90,"61-90","90+")))))</f>
        <v/>
      </c>
      <c r="P591" s="16" t="str">
        <f aca="false">IF(OR(K591="",C591="",N(L591)&gt;0),"",K591-C591)</f>
        <v/>
      </c>
      <c r="Q591" s="9"/>
    </row>
    <row r="592" customFormat="false" ht="15" hidden="false" customHeight="false" outlineLevel="0" collapsed="false">
      <c r="A592" s="9"/>
      <c r="B592" s="9"/>
      <c r="C592" s="10"/>
      <c r="D592" s="11"/>
      <c r="E592" s="12" t="str">
        <f aca="false">IF(C592="","",C592+N(D592))</f>
        <v/>
      </c>
      <c r="F592" s="9"/>
      <c r="G592" s="13"/>
      <c r="H592" s="13"/>
      <c r="I592" s="14" t="str">
        <f aca="false">IF(G592="","",G592+N(H592))</f>
        <v/>
      </c>
      <c r="J592" s="13"/>
      <c r="K592" s="10"/>
      <c r="L592" s="14" t="str">
        <f aca="false">IF(I592="","",I592-N(J592))</f>
        <v/>
      </c>
      <c r="M592" s="15" t="str">
        <f aca="true">IF(I592="","",IF(L592&lt;=0,"Paid",IF(C592="","Draft",IF(E592&lt;TODAY(),"Overdue",IF(N(J592)&gt;0,"Part paid",IF(E592-TODAY()&lt;=7,"Due soon","Not due yet"))))))</f>
        <v/>
      </c>
      <c r="N592" s="16" t="str">
        <f aca="true">IF(OR(L592="",E592=""),"",IF(AND(L592&gt;0,E592&lt;TODAY()),TODAY()-E592,0))</f>
        <v/>
      </c>
      <c r="O592" s="15" t="str">
        <f aca="false">IF(OR(L592="",N(L592)&lt;=0,E592=""),"",IF(N592=0,"Current",IF(N592&lt;=30,"1-30",IF(N592&lt;=60,"31-60",IF(N592&lt;=90,"61-90","90+")))))</f>
        <v/>
      </c>
      <c r="P592" s="16" t="str">
        <f aca="false">IF(OR(K592="",C592="",N(L592)&gt;0),"",K592-C592)</f>
        <v/>
      </c>
      <c r="Q592" s="9"/>
    </row>
    <row r="593" customFormat="false" ht="15" hidden="false" customHeight="false" outlineLevel="0" collapsed="false">
      <c r="A593" s="9"/>
      <c r="B593" s="9"/>
      <c r="C593" s="10"/>
      <c r="D593" s="11"/>
      <c r="E593" s="12" t="str">
        <f aca="false">IF(C593="","",C593+N(D593))</f>
        <v/>
      </c>
      <c r="F593" s="9"/>
      <c r="G593" s="13"/>
      <c r="H593" s="13"/>
      <c r="I593" s="14" t="str">
        <f aca="false">IF(G593="","",G593+N(H593))</f>
        <v/>
      </c>
      <c r="J593" s="13"/>
      <c r="K593" s="10"/>
      <c r="L593" s="14" t="str">
        <f aca="false">IF(I593="","",I593-N(J593))</f>
        <v/>
      </c>
      <c r="M593" s="15" t="str">
        <f aca="true">IF(I593="","",IF(L593&lt;=0,"Paid",IF(C593="","Draft",IF(E593&lt;TODAY(),"Overdue",IF(N(J593)&gt;0,"Part paid",IF(E593-TODAY()&lt;=7,"Due soon","Not due yet"))))))</f>
        <v/>
      </c>
      <c r="N593" s="16" t="str">
        <f aca="true">IF(OR(L593="",E593=""),"",IF(AND(L593&gt;0,E593&lt;TODAY()),TODAY()-E593,0))</f>
        <v/>
      </c>
      <c r="O593" s="15" t="str">
        <f aca="false">IF(OR(L593="",N(L593)&lt;=0,E593=""),"",IF(N593=0,"Current",IF(N593&lt;=30,"1-30",IF(N593&lt;=60,"31-60",IF(N593&lt;=90,"61-90","90+")))))</f>
        <v/>
      </c>
      <c r="P593" s="16" t="str">
        <f aca="false">IF(OR(K593="",C593="",N(L593)&gt;0),"",K593-C593)</f>
        <v/>
      </c>
      <c r="Q593" s="9"/>
    </row>
    <row r="594" customFormat="false" ht="15" hidden="false" customHeight="false" outlineLevel="0" collapsed="false">
      <c r="A594" s="9"/>
      <c r="B594" s="9"/>
      <c r="C594" s="10"/>
      <c r="D594" s="11"/>
      <c r="E594" s="12" t="str">
        <f aca="false">IF(C594="","",C594+N(D594))</f>
        <v/>
      </c>
      <c r="F594" s="9"/>
      <c r="G594" s="13"/>
      <c r="H594" s="13"/>
      <c r="I594" s="14" t="str">
        <f aca="false">IF(G594="","",G594+N(H594))</f>
        <v/>
      </c>
      <c r="J594" s="13"/>
      <c r="K594" s="10"/>
      <c r="L594" s="14" t="str">
        <f aca="false">IF(I594="","",I594-N(J594))</f>
        <v/>
      </c>
      <c r="M594" s="15" t="str">
        <f aca="true">IF(I594="","",IF(L594&lt;=0,"Paid",IF(C594="","Draft",IF(E594&lt;TODAY(),"Overdue",IF(N(J594)&gt;0,"Part paid",IF(E594-TODAY()&lt;=7,"Due soon","Not due yet"))))))</f>
        <v/>
      </c>
      <c r="N594" s="16" t="str">
        <f aca="true">IF(OR(L594="",E594=""),"",IF(AND(L594&gt;0,E594&lt;TODAY()),TODAY()-E594,0))</f>
        <v/>
      </c>
      <c r="O594" s="15" t="str">
        <f aca="false">IF(OR(L594="",N(L594)&lt;=0,E594=""),"",IF(N594=0,"Current",IF(N594&lt;=30,"1-30",IF(N594&lt;=60,"31-60",IF(N594&lt;=90,"61-90","90+")))))</f>
        <v/>
      </c>
      <c r="P594" s="16" t="str">
        <f aca="false">IF(OR(K594="",C594="",N(L594)&gt;0),"",K594-C594)</f>
        <v/>
      </c>
      <c r="Q594" s="9"/>
    </row>
    <row r="595" customFormat="false" ht="15" hidden="false" customHeight="false" outlineLevel="0" collapsed="false">
      <c r="A595" s="9"/>
      <c r="B595" s="9"/>
      <c r="C595" s="10"/>
      <c r="D595" s="11"/>
      <c r="E595" s="12" t="str">
        <f aca="false">IF(C595="","",C595+N(D595))</f>
        <v/>
      </c>
      <c r="F595" s="9"/>
      <c r="G595" s="13"/>
      <c r="H595" s="13"/>
      <c r="I595" s="14" t="str">
        <f aca="false">IF(G595="","",G595+N(H595))</f>
        <v/>
      </c>
      <c r="J595" s="13"/>
      <c r="K595" s="10"/>
      <c r="L595" s="14" t="str">
        <f aca="false">IF(I595="","",I595-N(J595))</f>
        <v/>
      </c>
      <c r="M595" s="15" t="str">
        <f aca="true">IF(I595="","",IF(L595&lt;=0,"Paid",IF(C595="","Draft",IF(E595&lt;TODAY(),"Overdue",IF(N(J595)&gt;0,"Part paid",IF(E595-TODAY()&lt;=7,"Due soon","Not due yet"))))))</f>
        <v/>
      </c>
      <c r="N595" s="16" t="str">
        <f aca="true">IF(OR(L595="",E595=""),"",IF(AND(L595&gt;0,E595&lt;TODAY()),TODAY()-E595,0))</f>
        <v/>
      </c>
      <c r="O595" s="15" t="str">
        <f aca="false">IF(OR(L595="",N(L595)&lt;=0,E595=""),"",IF(N595=0,"Current",IF(N595&lt;=30,"1-30",IF(N595&lt;=60,"31-60",IF(N595&lt;=90,"61-90","90+")))))</f>
        <v/>
      </c>
      <c r="P595" s="16" t="str">
        <f aca="false">IF(OR(K595="",C595="",N(L595)&gt;0),"",K595-C595)</f>
        <v/>
      </c>
      <c r="Q595" s="9"/>
    </row>
    <row r="596" customFormat="false" ht="15" hidden="false" customHeight="false" outlineLevel="0" collapsed="false">
      <c r="A596" s="9"/>
      <c r="B596" s="9"/>
      <c r="C596" s="10"/>
      <c r="D596" s="11"/>
      <c r="E596" s="12" t="str">
        <f aca="false">IF(C596="","",C596+N(D596))</f>
        <v/>
      </c>
      <c r="F596" s="9"/>
      <c r="G596" s="13"/>
      <c r="H596" s="13"/>
      <c r="I596" s="14" t="str">
        <f aca="false">IF(G596="","",G596+N(H596))</f>
        <v/>
      </c>
      <c r="J596" s="13"/>
      <c r="K596" s="10"/>
      <c r="L596" s="14" t="str">
        <f aca="false">IF(I596="","",I596-N(J596))</f>
        <v/>
      </c>
      <c r="M596" s="15" t="str">
        <f aca="true">IF(I596="","",IF(L596&lt;=0,"Paid",IF(C596="","Draft",IF(E596&lt;TODAY(),"Overdue",IF(N(J596)&gt;0,"Part paid",IF(E596-TODAY()&lt;=7,"Due soon","Not due yet"))))))</f>
        <v/>
      </c>
      <c r="N596" s="16" t="str">
        <f aca="true">IF(OR(L596="",E596=""),"",IF(AND(L596&gt;0,E596&lt;TODAY()),TODAY()-E596,0))</f>
        <v/>
      </c>
      <c r="O596" s="15" t="str">
        <f aca="false">IF(OR(L596="",N(L596)&lt;=0,E596=""),"",IF(N596=0,"Current",IF(N596&lt;=30,"1-30",IF(N596&lt;=60,"31-60",IF(N596&lt;=90,"61-90","90+")))))</f>
        <v/>
      </c>
      <c r="P596" s="16" t="str">
        <f aca="false">IF(OR(K596="",C596="",N(L596)&gt;0),"",K596-C596)</f>
        <v/>
      </c>
      <c r="Q596" s="9"/>
    </row>
    <row r="597" customFormat="false" ht="15" hidden="false" customHeight="false" outlineLevel="0" collapsed="false">
      <c r="A597" s="9"/>
      <c r="B597" s="9"/>
      <c r="C597" s="10"/>
      <c r="D597" s="11"/>
      <c r="E597" s="12" t="str">
        <f aca="false">IF(C597="","",C597+N(D597))</f>
        <v/>
      </c>
      <c r="F597" s="9"/>
      <c r="G597" s="13"/>
      <c r="H597" s="13"/>
      <c r="I597" s="14" t="str">
        <f aca="false">IF(G597="","",G597+N(H597))</f>
        <v/>
      </c>
      <c r="J597" s="13"/>
      <c r="K597" s="10"/>
      <c r="L597" s="14" t="str">
        <f aca="false">IF(I597="","",I597-N(J597))</f>
        <v/>
      </c>
      <c r="M597" s="15" t="str">
        <f aca="true">IF(I597="","",IF(L597&lt;=0,"Paid",IF(C597="","Draft",IF(E597&lt;TODAY(),"Overdue",IF(N(J597)&gt;0,"Part paid",IF(E597-TODAY()&lt;=7,"Due soon","Not due yet"))))))</f>
        <v/>
      </c>
      <c r="N597" s="16" t="str">
        <f aca="true">IF(OR(L597="",E597=""),"",IF(AND(L597&gt;0,E597&lt;TODAY()),TODAY()-E597,0))</f>
        <v/>
      </c>
      <c r="O597" s="15" t="str">
        <f aca="false">IF(OR(L597="",N(L597)&lt;=0,E597=""),"",IF(N597=0,"Current",IF(N597&lt;=30,"1-30",IF(N597&lt;=60,"31-60",IF(N597&lt;=90,"61-90","90+")))))</f>
        <v/>
      </c>
      <c r="P597" s="16" t="str">
        <f aca="false">IF(OR(K597="",C597="",N(L597)&gt;0),"",K597-C597)</f>
        <v/>
      </c>
      <c r="Q597" s="9"/>
    </row>
    <row r="598" customFormat="false" ht="15" hidden="false" customHeight="false" outlineLevel="0" collapsed="false">
      <c r="A598" s="9"/>
      <c r="B598" s="9"/>
      <c r="C598" s="10"/>
      <c r="D598" s="11"/>
      <c r="E598" s="12" t="str">
        <f aca="false">IF(C598="","",C598+N(D598))</f>
        <v/>
      </c>
      <c r="F598" s="9"/>
      <c r="G598" s="13"/>
      <c r="H598" s="13"/>
      <c r="I598" s="14" t="str">
        <f aca="false">IF(G598="","",G598+N(H598))</f>
        <v/>
      </c>
      <c r="J598" s="13"/>
      <c r="K598" s="10"/>
      <c r="L598" s="14" t="str">
        <f aca="false">IF(I598="","",I598-N(J598))</f>
        <v/>
      </c>
      <c r="M598" s="15" t="str">
        <f aca="true">IF(I598="","",IF(L598&lt;=0,"Paid",IF(C598="","Draft",IF(E598&lt;TODAY(),"Overdue",IF(N(J598)&gt;0,"Part paid",IF(E598-TODAY()&lt;=7,"Due soon","Not due yet"))))))</f>
        <v/>
      </c>
      <c r="N598" s="16" t="str">
        <f aca="true">IF(OR(L598="",E598=""),"",IF(AND(L598&gt;0,E598&lt;TODAY()),TODAY()-E598,0))</f>
        <v/>
      </c>
      <c r="O598" s="15" t="str">
        <f aca="false">IF(OR(L598="",N(L598)&lt;=0,E598=""),"",IF(N598=0,"Current",IF(N598&lt;=30,"1-30",IF(N598&lt;=60,"31-60",IF(N598&lt;=90,"61-90","90+")))))</f>
        <v/>
      </c>
      <c r="P598" s="16" t="str">
        <f aca="false">IF(OR(K598="",C598="",N(L598)&gt;0),"",K598-C598)</f>
        <v/>
      </c>
      <c r="Q598" s="9"/>
    </row>
    <row r="599" customFormat="false" ht="15" hidden="false" customHeight="false" outlineLevel="0" collapsed="false">
      <c r="A599" s="9"/>
      <c r="B599" s="9"/>
      <c r="C599" s="10"/>
      <c r="D599" s="11"/>
      <c r="E599" s="12" t="str">
        <f aca="false">IF(C599="","",C599+N(D599))</f>
        <v/>
      </c>
      <c r="F599" s="9"/>
      <c r="G599" s="13"/>
      <c r="H599" s="13"/>
      <c r="I599" s="14" t="str">
        <f aca="false">IF(G599="","",G599+N(H599))</f>
        <v/>
      </c>
      <c r="J599" s="13"/>
      <c r="K599" s="10"/>
      <c r="L599" s="14" t="str">
        <f aca="false">IF(I599="","",I599-N(J599))</f>
        <v/>
      </c>
      <c r="M599" s="15" t="str">
        <f aca="true">IF(I599="","",IF(L599&lt;=0,"Paid",IF(C599="","Draft",IF(E599&lt;TODAY(),"Overdue",IF(N(J599)&gt;0,"Part paid",IF(E599-TODAY()&lt;=7,"Due soon","Not due yet"))))))</f>
        <v/>
      </c>
      <c r="N599" s="16" t="str">
        <f aca="true">IF(OR(L599="",E599=""),"",IF(AND(L599&gt;0,E599&lt;TODAY()),TODAY()-E599,0))</f>
        <v/>
      </c>
      <c r="O599" s="15" t="str">
        <f aca="false">IF(OR(L599="",N(L599)&lt;=0,E599=""),"",IF(N599=0,"Current",IF(N599&lt;=30,"1-30",IF(N599&lt;=60,"31-60",IF(N599&lt;=90,"61-90","90+")))))</f>
        <v/>
      </c>
      <c r="P599" s="16" t="str">
        <f aca="false">IF(OR(K599="",C599="",N(L599)&gt;0),"",K599-C599)</f>
        <v/>
      </c>
      <c r="Q599" s="9"/>
    </row>
    <row r="600" customFormat="false" ht="15" hidden="false" customHeight="false" outlineLevel="0" collapsed="false">
      <c r="A600" s="9"/>
      <c r="B600" s="9"/>
      <c r="C600" s="10"/>
      <c r="D600" s="11"/>
      <c r="E600" s="12" t="str">
        <f aca="false">IF(C600="","",C600+N(D600))</f>
        <v/>
      </c>
      <c r="F600" s="9"/>
      <c r="G600" s="13"/>
      <c r="H600" s="13"/>
      <c r="I600" s="14" t="str">
        <f aca="false">IF(G600="","",G600+N(H600))</f>
        <v/>
      </c>
      <c r="J600" s="13"/>
      <c r="K600" s="10"/>
      <c r="L600" s="14" t="str">
        <f aca="false">IF(I600="","",I600-N(J600))</f>
        <v/>
      </c>
      <c r="M600" s="15" t="str">
        <f aca="true">IF(I600="","",IF(L600&lt;=0,"Paid",IF(C600="","Draft",IF(E600&lt;TODAY(),"Overdue",IF(N(J600)&gt;0,"Part paid",IF(E600-TODAY()&lt;=7,"Due soon","Not due yet"))))))</f>
        <v/>
      </c>
      <c r="N600" s="16" t="str">
        <f aca="true">IF(OR(L600="",E600=""),"",IF(AND(L600&gt;0,E600&lt;TODAY()),TODAY()-E600,0))</f>
        <v/>
      </c>
      <c r="O600" s="15" t="str">
        <f aca="false">IF(OR(L600="",N(L600)&lt;=0,E600=""),"",IF(N600=0,"Current",IF(N600&lt;=30,"1-30",IF(N600&lt;=60,"31-60",IF(N600&lt;=90,"61-90","90+")))))</f>
        <v/>
      </c>
      <c r="P600" s="16" t="str">
        <f aca="false">IF(OR(K600="",C600="",N(L600)&gt;0),"",K600-C600)</f>
        <v/>
      </c>
      <c r="Q600" s="9"/>
    </row>
    <row r="601" customFormat="false" ht="15" hidden="false" customHeight="false" outlineLevel="0" collapsed="false">
      <c r="A601" s="9"/>
      <c r="B601" s="9"/>
      <c r="C601" s="10"/>
      <c r="D601" s="11"/>
      <c r="E601" s="12" t="str">
        <f aca="false">IF(C601="","",C601+N(D601))</f>
        <v/>
      </c>
      <c r="F601" s="9"/>
      <c r="G601" s="13"/>
      <c r="H601" s="13"/>
      <c r="I601" s="14" t="str">
        <f aca="false">IF(G601="","",G601+N(H601))</f>
        <v/>
      </c>
      <c r="J601" s="13"/>
      <c r="K601" s="10"/>
      <c r="L601" s="14" t="str">
        <f aca="false">IF(I601="","",I601-N(J601))</f>
        <v/>
      </c>
      <c r="M601" s="15" t="str">
        <f aca="true">IF(I601="","",IF(L601&lt;=0,"Paid",IF(C601="","Draft",IF(E601&lt;TODAY(),"Overdue",IF(N(J601)&gt;0,"Part paid",IF(E601-TODAY()&lt;=7,"Due soon","Not due yet"))))))</f>
        <v/>
      </c>
      <c r="N601" s="16" t="str">
        <f aca="true">IF(OR(L601="",E601=""),"",IF(AND(L601&gt;0,E601&lt;TODAY()),TODAY()-E601,0))</f>
        <v/>
      </c>
      <c r="O601" s="15" t="str">
        <f aca="false">IF(OR(L601="",N(L601)&lt;=0,E601=""),"",IF(N601=0,"Current",IF(N601&lt;=30,"1-30",IF(N601&lt;=60,"31-60",IF(N601&lt;=90,"61-90","90+")))))</f>
        <v/>
      </c>
      <c r="P601" s="16" t="str">
        <f aca="false">IF(OR(K601="",C601="",N(L601)&gt;0),"",K601-C601)</f>
        <v/>
      </c>
      <c r="Q601" s="9"/>
    </row>
    <row r="602" customFormat="false" ht="15" hidden="false" customHeight="false" outlineLevel="0" collapsed="false">
      <c r="A602" s="9"/>
      <c r="B602" s="9"/>
      <c r="C602" s="10"/>
      <c r="D602" s="11"/>
      <c r="E602" s="12" t="str">
        <f aca="false">IF(C602="","",C602+N(D602))</f>
        <v/>
      </c>
      <c r="F602" s="9"/>
      <c r="G602" s="13"/>
      <c r="H602" s="13"/>
      <c r="I602" s="14" t="str">
        <f aca="false">IF(G602="","",G602+N(H602))</f>
        <v/>
      </c>
      <c r="J602" s="13"/>
      <c r="K602" s="10"/>
      <c r="L602" s="14" t="str">
        <f aca="false">IF(I602="","",I602-N(J602))</f>
        <v/>
      </c>
      <c r="M602" s="15" t="str">
        <f aca="true">IF(I602="","",IF(L602&lt;=0,"Paid",IF(C602="","Draft",IF(E602&lt;TODAY(),"Overdue",IF(N(J602)&gt;0,"Part paid",IF(E602-TODAY()&lt;=7,"Due soon","Not due yet"))))))</f>
        <v/>
      </c>
      <c r="N602" s="16" t="str">
        <f aca="true">IF(OR(L602="",E602=""),"",IF(AND(L602&gt;0,E602&lt;TODAY()),TODAY()-E602,0))</f>
        <v/>
      </c>
      <c r="O602" s="15" t="str">
        <f aca="false">IF(OR(L602="",N(L602)&lt;=0,E602=""),"",IF(N602=0,"Current",IF(N602&lt;=30,"1-30",IF(N602&lt;=60,"31-60",IF(N602&lt;=90,"61-90","90+")))))</f>
        <v/>
      </c>
      <c r="P602" s="16" t="str">
        <f aca="false">IF(OR(K602="",C602="",N(L602)&gt;0),"",K602-C602)</f>
        <v/>
      </c>
      <c r="Q602" s="9"/>
    </row>
    <row r="603" customFormat="false" ht="15" hidden="false" customHeight="false" outlineLevel="0" collapsed="false">
      <c r="A603" s="9"/>
      <c r="B603" s="9"/>
      <c r="C603" s="10"/>
      <c r="D603" s="11"/>
      <c r="E603" s="12" t="str">
        <f aca="false">IF(C603="","",C603+N(D603))</f>
        <v/>
      </c>
      <c r="F603" s="9"/>
      <c r="G603" s="13"/>
      <c r="H603" s="13"/>
      <c r="I603" s="14" t="str">
        <f aca="false">IF(G603="","",G603+N(H603))</f>
        <v/>
      </c>
      <c r="J603" s="13"/>
      <c r="K603" s="10"/>
      <c r="L603" s="14" t="str">
        <f aca="false">IF(I603="","",I603-N(J603))</f>
        <v/>
      </c>
      <c r="M603" s="15" t="str">
        <f aca="true">IF(I603="","",IF(L603&lt;=0,"Paid",IF(C603="","Draft",IF(E603&lt;TODAY(),"Overdue",IF(N(J603)&gt;0,"Part paid",IF(E603-TODAY()&lt;=7,"Due soon","Not due yet"))))))</f>
        <v/>
      </c>
      <c r="N603" s="16" t="str">
        <f aca="true">IF(OR(L603="",E603=""),"",IF(AND(L603&gt;0,E603&lt;TODAY()),TODAY()-E603,0))</f>
        <v/>
      </c>
      <c r="O603" s="15" t="str">
        <f aca="false">IF(OR(L603="",N(L603)&lt;=0,E603=""),"",IF(N603=0,"Current",IF(N603&lt;=30,"1-30",IF(N603&lt;=60,"31-60",IF(N603&lt;=90,"61-90","90+")))))</f>
        <v/>
      </c>
      <c r="P603" s="16" t="str">
        <f aca="false">IF(OR(K603="",C603="",N(L603)&gt;0),"",K603-C603)</f>
        <v/>
      </c>
      <c r="Q603" s="9"/>
    </row>
    <row r="604" customFormat="false" ht="15" hidden="false" customHeight="false" outlineLevel="0" collapsed="false">
      <c r="A604" s="9"/>
      <c r="B604" s="9"/>
      <c r="C604" s="10"/>
      <c r="D604" s="11"/>
      <c r="E604" s="12" t="str">
        <f aca="false">IF(C604="","",C604+N(D604))</f>
        <v/>
      </c>
      <c r="F604" s="9"/>
      <c r="G604" s="13"/>
      <c r="H604" s="13"/>
      <c r="I604" s="14" t="str">
        <f aca="false">IF(G604="","",G604+N(H604))</f>
        <v/>
      </c>
      <c r="J604" s="13"/>
      <c r="K604" s="10"/>
      <c r="L604" s="14" t="str">
        <f aca="false">IF(I604="","",I604-N(J604))</f>
        <v/>
      </c>
      <c r="M604" s="15" t="str">
        <f aca="true">IF(I604="","",IF(L604&lt;=0,"Paid",IF(C604="","Draft",IF(E604&lt;TODAY(),"Overdue",IF(N(J604)&gt;0,"Part paid",IF(E604-TODAY()&lt;=7,"Due soon","Not due yet"))))))</f>
        <v/>
      </c>
      <c r="N604" s="16" t="str">
        <f aca="true">IF(OR(L604="",E604=""),"",IF(AND(L604&gt;0,E604&lt;TODAY()),TODAY()-E604,0))</f>
        <v/>
      </c>
      <c r="O604" s="15" t="str">
        <f aca="false">IF(OR(L604="",N(L604)&lt;=0,E604=""),"",IF(N604=0,"Current",IF(N604&lt;=30,"1-30",IF(N604&lt;=60,"31-60",IF(N604&lt;=90,"61-90","90+")))))</f>
        <v/>
      </c>
      <c r="P604" s="16" t="str">
        <f aca="false">IF(OR(K604="",C604="",N(L604)&gt;0),"",K604-C604)</f>
        <v/>
      </c>
      <c r="Q604" s="9"/>
    </row>
    <row r="605" customFormat="false" ht="15" hidden="false" customHeight="false" outlineLevel="0" collapsed="false">
      <c r="A605" s="9"/>
      <c r="B605" s="9"/>
      <c r="C605" s="10"/>
      <c r="D605" s="11"/>
      <c r="E605" s="12" t="str">
        <f aca="false">IF(C605="","",C605+N(D605))</f>
        <v/>
      </c>
      <c r="F605" s="9"/>
      <c r="G605" s="13"/>
      <c r="H605" s="13"/>
      <c r="I605" s="14" t="str">
        <f aca="false">IF(G605="","",G605+N(H605))</f>
        <v/>
      </c>
      <c r="J605" s="13"/>
      <c r="K605" s="10"/>
      <c r="L605" s="14" t="str">
        <f aca="false">IF(I605="","",I605-N(J605))</f>
        <v/>
      </c>
      <c r="M605" s="15" t="str">
        <f aca="true">IF(I605="","",IF(L605&lt;=0,"Paid",IF(C605="","Draft",IF(E605&lt;TODAY(),"Overdue",IF(N(J605)&gt;0,"Part paid",IF(E605-TODAY()&lt;=7,"Due soon","Not due yet"))))))</f>
        <v/>
      </c>
      <c r="N605" s="16" t="str">
        <f aca="true">IF(OR(L605="",E605=""),"",IF(AND(L605&gt;0,E605&lt;TODAY()),TODAY()-E605,0))</f>
        <v/>
      </c>
      <c r="O605" s="15" t="str">
        <f aca="false">IF(OR(L605="",N(L605)&lt;=0,E605=""),"",IF(N605=0,"Current",IF(N605&lt;=30,"1-30",IF(N605&lt;=60,"31-60",IF(N605&lt;=90,"61-90","90+")))))</f>
        <v/>
      </c>
      <c r="P605" s="16" t="str">
        <f aca="false">IF(OR(K605="",C605="",N(L605)&gt;0),"",K605-C605)</f>
        <v/>
      </c>
      <c r="Q605" s="9"/>
    </row>
    <row r="606" customFormat="false" ht="15" hidden="false" customHeight="false" outlineLevel="0" collapsed="false">
      <c r="A606" s="9"/>
      <c r="B606" s="9"/>
      <c r="C606" s="10"/>
      <c r="D606" s="11"/>
      <c r="E606" s="12" t="str">
        <f aca="false">IF(C606="","",C606+N(D606))</f>
        <v/>
      </c>
      <c r="F606" s="9"/>
      <c r="G606" s="13"/>
      <c r="H606" s="13"/>
      <c r="I606" s="14" t="str">
        <f aca="false">IF(G606="","",G606+N(H606))</f>
        <v/>
      </c>
      <c r="J606" s="13"/>
      <c r="K606" s="10"/>
      <c r="L606" s="14" t="str">
        <f aca="false">IF(I606="","",I606-N(J606))</f>
        <v/>
      </c>
      <c r="M606" s="15" t="str">
        <f aca="true">IF(I606="","",IF(L606&lt;=0,"Paid",IF(C606="","Draft",IF(E606&lt;TODAY(),"Overdue",IF(N(J606)&gt;0,"Part paid",IF(E606-TODAY()&lt;=7,"Due soon","Not due yet"))))))</f>
        <v/>
      </c>
      <c r="N606" s="16" t="str">
        <f aca="true">IF(OR(L606="",E606=""),"",IF(AND(L606&gt;0,E606&lt;TODAY()),TODAY()-E606,0))</f>
        <v/>
      </c>
      <c r="O606" s="15" t="str">
        <f aca="false">IF(OR(L606="",N(L606)&lt;=0,E606=""),"",IF(N606=0,"Current",IF(N606&lt;=30,"1-30",IF(N606&lt;=60,"31-60",IF(N606&lt;=90,"61-90","90+")))))</f>
        <v/>
      </c>
      <c r="P606" s="16" t="str">
        <f aca="false">IF(OR(K606="",C606="",N(L606)&gt;0),"",K606-C606)</f>
        <v/>
      </c>
      <c r="Q606" s="9"/>
    </row>
    <row r="607" customFormat="false" ht="15" hidden="false" customHeight="false" outlineLevel="0" collapsed="false">
      <c r="A607" s="9"/>
      <c r="B607" s="9"/>
      <c r="C607" s="10"/>
      <c r="D607" s="11"/>
      <c r="E607" s="12" t="str">
        <f aca="false">IF(C607="","",C607+N(D607))</f>
        <v/>
      </c>
      <c r="F607" s="9"/>
      <c r="G607" s="13"/>
      <c r="H607" s="13"/>
      <c r="I607" s="14" t="str">
        <f aca="false">IF(G607="","",G607+N(H607))</f>
        <v/>
      </c>
      <c r="J607" s="13"/>
      <c r="K607" s="10"/>
      <c r="L607" s="14" t="str">
        <f aca="false">IF(I607="","",I607-N(J607))</f>
        <v/>
      </c>
      <c r="M607" s="15" t="str">
        <f aca="true">IF(I607="","",IF(L607&lt;=0,"Paid",IF(C607="","Draft",IF(E607&lt;TODAY(),"Overdue",IF(N(J607)&gt;0,"Part paid",IF(E607-TODAY()&lt;=7,"Due soon","Not due yet"))))))</f>
        <v/>
      </c>
      <c r="N607" s="16" t="str">
        <f aca="true">IF(OR(L607="",E607=""),"",IF(AND(L607&gt;0,E607&lt;TODAY()),TODAY()-E607,0))</f>
        <v/>
      </c>
      <c r="O607" s="15" t="str">
        <f aca="false">IF(OR(L607="",N(L607)&lt;=0,E607=""),"",IF(N607=0,"Current",IF(N607&lt;=30,"1-30",IF(N607&lt;=60,"31-60",IF(N607&lt;=90,"61-90","90+")))))</f>
        <v/>
      </c>
      <c r="P607" s="16" t="str">
        <f aca="false">IF(OR(K607="",C607="",N(L607)&gt;0),"",K607-C607)</f>
        <v/>
      </c>
      <c r="Q607" s="9"/>
    </row>
    <row r="608" customFormat="false" ht="15" hidden="false" customHeight="false" outlineLevel="0" collapsed="false">
      <c r="A608" s="9"/>
      <c r="B608" s="9"/>
      <c r="C608" s="10"/>
      <c r="D608" s="11"/>
      <c r="E608" s="12" t="str">
        <f aca="false">IF(C608="","",C608+N(D608))</f>
        <v/>
      </c>
      <c r="F608" s="9"/>
      <c r="G608" s="13"/>
      <c r="H608" s="13"/>
      <c r="I608" s="14" t="str">
        <f aca="false">IF(G608="","",G608+N(H608))</f>
        <v/>
      </c>
      <c r="J608" s="13"/>
      <c r="K608" s="10"/>
      <c r="L608" s="14" t="str">
        <f aca="false">IF(I608="","",I608-N(J608))</f>
        <v/>
      </c>
      <c r="M608" s="15" t="str">
        <f aca="true">IF(I608="","",IF(L608&lt;=0,"Paid",IF(C608="","Draft",IF(E608&lt;TODAY(),"Overdue",IF(N(J608)&gt;0,"Part paid",IF(E608-TODAY()&lt;=7,"Due soon","Not due yet"))))))</f>
        <v/>
      </c>
      <c r="N608" s="16" t="str">
        <f aca="true">IF(OR(L608="",E608=""),"",IF(AND(L608&gt;0,E608&lt;TODAY()),TODAY()-E608,0))</f>
        <v/>
      </c>
      <c r="O608" s="15" t="str">
        <f aca="false">IF(OR(L608="",N(L608)&lt;=0,E608=""),"",IF(N608=0,"Current",IF(N608&lt;=30,"1-30",IF(N608&lt;=60,"31-60",IF(N608&lt;=90,"61-90","90+")))))</f>
        <v/>
      </c>
      <c r="P608" s="16" t="str">
        <f aca="false">IF(OR(K608="",C608="",N(L608)&gt;0),"",K608-C608)</f>
        <v/>
      </c>
      <c r="Q608" s="9"/>
    </row>
    <row r="609" customFormat="false" ht="15" hidden="false" customHeight="false" outlineLevel="0" collapsed="false">
      <c r="A609" s="9"/>
      <c r="B609" s="9"/>
      <c r="C609" s="10"/>
      <c r="D609" s="11"/>
      <c r="E609" s="12" t="str">
        <f aca="false">IF(C609="","",C609+N(D609))</f>
        <v/>
      </c>
      <c r="F609" s="9"/>
      <c r="G609" s="13"/>
      <c r="H609" s="13"/>
      <c r="I609" s="14" t="str">
        <f aca="false">IF(G609="","",G609+N(H609))</f>
        <v/>
      </c>
      <c r="J609" s="13"/>
      <c r="K609" s="10"/>
      <c r="L609" s="14" t="str">
        <f aca="false">IF(I609="","",I609-N(J609))</f>
        <v/>
      </c>
      <c r="M609" s="15" t="str">
        <f aca="true">IF(I609="","",IF(L609&lt;=0,"Paid",IF(C609="","Draft",IF(E609&lt;TODAY(),"Overdue",IF(N(J609)&gt;0,"Part paid",IF(E609-TODAY()&lt;=7,"Due soon","Not due yet"))))))</f>
        <v/>
      </c>
      <c r="N609" s="16" t="str">
        <f aca="true">IF(OR(L609="",E609=""),"",IF(AND(L609&gt;0,E609&lt;TODAY()),TODAY()-E609,0))</f>
        <v/>
      </c>
      <c r="O609" s="15" t="str">
        <f aca="false">IF(OR(L609="",N(L609)&lt;=0,E609=""),"",IF(N609=0,"Current",IF(N609&lt;=30,"1-30",IF(N609&lt;=60,"31-60",IF(N609&lt;=90,"61-90","90+")))))</f>
        <v/>
      </c>
      <c r="P609" s="16" t="str">
        <f aca="false">IF(OR(K609="",C609="",N(L609)&gt;0),"",K609-C609)</f>
        <v/>
      </c>
      <c r="Q609" s="9"/>
    </row>
    <row r="610" customFormat="false" ht="15" hidden="false" customHeight="false" outlineLevel="0" collapsed="false">
      <c r="A610" s="9"/>
      <c r="B610" s="9"/>
      <c r="C610" s="10"/>
      <c r="D610" s="11"/>
      <c r="E610" s="12" t="str">
        <f aca="false">IF(C610="","",C610+N(D610))</f>
        <v/>
      </c>
      <c r="F610" s="9"/>
      <c r="G610" s="13"/>
      <c r="H610" s="13"/>
      <c r="I610" s="14" t="str">
        <f aca="false">IF(G610="","",G610+N(H610))</f>
        <v/>
      </c>
      <c r="J610" s="13"/>
      <c r="K610" s="10"/>
      <c r="L610" s="14" t="str">
        <f aca="false">IF(I610="","",I610-N(J610))</f>
        <v/>
      </c>
      <c r="M610" s="15" t="str">
        <f aca="true">IF(I610="","",IF(L610&lt;=0,"Paid",IF(C610="","Draft",IF(E610&lt;TODAY(),"Overdue",IF(N(J610)&gt;0,"Part paid",IF(E610-TODAY()&lt;=7,"Due soon","Not due yet"))))))</f>
        <v/>
      </c>
      <c r="N610" s="16" t="str">
        <f aca="true">IF(OR(L610="",E610=""),"",IF(AND(L610&gt;0,E610&lt;TODAY()),TODAY()-E610,0))</f>
        <v/>
      </c>
      <c r="O610" s="15" t="str">
        <f aca="false">IF(OR(L610="",N(L610)&lt;=0,E610=""),"",IF(N610=0,"Current",IF(N610&lt;=30,"1-30",IF(N610&lt;=60,"31-60",IF(N610&lt;=90,"61-90","90+")))))</f>
        <v/>
      </c>
      <c r="P610" s="16" t="str">
        <f aca="false">IF(OR(K610="",C610="",N(L610)&gt;0),"",K610-C610)</f>
        <v/>
      </c>
      <c r="Q610" s="9"/>
    </row>
    <row r="611" customFormat="false" ht="15" hidden="false" customHeight="false" outlineLevel="0" collapsed="false">
      <c r="A611" s="9"/>
      <c r="B611" s="9"/>
      <c r="C611" s="10"/>
      <c r="D611" s="11"/>
      <c r="E611" s="12" t="str">
        <f aca="false">IF(C611="","",C611+N(D611))</f>
        <v/>
      </c>
      <c r="F611" s="9"/>
      <c r="G611" s="13"/>
      <c r="H611" s="13"/>
      <c r="I611" s="14" t="str">
        <f aca="false">IF(G611="","",G611+N(H611))</f>
        <v/>
      </c>
      <c r="J611" s="13"/>
      <c r="K611" s="10"/>
      <c r="L611" s="14" t="str">
        <f aca="false">IF(I611="","",I611-N(J611))</f>
        <v/>
      </c>
      <c r="M611" s="15" t="str">
        <f aca="true">IF(I611="","",IF(L611&lt;=0,"Paid",IF(C611="","Draft",IF(E611&lt;TODAY(),"Overdue",IF(N(J611)&gt;0,"Part paid",IF(E611-TODAY()&lt;=7,"Due soon","Not due yet"))))))</f>
        <v/>
      </c>
      <c r="N611" s="16" t="str">
        <f aca="true">IF(OR(L611="",E611=""),"",IF(AND(L611&gt;0,E611&lt;TODAY()),TODAY()-E611,0))</f>
        <v/>
      </c>
      <c r="O611" s="15" t="str">
        <f aca="false">IF(OR(L611="",N(L611)&lt;=0,E611=""),"",IF(N611=0,"Current",IF(N611&lt;=30,"1-30",IF(N611&lt;=60,"31-60",IF(N611&lt;=90,"61-90","90+")))))</f>
        <v/>
      </c>
      <c r="P611" s="16" t="str">
        <f aca="false">IF(OR(K611="",C611="",N(L611)&gt;0),"",K611-C611)</f>
        <v/>
      </c>
      <c r="Q611" s="9"/>
    </row>
    <row r="612" customFormat="false" ht="15" hidden="false" customHeight="false" outlineLevel="0" collapsed="false">
      <c r="A612" s="9"/>
      <c r="B612" s="9"/>
      <c r="C612" s="10"/>
      <c r="D612" s="11"/>
      <c r="E612" s="12" t="str">
        <f aca="false">IF(C612="","",C612+N(D612))</f>
        <v/>
      </c>
      <c r="F612" s="9"/>
      <c r="G612" s="13"/>
      <c r="H612" s="13"/>
      <c r="I612" s="14" t="str">
        <f aca="false">IF(G612="","",G612+N(H612))</f>
        <v/>
      </c>
      <c r="J612" s="13"/>
      <c r="K612" s="10"/>
      <c r="L612" s="14" t="str">
        <f aca="false">IF(I612="","",I612-N(J612))</f>
        <v/>
      </c>
      <c r="M612" s="15" t="str">
        <f aca="true">IF(I612="","",IF(L612&lt;=0,"Paid",IF(C612="","Draft",IF(E612&lt;TODAY(),"Overdue",IF(N(J612)&gt;0,"Part paid",IF(E612-TODAY()&lt;=7,"Due soon","Not due yet"))))))</f>
        <v/>
      </c>
      <c r="N612" s="16" t="str">
        <f aca="true">IF(OR(L612="",E612=""),"",IF(AND(L612&gt;0,E612&lt;TODAY()),TODAY()-E612,0))</f>
        <v/>
      </c>
      <c r="O612" s="15" t="str">
        <f aca="false">IF(OR(L612="",N(L612)&lt;=0,E612=""),"",IF(N612=0,"Current",IF(N612&lt;=30,"1-30",IF(N612&lt;=60,"31-60",IF(N612&lt;=90,"61-90","90+")))))</f>
        <v/>
      </c>
      <c r="P612" s="16" t="str">
        <f aca="false">IF(OR(K612="",C612="",N(L612)&gt;0),"",K612-C612)</f>
        <v/>
      </c>
      <c r="Q612" s="9"/>
    </row>
    <row r="613" customFormat="false" ht="15" hidden="false" customHeight="false" outlineLevel="0" collapsed="false">
      <c r="A613" s="9"/>
      <c r="B613" s="9"/>
      <c r="C613" s="10"/>
      <c r="D613" s="11"/>
      <c r="E613" s="12" t="str">
        <f aca="false">IF(C613="","",C613+N(D613))</f>
        <v/>
      </c>
      <c r="F613" s="9"/>
      <c r="G613" s="13"/>
      <c r="H613" s="13"/>
      <c r="I613" s="14" t="str">
        <f aca="false">IF(G613="","",G613+N(H613))</f>
        <v/>
      </c>
      <c r="J613" s="13"/>
      <c r="K613" s="10"/>
      <c r="L613" s="14" t="str">
        <f aca="false">IF(I613="","",I613-N(J613))</f>
        <v/>
      </c>
      <c r="M613" s="15" t="str">
        <f aca="true">IF(I613="","",IF(L613&lt;=0,"Paid",IF(C613="","Draft",IF(E613&lt;TODAY(),"Overdue",IF(N(J613)&gt;0,"Part paid",IF(E613-TODAY()&lt;=7,"Due soon","Not due yet"))))))</f>
        <v/>
      </c>
      <c r="N613" s="16" t="str">
        <f aca="true">IF(OR(L613="",E613=""),"",IF(AND(L613&gt;0,E613&lt;TODAY()),TODAY()-E613,0))</f>
        <v/>
      </c>
      <c r="O613" s="15" t="str">
        <f aca="false">IF(OR(L613="",N(L613)&lt;=0,E613=""),"",IF(N613=0,"Current",IF(N613&lt;=30,"1-30",IF(N613&lt;=60,"31-60",IF(N613&lt;=90,"61-90","90+")))))</f>
        <v/>
      </c>
      <c r="P613" s="16" t="str">
        <f aca="false">IF(OR(K613="",C613="",N(L613)&gt;0),"",K613-C613)</f>
        <v/>
      </c>
      <c r="Q613" s="9"/>
    </row>
    <row r="614" customFormat="false" ht="15" hidden="false" customHeight="false" outlineLevel="0" collapsed="false">
      <c r="A614" s="9"/>
      <c r="B614" s="9"/>
      <c r="C614" s="10"/>
      <c r="D614" s="11"/>
      <c r="E614" s="12" t="str">
        <f aca="false">IF(C614="","",C614+N(D614))</f>
        <v/>
      </c>
      <c r="F614" s="9"/>
      <c r="G614" s="13"/>
      <c r="H614" s="13"/>
      <c r="I614" s="14" t="str">
        <f aca="false">IF(G614="","",G614+N(H614))</f>
        <v/>
      </c>
      <c r="J614" s="13"/>
      <c r="K614" s="10"/>
      <c r="L614" s="14" t="str">
        <f aca="false">IF(I614="","",I614-N(J614))</f>
        <v/>
      </c>
      <c r="M614" s="15" t="str">
        <f aca="true">IF(I614="","",IF(L614&lt;=0,"Paid",IF(C614="","Draft",IF(E614&lt;TODAY(),"Overdue",IF(N(J614)&gt;0,"Part paid",IF(E614-TODAY()&lt;=7,"Due soon","Not due yet"))))))</f>
        <v/>
      </c>
      <c r="N614" s="16" t="str">
        <f aca="true">IF(OR(L614="",E614=""),"",IF(AND(L614&gt;0,E614&lt;TODAY()),TODAY()-E614,0))</f>
        <v/>
      </c>
      <c r="O614" s="15" t="str">
        <f aca="false">IF(OR(L614="",N(L614)&lt;=0,E614=""),"",IF(N614=0,"Current",IF(N614&lt;=30,"1-30",IF(N614&lt;=60,"31-60",IF(N614&lt;=90,"61-90","90+")))))</f>
        <v/>
      </c>
      <c r="P614" s="16" t="str">
        <f aca="false">IF(OR(K614="",C614="",N(L614)&gt;0),"",K614-C614)</f>
        <v/>
      </c>
      <c r="Q614" s="9"/>
    </row>
    <row r="615" customFormat="false" ht="15" hidden="false" customHeight="false" outlineLevel="0" collapsed="false">
      <c r="A615" s="9"/>
      <c r="B615" s="9"/>
      <c r="C615" s="10"/>
      <c r="D615" s="11"/>
      <c r="E615" s="12" t="str">
        <f aca="false">IF(C615="","",C615+N(D615))</f>
        <v/>
      </c>
      <c r="F615" s="9"/>
      <c r="G615" s="13"/>
      <c r="H615" s="13"/>
      <c r="I615" s="14" t="str">
        <f aca="false">IF(G615="","",G615+N(H615))</f>
        <v/>
      </c>
      <c r="J615" s="13"/>
      <c r="K615" s="10"/>
      <c r="L615" s="14" t="str">
        <f aca="false">IF(I615="","",I615-N(J615))</f>
        <v/>
      </c>
      <c r="M615" s="15" t="str">
        <f aca="true">IF(I615="","",IF(L615&lt;=0,"Paid",IF(C615="","Draft",IF(E615&lt;TODAY(),"Overdue",IF(N(J615)&gt;0,"Part paid",IF(E615-TODAY()&lt;=7,"Due soon","Not due yet"))))))</f>
        <v/>
      </c>
      <c r="N615" s="16" t="str">
        <f aca="true">IF(OR(L615="",E615=""),"",IF(AND(L615&gt;0,E615&lt;TODAY()),TODAY()-E615,0))</f>
        <v/>
      </c>
      <c r="O615" s="15" t="str">
        <f aca="false">IF(OR(L615="",N(L615)&lt;=0,E615=""),"",IF(N615=0,"Current",IF(N615&lt;=30,"1-30",IF(N615&lt;=60,"31-60",IF(N615&lt;=90,"61-90","90+")))))</f>
        <v/>
      </c>
      <c r="P615" s="16" t="str">
        <f aca="false">IF(OR(K615="",C615="",N(L615)&gt;0),"",K615-C615)</f>
        <v/>
      </c>
      <c r="Q615" s="9"/>
    </row>
    <row r="616" customFormat="false" ht="15" hidden="false" customHeight="false" outlineLevel="0" collapsed="false">
      <c r="A616" s="9"/>
      <c r="B616" s="9"/>
      <c r="C616" s="10"/>
      <c r="D616" s="11"/>
      <c r="E616" s="12" t="str">
        <f aca="false">IF(C616="","",C616+N(D616))</f>
        <v/>
      </c>
      <c r="F616" s="9"/>
      <c r="G616" s="13"/>
      <c r="H616" s="13"/>
      <c r="I616" s="14" t="str">
        <f aca="false">IF(G616="","",G616+N(H616))</f>
        <v/>
      </c>
      <c r="J616" s="13"/>
      <c r="K616" s="10"/>
      <c r="L616" s="14" t="str">
        <f aca="false">IF(I616="","",I616-N(J616))</f>
        <v/>
      </c>
      <c r="M616" s="15" t="str">
        <f aca="true">IF(I616="","",IF(L616&lt;=0,"Paid",IF(C616="","Draft",IF(E616&lt;TODAY(),"Overdue",IF(N(J616)&gt;0,"Part paid",IF(E616-TODAY()&lt;=7,"Due soon","Not due yet"))))))</f>
        <v/>
      </c>
      <c r="N616" s="16" t="str">
        <f aca="true">IF(OR(L616="",E616=""),"",IF(AND(L616&gt;0,E616&lt;TODAY()),TODAY()-E616,0))</f>
        <v/>
      </c>
      <c r="O616" s="15" t="str">
        <f aca="false">IF(OR(L616="",N(L616)&lt;=0,E616=""),"",IF(N616=0,"Current",IF(N616&lt;=30,"1-30",IF(N616&lt;=60,"31-60",IF(N616&lt;=90,"61-90","90+")))))</f>
        <v/>
      </c>
      <c r="P616" s="16" t="str">
        <f aca="false">IF(OR(K616="",C616="",N(L616)&gt;0),"",K616-C616)</f>
        <v/>
      </c>
      <c r="Q616" s="9"/>
    </row>
    <row r="617" customFormat="false" ht="15" hidden="false" customHeight="false" outlineLevel="0" collapsed="false">
      <c r="A617" s="9"/>
      <c r="B617" s="9"/>
      <c r="C617" s="10"/>
      <c r="D617" s="11"/>
      <c r="E617" s="12" t="str">
        <f aca="false">IF(C617="","",C617+N(D617))</f>
        <v/>
      </c>
      <c r="F617" s="9"/>
      <c r="G617" s="13"/>
      <c r="H617" s="13"/>
      <c r="I617" s="14" t="str">
        <f aca="false">IF(G617="","",G617+N(H617))</f>
        <v/>
      </c>
      <c r="J617" s="13"/>
      <c r="K617" s="10"/>
      <c r="L617" s="14" t="str">
        <f aca="false">IF(I617="","",I617-N(J617))</f>
        <v/>
      </c>
      <c r="M617" s="15" t="str">
        <f aca="true">IF(I617="","",IF(L617&lt;=0,"Paid",IF(C617="","Draft",IF(E617&lt;TODAY(),"Overdue",IF(N(J617)&gt;0,"Part paid",IF(E617-TODAY()&lt;=7,"Due soon","Not due yet"))))))</f>
        <v/>
      </c>
      <c r="N617" s="16" t="str">
        <f aca="true">IF(OR(L617="",E617=""),"",IF(AND(L617&gt;0,E617&lt;TODAY()),TODAY()-E617,0))</f>
        <v/>
      </c>
      <c r="O617" s="15" t="str">
        <f aca="false">IF(OR(L617="",N(L617)&lt;=0,E617=""),"",IF(N617=0,"Current",IF(N617&lt;=30,"1-30",IF(N617&lt;=60,"31-60",IF(N617&lt;=90,"61-90","90+")))))</f>
        <v/>
      </c>
      <c r="P617" s="16" t="str">
        <f aca="false">IF(OR(K617="",C617="",N(L617)&gt;0),"",K617-C617)</f>
        <v/>
      </c>
      <c r="Q617" s="9"/>
    </row>
    <row r="618" customFormat="false" ht="15" hidden="false" customHeight="false" outlineLevel="0" collapsed="false">
      <c r="A618" s="9"/>
      <c r="B618" s="9"/>
      <c r="C618" s="10"/>
      <c r="D618" s="11"/>
      <c r="E618" s="12" t="str">
        <f aca="false">IF(C618="","",C618+N(D618))</f>
        <v/>
      </c>
      <c r="F618" s="9"/>
      <c r="G618" s="13"/>
      <c r="H618" s="13"/>
      <c r="I618" s="14" t="str">
        <f aca="false">IF(G618="","",G618+N(H618))</f>
        <v/>
      </c>
      <c r="J618" s="13"/>
      <c r="K618" s="10"/>
      <c r="L618" s="14" t="str">
        <f aca="false">IF(I618="","",I618-N(J618))</f>
        <v/>
      </c>
      <c r="M618" s="15" t="str">
        <f aca="true">IF(I618="","",IF(L618&lt;=0,"Paid",IF(C618="","Draft",IF(E618&lt;TODAY(),"Overdue",IF(N(J618)&gt;0,"Part paid",IF(E618-TODAY()&lt;=7,"Due soon","Not due yet"))))))</f>
        <v/>
      </c>
      <c r="N618" s="16" t="str">
        <f aca="true">IF(OR(L618="",E618=""),"",IF(AND(L618&gt;0,E618&lt;TODAY()),TODAY()-E618,0))</f>
        <v/>
      </c>
      <c r="O618" s="15" t="str">
        <f aca="false">IF(OR(L618="",N(L618)&lt;=0,E618=""),"",IF(N618=0,"Current",IF(N618&lt;=30,"1-30",IF(N618&lt;=60,"31-60",IF(N618&lt;=90,"61-90","90+")))))</f>
        <v/>
      </c>
      <c r="P618" s="16" t="str">
        <f aca="false">IF(OR(K618="",C618="",N(L618)&gt;0),"",K618-C618)</f>
        <v/>
      </c>
      <c r="Q618" s="9"/>
    </row>
    <row r="619" customFormat="false" ht="15" hidden="false" customHeight="false" outlineLevel="0" collapsed="false">
      <c r="A619" s="9"/>
      <c r="B619" s="9"/>
      <c r="C619" s="10"/>
      <c r="D619" s="11"/>
      <c r="E619" s="12" t="str">
        <f aca="false">IF(C619="","",C619+N(D619))</f>
        <v/>
      </c>
      <c r="F619" s="9"/>
      <c r="G619" s="13"/>
      <c r="H619" s="13"/>
      <c r="I619" s="14" t="str">
        <f aca="false">IF(G619="","",G619+N(H619))</f>
        <v/>
      </c>
      <c r="J619" s="13"/>
      <c r="K619" s="10"/>
      <c r="L619" s="14" t="str">
        <f aca="false">IF(I619="","",I619-N(J619))</f>
        <v/>
      </c>
      <c r="M619" s="15" t="str">
        <f aca="true">IF(I619="","",IF(L619&lt;=0,"Paid",IF(C619="","Draft",IF(E619&lt;TODAY(),"Overdue",IF(N(J619)&gt;0,"Part paid",IF(E619-TODAY()&lt;=7,"Due soon","Not due yet"))))))</f>
        <v/>
      </c>
      <c r="N619" s="16" t="str">
        <f aca="true">IF(OR(L619="",E619=""),"",IF(AND(L619&gt;0,E619&lt;TODAY()),TODAY()-E619,0))</f>
        <v/>
      </c>
      <c r="O619" s="15" t="str">
        <f aca="false">IF(OR(L619="",N(L619)&lt;=0,E619=""),"",IF(N619=0,"Current",IF(N619&lt;=30,"1-30",IF(N619&lt;=60,"31-60",IF(N619&lt;=90,"61-90","90+")))))</f>
        <v/>
      </c>
      <c r="P619" s="16" t="str">
        <f aca="false">IF(OR(K619="",C619="",N(L619)&gt;0),"",K619-C619)</f>
        <v/>
      </c>
      <c r="Q619" s="9"/>
    </row>
    <row r="620" customFormat="false" ht="15" hidden="false" customHeight="false" outlineLevel="0" collapsed="false">
      <c r="A620" s="9"/>
      <c r="B620" s="9"/>
      <c r="C620" s="10"/>
      <c r="D620" s="11"/>
      <c r="E620" s="12" t="str">
        <f aca="false">IF(C620="","",C620+N(D620))</f>
        <v/>
      </c>
      <c r="F620" s="9"/>
      <c r="G620" s="13"/>
      <c r="H620" s="13"/>
      <c r="I620" s="14" t="str">
        <f aca="false">IF(G620="","",G620+N(H620))</f>
        <v/>
      </c>
      <c r="J620" s="13"/>
      <c r="K620" s="10"/>
      <c r="L620" s="14" t="str">
        <f aca="false">IF(I620="","",I620-N(J620))</f>
        <v/>
      </c>
      <c r="M620" s="15" t="str">
        <f aca="true">IF(I620="","",IF(L620&lt;=0,"Paid",IF(C620="","Draft",IF(E620&lt;TODAY(),"Overdue",IF(N(J620)&gt;0,"Part paid",IF(E620-TODAY()&lt;=7,"Due soon","Not due yet"))))))</f>
        <v/>
      </c>
      <c r="N620" s="16" t="str">
        <f aca="true">IF(OR(L620="",E620=""),"",IF(AND(L620&gt;0,E620&lt;TODAY()),TODAY()-E620,0))</f>
        <v/>
      </c>
      <c r="O620" s="15" t="str">
        <f aca="false">IF(OR(L620="",N(L620)&lt;=0,E620=""),"",IF(N620=0,"Current",IF(N620&lt;=30,"1-30",IF(N620&lt;=60,"31-60",IF(N620&lt;=90,"61-90","90+")))))</f>
        <v/>
      </c>
      <c r="P620" s="16" t="str">
        <f aca="false">IF(OR(K620="",C620="",N(L620)&gt;0),"",K620-C620)</f>
        <v/>
      </c>
      <c r="Q620" s="9"/>
    </row>
    <row r="621" customFormat="false" ht="15" hidden="false" customHeight="false" outlineLevel="0" collapsed="false">
      <c r="A621" s="9"/>
      <c r="B621" s="9"/>
      <c r="C621" s="10"/>
      <c r="D621" s="11"/>
      <c r="E621" s="12" t="str">
        <f aca="false">IF(C621="","",C621+N(D621))</f>
        <v/>
      </c>
      <c r="F621" s="9"/>
      <c r="G621" s="13"/>
      <c r="H621" s="13"/>
      <c r="I621" s="14" t="str">
        <f aca="false">IF(G621="","",G621+N(H621))</f>
        <v/>
      </c>
      <c r="J621" s="13"/>
      <c r="K621" s="10"/>
      <c r="L621" s="14" t="str">
        <f aca="false">IF(I621="","",I621-N(J621))</f>
        <v/>
      </c>
      <c r="M621" s="15" t="str">
        <f aca="true">IF(I621="","",IF(L621&lt;=0,"Paid",IF(C621="","Draft",IF(E621&lt;TODAY(),"Overdue",IF(N(J621)&gt;0,"Part paid",IF(E621-TODAY()&lt;=7,"Due soon","Not due yet"))))))</f>
        <v/>
      </c>
      <c r="N621" s="16" t="str">
        <f aca="true">IF(OR(L621="",E621=""),"",IF(AND(L621&gt;0,E621&lt;TODAY()),TODAY()-E621,0))</f>
        <v/>
      </c>
      <c r="O621" s="15" t="str">
        <f aca="false">IF(OR(L621="",N(L621)&lt;=0,E621=""),"",IF(N621=0,"Current",IF(N621&lt;=30,"1-30",IF(N621&lt;=60,"31-60",IF(N621&lt;=90,"61-90","90+")))))</f>
        <v/>
      </c>
      <c r="P621" s="16" t="str">
        <f aca="false">IF(OR(K621="",C621="",N(L621)&gt;0),"",K621-C621)</f>
        <v/>
      </c>
      <c r="Q621" s="9"/>
    </row>
    <row r="622" customFormat="false" ht="15" hidden="false" customHeight="false" outlineLevel="0" collapsed="false">
      <c r="A622" s="9"/>
      <c r="B622" s="9"/>
      <c r="C622" s="10"/>
      <c r="D622" s="11"/>
      <c r="E622" s="12" t="str">
        <f aca="false">IF(C622="","",C622+N(D622))</f>
        <v/>
      </c>
      <c r="F622" s="9"/>
      <c r="G622" s="13"/>
      <c r="H622" s="13"/>
      <c r="I622" s="14" t="str">
        <f aca="false">IF(G622="","",G622+N(H622))</f>
        <v/>
      </c>
      <c r="J622" s="13"/>
      <c r="K622" s="10"/>
      <c r="L622" s="14" t="str">
        <f aca="false">IF(I622="","",I622-N(J622))</f>
        <v/>
      </c>
      <c r="M622" s="15" t="str">
        <f aca="true">IF(I622="","",IF(L622&lt;=0,"Paid",IF(C622="","Draft",IF(E622&lt;TODAY(),"Overdue",IF(N(J622)&gt;0,"Part paid",IF(E622-TODAY()&lt;=7,"Due soon","Not due yet"))))))</f>
        <v/>
      </c>
      <c r="N622" s="16" t="str">
        <f aca="true">IF(OR(L622="",E622=""),"",IF(AND(L622&gt;0,E622&lt;TODAY()),TODAY()-E622,0))</f>
        <v/>
      </c>
      <c r="O622" s="15" t="str">
        <f aca="false">IF(OR(L622="",N(L622)&lt;=0,E622=""),"",IF(N622=0,"Current",IF(N622&lt;=30,"1-30",IF(N622&lt;=60,"31-60",IF(N622&lt;=90,"61-90","90+")))))</f>
        <v/>
      </c>
      <c r="P622" s="16" t="str">
        <f aca="false">IF(OR(K622="",C622="",N(L622)&gt;0),"",K622-C622)</f>
        <v/>
      </c>
      <c r="Q622" s="9"/>
    </row>
    <row r="623" customFormat="false" ht="15" hidden="false" customHeight="false" outlineLevel="0" collapsed="false">
      <c r="A623" s="9"/>
      <c r="B623" s="9"/>
      <c r="C623" s="10"/>
      <c r="D623" s="11"/>
      <c r="E623" s="12" t="str">
        <f aca="false">IF(C623="","",C623+N(D623))</f>
        <v/>
      </c>
      <c r="F623" s="9"/>
      <c r="G623" s="13"/>
      <c r="H623" s="13"/>
      <c r="I623" s="14" t="str">
        <f aca="false">IF(G623="","",G623+N(H623))</f>
        <v/>
      </c>
      <c r="J623" s="13"/>
      <c r="K623" s="10"/>
      <c r="L623" s="14" t="str">
        <f aca="false">IF(I623="","",I623-N(J623))</f>
        <v/>
      </c>
      <c r="M623" s="15" t="str">
        <f aca="true">IF(I623="","",IF(L623&lt;=0,"Paid",IF(C623="","Draft",IF(E623&lt;TODAY(),"Overdue",IF(N(J623)&gt;0,"Part paid",IF(E623-TODAY()&lt;=7,"Due soon","Not due yet"))))))</f>
        <v/>
      </c>
      <c r="N623" s="16" t="str">
        <f aca="true">IF(OR(L623="",E623=""),"",IF(AND(L623&gt;0,E623&lt;TODAY()),TODAY()-E623,0))</f>
        <v/>
      </c>
      <c r="O623" s="15" t="str">
        <f aca="false">IF(OR(L623="",N(L623)&lt;=0,E623=""),"",IF(N623=0,"Current",IF(N623&lt;=30,"1-30",IF(N623&lt;=60,"31-60",IF(N623&lt;=90,"61-90","90+")))))</f>
        <v/>
      </c>
      <c r="P623" s="16" t="str">
        <f aca="false">IF(OR(K623="",C623="",N(L623)&gt;0),"",K623-C623)</f>
        <v/>
      </c>
      <c r="Q623" s="9"/>
    </row>
    <row r="624" customFormat="false" ht="15" hidden="false" customHeight="false" outlineLevel="0" collapsed="false">
      <c r="A624" s="9"/>
      <c r="B624" s="9"/>
      <c r="C624" s="10"/>
      <c r="D624" s="11"/>
      <c r="E624" s="12" t="str">
        <f aca="false">IF(C624="","",C624+N(D624))</f>
        <v/>
      </c>
      <c r="F624" s="9"/>
      <c r="G624" s="13"/>
      <c r="H624" s="13"/>
      <c r="I624" s="14" t="str">
        <f aca="false">IF(G624="","",G624+N(H624))</f>
        <v/>
      </c>
      <c r="J624" s="13"/>
      <c r="K624" s="10"/>
      <c r="L624" s="14" t="str">
        <f aca="false">IF(I624="","",I624-N(J624))</f>
        <v/>
      </c>
      <c r="M624" s="15" t="str">
        <f aca="true">IF(I624="","",IF(L624&lt;=0,"Paid",IF(C624="","Draft",IF(E624&lt;TODAY(),"Overdue",IF(N(J624)&gt;0,"Part paid",IF(E624-TODAY()&lt;=7,"Due soon","Not due yet"))))))</f>
        <v/>
      </c>
      <c r="N624" s="16" t="str">
        <f aca="true">IF(OR(L624="",E624=""),"",IF(AND(L624&gt;0,E624&lt;TODAY()),TODAY()-E624,0))</f>
        <v/>
      </c>
      <c r="O624" s="15" t="str">
        <f aca="false">IF(OR(L624="",N(L624)&lt;=0,E624=""),"",IF(N624=0,"Current",IF(N624&lt;=30,"1-30",IF(N624&lt;=60,"31-60",IF(N624&lt;=90,"61-90","90+")))))</f>
        <v/>
      </c>
      <c r="P624" s="16" t="str">
        <f aca="false">IF(OR(K624="",C624="",N(L624)&gt;0),"",K624-C624)</f>
        <v/>
      </c>
      <c r="Q624" s="9"/>
    </row>
    <row r="625" customFormat="false" ht="15" hidden="false" customHeight="false" outlineLevel="0" collapsed="false">
      <c r="A625" s="9"/>
      <c r="B625" s="9"/>
      <c r="C625" s="10"/>
      <c r="D625" s="11"/>
      <c r="E625" s="12" t="str">
        <f aca="false">IF(C625="","",C625+N(D625))</f>
        <v/>
      </c>
      <c r="F625" s="9"/>
      <c r="G625" s="13"/>
      <c r="H625" s="13"/>
      <c r="I625" s="14" t="str">
        <f aca="false">IF(G625="","",G625+N(H625))</f>
        <v/>
      </c>
      <c r="J625" s="13"/>
      <c r="K625" s="10"/>
      <c r="L625" s="14" t="str">
        <f aca="false">IF(I625="","",I625-N(J625))</f>
        <v/>
      </c>
      <c r="M625" s="15" t="str">
        <f aca="true">IF(I625="","",IF(L625&lt;=0,"Paid",IF(C625="","Draft",IF(E625&lt;TODAY(),"Overdue",IF(N(J625)&gt;0,"Part paid",IF(E625-TODAY()&lt;=7,"Due soon","Not due yet"))))))</f>
        <v/>
      </c>
      <c r="N625" s="16" t="str">
        <f aca="true">IF(OR(L625="",E625=""),"",IF(AND(L625&gt;0,E625&lt;TODAY()),TODAY()-E625,0))</f>
        <v/>
      </c>
      <c r="O625" s="15" t="str">
        <f aca="false">IF(OR(L625="",N(L625)&lt;=0,E625=""),"",IF(N625=0,"Current",IF(N625&lt;=30,"1-30",IF(N625&lt;=60,"31-60",IF(N625&lt;=90,"61-90","90+")))))</f>
        <v/>
      </c>
      <c r="P625" s="16" t="str">
        <f aca="false">IF(OR(K625="",C625="",N(L625)&gt;0),"",K625-C625)</f>
        <v/>
      </c>
      <c r="Q625" s="9"/>
    </row>
    <row r="626" customFormat="false" ht="15" hidden="false" customHeight="false" outlineLevel="0" collapsed="false">
      <c r="A626" s="9"/>
      <c r="B626" s="9"/>
      <c r="C626" s="10"/>
      <c r="D626" s="11"/>
      <c r="E626" s="12" t="str">
        <f aca="false">IF(C626="","",C626+N(D626))</f>
        <v/>
      </c>
      <c r="F626" s="9"/>
      <c r="G626" s="13"/>
      <c r="H626" s="13"/>
      <c r="I626" s="14" t="str">
        <f aca="false">IF(G626="","",G626+N(H626))</f>
        <v/>
      </c>
      <c r="J626" s="13"/>
      <c r="K626" s="10"/>
      <c r="L626" s="14" t="str">
        <f aca="false">IF(I626="","",I626-N(J626))</f>
        <v/>
      </c>
      <c r="M626" s="15" t="str">
        <f aca="true">IF(I626="","",IF(L626&lt;=0,"Paid",IF(C626="","Draft",IF(E626&lt;TODAY(),"Overdue",IF(N(J626)&gt;0,"Part paid",IF(E626-TODAY()&lt;=7,"Due soon","Not due yet"))))))</f>
        <v/>
      </c>
      <c r="N626" s="16" t="str">
        <f aca="true">IF(OR(L626="",E626=""),"",IF(AND(L626&gt;0,E626&lt;TODAY()),TODAY()-E626,0))</f>
        <v/>
      </c>
      <c r="O626" s="15" t="str">
        <f aca="false">IF(OR(L626="",N(L626)&lt;=0,E626=""),"",IF(N626=0,"Current",IF(N626&lt;=30,"1-30",IF(N626&lt;=60,"31-60",IF(N626&lt;=90,"61-90","90+")))))</f>
        <v/>
      </c>
      <c r="P626" s="16" t="str">
        <f aca="false">IF(OR(K626="",C626="",N(L626)&gt;0),"",K626-C626)</f>
        <v/>
      </c>
      <c r="Q626" s="9"/>
    </row>
    <row r="627" customFormat="false" ht="15" hidden="false" customHeight="false" outlineLevel="0" collapsed="false">
      <c r="A627" s="9"/>
      <c r="B627" s="9"/>
      <c r="C627" s="10"/>
      <c r="D627" s="11"/>
      <c r="E627" s="12" t="str">
        <f aca="false">IF(C627="","",C627+N(D627))</f>
        <v/>
      </c>
      <c r="F627" s="9"/>
      <c r="G627" s="13"/>
      <c r="H627" s="13"/>
      <c r="I627" s="14" t="str">
        <f aca="false">IF(G627="","",G627+N(H627))</f>
        <v/>
      </c>
      <c r="J627" s="13"/>
      <c r="K627" s="10"/>
      <c r="L627" s="14" t="str">
        <f aca="false">IF(I627="","",I627-N(J627))</f>
        <v/>
      </c>
      <c r="M627" s="15" t="str">
        <f aca="true">IF(I627="","",IF(L627&lt;=0,"Paid",IF(C627="","Draft",IF(E627&lt;TODAY(),"Overdue",IF(N(J627)&gt;0,"Part paid",IF(E627-TODAY()&lt;=7,"Due soon","Not due yet"))))))</f>
        <v/>
      </c>
      <c r="N627" s="16" t="str">
        <f aca="true">IF(OR(L627="",E627=""),"",IF(AND(L627&gt;0,E627&lt;TODAY()),TODAY()-E627,0))</f>
        <v/>
      </c>
      <c r="O627" s="15" t="str">
        <f aca="false">IF(OR(L627="",N(L627)&lt;=0,E627=""),"",IF(N627=0,"Current",IF(N627&lt;=30,"1-30",IF(N627&lt;=60,"31-60",IF(N627&lt;=90,"61-90","90+")))))</f>
        <v/>
      </c>
      <c r="P627" s="16" t="str">
        <f aca="false">IF(OR(K627="",C627="",N(L627)&gt;0),"",K627-C627)</f>
        <v/>
      </c>
      <c r="Q627" s="9"/>
    </row>
    <row r="628" customFormat="false" ht="15" hidden="false" customHeight="false" outlineLevel="0" collapsed="false">
      <c r="A628" s="9"/>
      <c r="B628" s="9"/>
      <c r="C628" s="10"/>
      <c r="D628" s="11"/>
      <c r="E628" s="12" t="str">
        <f aca="false">IF(C628="","",C628+N(D628))</f>
        <v/>
      </c>
      <c r="F628" s="9"/>
      <c r="G628" s="13"/>
      <c r="H628" s="13"/>
      <c r="I628" s="14" t="str">
        <f aca="false">IF(G628="","",G628+N(H628))</f>
        <v/>
      </c>
      <c r="J628" s="13"/>
      <c r="K628" s="10"/>
      <c r="L628" s="14" t="str">
        <f aca="false">IF(I628="","",I628-N(J628))</f>
        <v/>
      </c>
      <c r="M628" s="15" t="str">
        <f aca="true">IF(I628="","",IF(L628&lt;=0,"Paid",IF(C628="","Draft",IF(E628&lt;TODAY(),"Overdue",IF(N(J628)&gt;0,"Part paid",IF(E628-TODAY()&lt;=7,"Due soon","Not due yet"))))))</f>
        <v/>
      </c>
      <c r="N628" s="16" t="str">
        <f aca="true">IF(OR(L628="",E628=""),"",IF(AND(L628&gt;0,E628&lt;TODAY()),TODAY()-E628,0))</f>
        <v/>
      </c>
      <c r="O628" s="15" t="str">
        <f aca="false">IF(OR(L628="",N(L628)&lt;=0,E628=""),"",IF(N628=0,"Current",IF(N628&lt;=30,"1-30",IF(N628&lt;=60,"31-60",IF(N628&lt;=90,"61-90","90+")))))</f>
        <v/>
      </c>
      <c r="P628" s="16" t="str">
        <f aca="false">IF(OR(K628="",C628="",N(L628)&gt;0),"",K628-C628)</f>
        <v/>
      </c>
      <c r="Q628" s="9"/>
    </row>
    <row r="629" customFormat="false" ht="15" hidden="false" customHeight="false" outlineLevel="0" collapsed="false">
      <c r="A629" s="9"/>
      <c r="B629" s="9"/>
      <c r="C629" s="10"/>
      <c r="D629" s="11"/>
      <c r="E629" s="12" t="str">
        <f aca="false">IF(C629="","",C629+N(D629))</f>
        <v/>
      </c>
      <c r="F629" s="9"/>
      <c r="G629" s="13"/>
      <c r="H629" s="13"/>
      <c r="I629" s="14" t="str">
        <f aca="false">IF(G629="","",G629+N(H629))</f>
        <v/>
      </c>
      <c r="J629" s="13"/>
      <c r="K629" s="10"/>
      <c r="L629" s="14" t="str">
        <f aca="false">IF(I629="","",I629-N(J629))</f>
        <v/>
      </c>
      <c r="M629" s="15" t="str">
        <f aca="true">IF(I629="","",IF(L629&lt;=0,"Paid",IF(C629="","Draft",IF(E629&lt;TODAY(),"Overdue",IF(N(J629)&gt;0,"Part paid",IF(E629-TODAY()&lt;=7,"Due soon","Not due yet"))))))</f>
        <v/>
      </c>
      <c r="N629" s="16" t="str">
        <f aca="true">IF(OR(L629="",E629=""),"",IF(AND(L629&gt;0,E629&lt;TODAY()),TODAY()-E629,0))</f>
        <v/>
      </c>
      <c r="O629" s="15" t="str">
        <f aca="false">IF(OR(L629="",N(L629)&lt;=0,E629=""),"",IF(N629=0,"Current",IF(N629&lt;=30,"1-30",IF(N629&lt;=60,"31-60",IF(N629&lt;=90,"61-90","90+")))))</f>
        <v/>
      </c>
      <c r="P629" s="16" t="str">
        <f aca="false">IF(OR(K629="",C629="",N(L629)&gt;0),"",K629-C629)</f>
        <v/>
      </c>
      <c r="Q629" s="9"/>
    </row>
    <row r="630" customFormat="false" ht="15" hidden="false" customHeight="false" outlineLevel="0" collapsed="false">
      <c r="A630" s="9"/>
      <c r="B630" s="9"/>
      <c r="C630" s="10"/>
      <c r="D630" s="11"/>
      <c r="E630" s="12" t="str">
        <f aca="false">IF(C630="","",C630+N(D630))</f>
        <v/>
      </c>
      <c r="F630" s="9"/>
      <c r="G630" s="13"/>
      <c r="H630" s="13"/>
      <c r="I630" s="14" t="str">
        <f aca="false">IF(G630="","",G630+N(H630))</f>
        <v/>
      </c>
      <c r="J630" s="13"/>
      <c r="K630" s="10"/>
      <c r="L630" s="14" t="str">
        <f aca="false">IF(I630="","",I630-N(J630))</f>
        <v/>
      </c>
      <c r="M630" s="15" t="str">
        <f aca="true">IF(I630="","",IF(L630&lt;=0,"Paid",IF(C630="","Draft",IF(E630&lt;TODAY(),"Overdue",IF(N(J630)&gt;0,"Part paid",IF(E630-TODAY()&lt;=7,"Due soon","Not due yet"))))))</f>
        <v/>
      </c>
      <c r="N630" s="16" t="str">
        <f aca="true">IF(OR(L630="",E630=""),"",IF(AND(L630&gt;0,E630&lt;TODAY()),TODAY()-E630,0))</f>
        <v/>
      </c>
      <c r="O630" s="15" t="str">
        <f aca="false">IF(OR(L630="",N(L630)&lt;=0,E630=""),"",IF(N630=0,"Current",IF(N630&lt;=30,"1-30",IF(N630&lt;=60,"31-60",IF(N630&lt;=90,"61-90","90+")))))</f>
        <v/>
      </c>
      <c r="P630" s="16" t="str">
        <f aca="false">IF(OR(K630="",C630="",N(L630)&gt;0),"",K630-C630)</f>
        <v/>
      </c>
      <c r="Q630" s="9"/>
    </row>
    <row r="631" customFormat="false" ht="15" hidden="false" customHeight="false" outlineLevel="0" collapsed="false">
      <c r="A631" s="9"/>
      <c r="B631" s="9"/>
      <c r="C631" s="10"/>
      <c r="D631" s="11"/>
      <c r="E631" s="12" t="str">
        <f aca="false">IF(C631="","",C631+N(D631))</f>
        <v/>
      </c>
      <c r="F631" s="9"/>
      <c r="G631" s="13"/>
      <c r="H631" s="13"/>
      <c r="I631" s="14" t="str">
        <f aca="false">IF(G631="","",G631+N(H631))</f>
        <v/>
      </c>
      <c r="J631" s="13"/>
      <c r="K631" s="10"/>
      <c r="L631" s="14" t="str">
        <f aca="false">IF(I631="","",I631-N(J631))</f>
        <v/>
      </c>
      <c r="M631" s="15" t="str">
        <f aca="true">IF(I631="","",IF(L631&lt;=0,"Paid",IF(C631="","Draft",IF(E631&lt;TODAY(),"Overdue",IF(N(J631)&gt;0,"Part paid",IF(E631-TODAY()&lt;=7,"Due soon","Not due yet"))))))</f>
        <v/>
      </c>
      <c r="N631" s="16" t="str">
        <f aca="true">IF(OR(L631="",E631=""),"",IF(AND(L631&gt;0,E631&lt;TODAY()),TODAY()-E631,0))</f>
        <v/>
      </c>
      <c r="O631" s="15" t="str">
        <f aca="false">IF(OR(L631="",N(L631)&lt;=0,E631=""),"",IF(N631=0,"Current",IF(N631&lt;=30,"1-30",IF(N631&lt;=60,"31-60",IF(N631&lt;=90,"61-90","90+")))))</f>
        <v/>
      </c>
      <c r="P631" s="16" t="str">
        <f aca="false">IF(OR(K631="",C631="",N(L631)&gt;0),"",K631-C631)</f>
        <v/>
      </c>
      <c r="Q631" s="9"/>
    </row>
    <row r="632" customFormat="false" ht="15" hidden="false" customHeight="false" outlineLevel="0" collapsed="false">
      <c r="A632" s="9"/>
      <c r="B632" s="9"/>
      <c r="C632" s="10"/>
      <c r="D632" s="11"/>
      <c r="E632" s="12" t="str">
        <f aca="false">IF(C632="","",C632+N(D632))</f>
        <v/>
      </c>
      <c r="F632" s="9"/>
      <c r="G632" s="13"/>
      <c r="H632" s="13"/>
      <c r="I632" s="14" t="str">
        <f aca="false">IF(G632="","",G632+N(H632))</f>
        <v/>
      </c>
      <c r="J632" s="13"/>
      <c r="K632" s="10"/>
      <c r="L632" s="14" t="str">
        <f aca="false">IF(I632="","",I632-N(J632))</f>
        <v/>
      </c>
      <c r="M632" s="15" t="str">
        <f aca="true">IF(I632="","",IF(L632&lt;=0,"Paid",IF(C632="","Draft",IF(E632&lt;TODAY(),"Overdue",IF(N(J632)&gt;0,"Part paid",IF(E632-TODAY()&lt;=7,"Due soon","Not due yet"))))))</f>
        <v/>
      </c>
      <c r="N632" s="16" t="str">
        <f aca="true">IF(OR(L632="",E632=""),"",IF(AND(L632&gt;0,E632&lt;TODAY()),TODAY()-E632,0))</f>
        <v/>
      </c>
      <c r="O632" s="15" t="str">
        <f aca="false">IF(OR(L632="",N(L632)&lt;=0,E632=""),"",IF(N632=0,"Current",IF(N632&lt;=30,"1-30",IF(N632&lt;=60,"31-60",IF(N632&lt;=90,"61-90","90+")))))</f>
        <v/>
      </c>
      <c r="P632" s="16" t="str">
        <f aca="false">IF(OR(K632="",C632="",N(L632)&gt;0),"",K632-C632)</f>
        <v/>
      </c>
      <c r="Q632" s="9"/>
    </row>
    <row r="633" customFormat="false" ht="15" hidden="false" customHeight="false" outlineLevel="0" collapsed="false">
      <c r="A633" s="9"/>
      <c r="B633" s="9"/>
      <c r="C633" s="10"/>
      <c r="D633" s="11"/>
      <c r="E633" s="12" t="str">
        <f aca="false">IF(C633="","",C633+N(D633))</f>
        <v/>
      </c>
      <c r="F633" s="9"/>
      <c r="G633" s="13"/>
      <c r="H633" s="13"/>
      <c r="I633" s="14" t="str">
        <f aca="false">IF(G633="","",G633+N(H633))</f>
        <v/>
      </c>
      <c r="J633" s="13"/>
      <c r="K633" s="10"/>
      <c r="L633" s="14" t="str">
        <f aca="false">IF(I633="","",I633-N(J633))</f>
        <v/>
      </c>
      <c r="M633" s="15" t="str">
        <f aca="true">IF(I633="","",IF(L633&lt;=0,"Paid",IF(C633="","Draft",IF(E633&lt;TODAY(),"Overdue",IF(N(J633)&gt;0,"Part paid",IF(E633-TODAY()&lt;=7,"Due soon","Not due yet"))))))</f>
        <v/>
      </c>
      <c r="N633" s="16" t="str">
        <f aca="true">IF(OR(L633="",E633=""),"",IF(AND(L633&gt;0,E633&lt;TODAY()),TODAY()-E633,0))</f>
        <v/>
      </c>
      <c r="O633" s="15" t="str">
        <f aca="false">IF(OR(L633="",N(L633)&lt;=0,E633=""),"",IF(N633=0,"Current",IF(N633&lt;=30,"1-30",IF(N633&lt;=60,"31-60",IF(N633&lt;=90,"61-90","90+")))))</f>
        <v/>
      </c>
      <c r="P633" s="16" t="str">
        <f aca="false">IF(OR(K633="",C633="",N(L633)&gt;0),"",K633-C633)</f>
        <v/>
      </c>
      <c r="Q633" s="9"/>
    </row>
    <row r="634" customFormat="false" ht="15" hidden="false" customHeight="false" outlineLevel="0" collapsed="false">
      <c r="A634" s="9"/>
      <c r="B634" s="9"/>
      <c r="C634" s="10"/>
      <c r="D634" s="11"/>
      <c r="E634" s="12" t="str">
        <f aca="false">IF(C634="","",C634+N(D634))</f>
        <v/>
      </c>
      <c r="F634" s="9"/>
      <c r="G634" s="13"/>
      <c r="H634" s="13"/>
      <c r="I634" s="14" t="str">
        <f aca="false">IF(G634="","",G634+N(H634))</f>
        <v/>
      </c>
      <c r="J634" s="13"/>
      <c r="K634" s="10"/>
      <c r="L634" s="14" t="str">
        <f aca="false">IF(I634="","",I634-N(J634))</f>
        <v/>
      </c>
      <c r="M634" s="15" t="str">
        <f aca="true">IF(I634="","",IF(L634&lt;=0,"Paid",IF(C634="","Draft",IF(E634&lt;TODAY(),"Overdue",IF(N(J634)&gt;0,"Part paid",IF(E634-TODAY()&lt;=7,"Due soon","Not due yet"))))))</f>
        <v/>
      </c>
      <c r="N634" s="16" t="str">
        <f aca="true">IF(OR(L634="",E634=""),"",IF(AND(L634&gt;0,E634&lt;TODAY()),TODAY()-E634,0))</f>
        <v/>
      </c>
      <c r="O634" s="15" t="str">
        <f aca="false">IF(OR(L634="",N(L634)&lt;=0,E634=""),"",IF(N634=0,"Current",IF(N634&lt;=30,"1-30",IF(N634&lt;=60,"31-60",IF(N634&lt;=90,"61-90","90+")))))</f>
        <v/>
      </c>
      <c r="P634" s="16" t="str">
        <f aca="false">IF(OR(K634="",C634="",N(L634)&gt;0),"",K634-C634)</f>
        <v/>
      </c>
      <c r="Q634" s="9"/>
    </row>
    <row r="635" customFormat="false" ht="15" hidden="false" customHeight="false" outlineLevel="0" collapsed="false">
      <c r="A635" s="9"/>
      <c r="B635" s="9"/>
      <c r="C635" s="10"/>
      <c r="D635" s="11"/>
      <c r="E635" s="12" t="str">
        <f aca="false">IF(C635="","",C635+N(D635))</f>
        <v/>
      </c>
      <c r="F635" s="9"/>
      <c r="G635" s="13"/>
      <c r="H635" s="13"/>
      <c r="I635" s="14" t="str">
        <f aca="false">IF(G635="","",G635+N(H635))</f>
        <v/>
      </c>
      <c r="J635" s="13"/>
      <c r="K635" s="10"/>
      <c r="L635" s="14" t="str">
        <f aca="false">IF(I635="","",I635-N(J635))</f>
        <v/>
      </c>
      <c r="M635" s="15" t="str">
        <f aca="true">IF(I635="","",IF(L635&lt;=0,"Paid",IF(C635="","Draft",IF(E635&lt;TODAY(),"Overdue",IF(N(J635)&gt;0,"Part paid",IF(E635-TODAY()&lt;=7,"Due soon","Not due yet"))))))</f>
        <v/>
      </c>
      <c r="N635" s="16" t="str">
        <f aca="true">IF(OR(L635="",E635=""),"",IF(AND(L635&gt;0,E635&lt;TODAY()),TODAY()-E635,0))</f>
        <v/>
      </c>
      <c r="O635" s="15" t="str">
        <f aca="false">IF(OR(L635="",N(L635)&lt;=0,E635=""),"",IF(N635=0,"Current",IF(N635&lt;=30,"1-30",IF(N635&lt;=60,"31-60",IF(N635&lt;=90,"61-90","90+")))))</f>
        <v/>
      </c>
      <c r="P635" s="16" t="str">
        <f aca="false">IF(OR(K635="",C635="",N(L635)&gt;0),"",K635-C635)</f>
        <v/>
      </c>
      <c r="Q635" s="9"/>
    </row>
    <row r="636" customFormat="false" ht="15" hidden="false" customHeight="false" outlineLevel="0" collapsed="false">
      <c r="A636" s="9"/>
      <c r="B636" s="9"/>
      <c r="C636" s="10"/>
      <c r="D636" s="11"/>
      <c r="E636" s="12" t="str">
        <f aca="false">IF(C636="","",C636+N(D636))</f>
        <v/>
      </c>
      <c r="F636" s="9"/>
      <c r="G636" s="13"/>
      <c r="H636" s="13"/>
      <c r="I636" s="14" t="str">
        <f aca="false">IF(G636="","",G636+N(H636))</f>
        <v/>
      </c>
      <c r="J636" s="13"/>
      <c r="K636" s="10"/>
      <c r="L636" s="14" t="str">
        <f aca="false">IF(I636="","",I636-N(J636))</f>
        <v/>
      </c>
      <c r="M636" s="15" t="str">
        <f aca="true">IF(I636="","",IF(L636&lt;=0,"Paid",IF(C636="","Draft",IF(E636&lt;TODAY(),"Overdue",IF(N(J636)&gt;0,"Part paid",IF(E636-TODAY()&lt;=7,"Due soon","Not due yet"))))))</f>
        <v/>
      </c>
      <c r="N636" s="16" t="str">
        <f aca="true">IF(OR(L636="",E636=""),"",IF(AND(L636&gt;0,E636&lt;TODAY()),TODAY()-E636,0))</f>
        <v/>
      </c>
      <c r="O636" s="15" t="str">
        <f aca="false">IF(OR(L636="",N(L636)&lt;=0,E636=""),"",IF(N636=0,"Current",IF(N636&lt;=30,"1-30",IF(N636&lt;=60,"31-60",IF(N636&lt;=90,"61-90","90+")))))</f>
        <v/>
      </c>
      <c r="P636" s="16" t="str">
        <f aca="false">IF(OR(K636="",C636="",N(L636)&gt;0),"",K636-C636)</f>
        <v/>
      </c>
      <c r="Q636" s="9"/>
    </row>
    <row r="637" customFormat="false" ht="15" hidden="false" customHeight="false" outlineLevel="0" collapsed="false">
      <c r="A637" s="9"/>
      <c r="B637" s="9"/>
      <c r="C637" s="10"/>
      <c r="D637" s="11"/>
      <c r="E637" s="12" t="str">
        <f aca="false">IF(C637="","",C637+N(D637))</f>
        <v/>
      </c>
      <c r="F637" s="9"/>
      <c r="G637" s="13"/>
      <c r="H637" s="13"/>
      <c r="I637" s="14" t="str">
        <f aca="false">IF(G637="","",G637+N(H637))</f>
        <v/>
      </c>
      <c r="J637" s="13"/>
      <c r="K637" s="10"/>
      <c r="L637" s="14" t="str">
        <f aca="false">IF(I637="","",I637-N(J637))</f>
        <v/>
      </c>
      <c r="M637" s="15" t="str">
        <f aca="true">IF(I637="","",IF(L637&lt;=0,"Paid",IF(C637="","Draft",IF(E637&lt;TODAY(),"Overdue",IF(N(J637)&gt;0,"Part paid",IF(E637-TODAY()&lt;=7,"Due soon","Not due yet"))))))</f>
        <v/>
      </c>
      <c r="N637" s="16" t="str">
        <f aca="true">IF(OR(L637="",E637=""),"",IF(AND(L637&gt;0,E637&lt;TODAY()),TODAY()-E637,0))</f>
        <v/>
      </c>
      <c r="O637" s="15" t="str">
        <f aca="false">IF(OR(L637="",N(L637)&lt;=0,E637=""),"",IF(N637=0,"Current",IF(N637&lt;=30,"1-30",IF(N637&lt;=60,"31-60",IF(N637&lt;=90,"61-90","90+")))))</f>
        <v/>
      </c>
      <c r="P637" s="16" t="str">
        <f aca="false">IF(OR(K637="",C637="",N(L637)&gt;0),"",K637-C637)</f>
        <v/>
      </c>
      <c r="Q637" s="9"/>
    </row>
    <row r="638" customFormat="false" ht="15" hidden="false" customHeight="false" outlineLevel="0" collapsed="false">
      <c r="A638" s="9"/>
      <c r="B638" s="9"/>
      <c r="C638" s="10"/>
      <c r="D638" s="11"/>
      <c r="E638" s="12" t="str">
        <f aca="false">IF(C638="","",C638+N(D638))</f>
        <v/>
      </c>
      <c r="F638" s="9"/>
      <c r="G638" s="13"/>
      <c r="H638" s="13"/>
      <c r="I638" s="14" t="str">
        <f aca="false">IF(G638="","",G638+N(H638))</f>
        <v/>
      </c>
      <c r="J638" s="13"/>
      <c r="K638" s="10"/>
      <c r="L638" s="14" t="str">
        <f aca="false">IF(I638="","",I638-N(J638))</f>
        <v/>
      </c>
      <c r="M638" s="15" t="str">
        <f aca="true">IF(I638="","",IF(L638&lt;=0,"Paid",IF(C638="","Draft",IF(E638&lt;TODAY(),"Overdue",IF(N(J638)&gt;0,"Part paid",IF(E638-TODAY()&lt;=7,"Due soon","Not due yet"))))))</f>
        <v/>
      </c>
      <c r="N638" s="16" t="str">
        <f aca="true">IF(OR(L638="",E638=""),"",IF(AND(L638&gt;0,E638&lt;TODAY()),TODAY()-E638,0))</f>
        <v/>
      </c>
      <c r="O638" s="15" t="str">
        <f aca="false">IF(OR(L638="",N(L638)&lt;=0,E638=""),"",IF(N638=0,"Current",IF(N638&lt;=30,"1-30",IF(N638&lt;=60,"31-60",IF(N638&lt;=90,"61-90","90+")))))</f>
        <v/>
      </c>
      <c r="P638" s="16" t="str">
        <f aca="false">IF(OR(K638="",C638="",N(L638)&gt;0),"",K638-C638)</f>
        <v/>
      </c>
      <c r="Q638" s="9"/>
    </row>
    <row r="639" customFormat="false" ht="15" hidden="false" customHeight="false" outlineLevel="0" collapsed="false">
      <c r="A639" s="9"/>
      <c r="B639" s="9"/>
      <c r="C639" s="10"/>
      <c r="D639" s="11"/>
      <c r="E639" s="12" t="str">
        <f aca="false">IF(C639="","",C639+N(D639))</f>
        <v/>
      </c>
      <c r="F639" s="9"/>
      <c r="G639" s="13"/>
      <c r="H639" s="13"/>
      <c r="I639" s="14" t="str">
        <f aca="false">IF(G639="","",G639+N(H639))</f>
        <v/>
      </c>
      <c r="J639" s="13"/>
      <c r="K639" s="10"/>
      <c r="L639" s="14" t="str">
        <f aca="false">IF(I639="","",I639-N(J639))</f>
        <v/>
      </c>
      <c r="M639" s="15" t="str">
        <f aca="true">IF(I639="","",IF(L639&lt;=0,"Paid",IF(C639="","Draft",IF(E639&lt;TODAY(),"Overdue",IF(N(J639)&gt;0,"Part paid",IF(E639-TODAY()&lt;=7,"Due soon","Not due yet"))))))</f>
        <v/>
      </c>
      <c r="N639" s="16" t="str">
        <f aca="true">IF(OR(L639="",E639=""),"",IF(AND(L639&gt;0,E639&lt;TODAY()),TODAY()-E639,0))</f>
        <v/>
      </c>
      <c r="O639" s="15" t="str">
        <f aca="false">IF(OR(L639="",N(L639)&lt;=0,E639=""),"",IF(N639=0,"Current",IF(N639&lt;=30,"1-30",IF(N639&lt;=60,"31-60",IF(N639&lt;=90,"61-90","90+")))))</f>
        <v/>
      </c>
      <c r="P639" s="16" t="str">
        <f aca="false">IF(OR(K639="",C639="",N(L639)&gt;0),"",K639-C639)</f>
        <v/>
      </c>
      <c r="Q639" s="9"/>
    </row>
    <row r="640" customFormat="false" ht="15" hidden="false" customHeight="false" outlineLevel="0" collapsed="false">
      <c r="A640" s="9"/>
      <c r="B640" s="9"/>
      <c r="C640" s="10"/>
      <c r="D640" s="11"/>
      <c r="E640" s="12" t="str">
        <f aca="false">IF(C640="","",C640+N(D640))</f>
        <v/>
      </c>
      <c r="F640" s="9"/>
      <c r="G640" s="13"/>
      <c r="H640" s="13"/>
      <c r="I640" s="14" t="str">
        <f aca="false">IF(G640="","",G640+N(H640))</f>
        <v/>
      </c>
      <c r="J640" s="13"/>
      <c r="K640" s="10"/>
      <c r="L640" s="14" t="str">
        <f aca="false">IF(I640="","",I640-N(J640))</f>
        <v/>
      </c>
      <c r="M640" s="15" t="str">
        <f aca="true">IF(I640="","",IF(L640&lt;=0,"Paid",IF(C640="","Draft",IF(E640&lt;TODAY(),"Overdue",IF(N(J640)&gt;0,"Part paid",IF(E640-TODAY()&lt;=7,"Due soon","Not due yet"))))))</f>
        <v/>
      </c>
      <c r="N640" s="16" t="str">
        <f aca="true">IF(OR(L640="",E640=""),"",IF(AND(L640&gt;0,E640&lt;TODAY()),TODAY()-E640,0))</f>
        <v/>
      </c>
      <c r="O640" s="15" t="str">
        <f aca="false">IF(OR(L640="",N(L640)&lt;=0,E640=""),"",IF(N640=0,"Current",IF(N640&lt;=30,"1-30",IF(N640&lt;=60,"31-60",IF(N640&lt;=90,"61-90","90+")))))</f>
        <v/>
      </c>
      <c r="P640" s="16" t="str">
        <f aca="false">IF(OR(K640="",C640="",N(L640)&gt;0),"",K640-C640)</f>
        <v/>
      </c>
      <c r="Q640" s="9"/>
    </row>
    <row r="641" customFormat="false" ht="15" hidden="false" customHeight="false" outlineLevel="0" collapsed="false">
      <c r="A641" s="9"/>
      <c r="B641" s="9"/>
      <c r="C641" s="10"/>
      <c r="D641" s="11"/>
      <c r="E641" s="12" t="str">
        <f aca="false">IF(C641="","",C641+N(D641))</f>
        <v/>
      </c>
      <c r="F641" s="9"/>
      <c r="G641" s="13"/>
      <c r="H641" s="13"/>
      <c r="I641" s="14" t="str">
        <f aca="false">IF(G641="","",G641+N(H641))</f>
        <v/>
      </c>
      <c r="J641" s="13"/>
      <c r="K641" s="10"/>
      <c r="L641" s="14" t="str">
        <f aca="false">IF(I641="","",I641-N(J641))</f>
        <v/>
      </c>
      <c r="M641" s="15" t="str">
        <f aca="true">IF(I641="","",IF(L641&lt;=0,"Paid",IF(C641="","Draft",IF(E641&lt;TODAY(),"Overdue",IF(N(J641)&gt;0,"Part paid",IF(E641-TODAY()&lt;=7,"Due soon","Not due yet"))))))</f>
        <v/>
      </c>
      <c r="N641" s="16" t="str">
        <f aca="true">IF(OR(L641="",E641=""),"",IF(AND(L641&gt;0,E641&lt;TODAY()),TODAY()-E641,0))</f>
        <v/>
      </c>
      <c r="O641" s="15" t="str">
        <f aca="false">IF(OR(L641="",N(L641)&lt;=0,E641=""),"",IF(N641=0,"Current",IF(N641&lt;=30,"1-30",IF(N641&lt;=60,"31-60",IF(N641&lt;=90,"61-90","90+")))))</f>
        <v/>
      </c>
      <c r="P641" s="16" t="str">
        <f aca="false">IF(OR(K641="",C641="",N(L641)&gt;0),"",K641-C641)</f>
        <v/>
      </c>
      <c r="Q641" s="9"/>
    </row>
    <row r="642" customFormat="false" ht="15" hidden="false" customHeight="false" outlineLevel="0" collapsed="false">
      <c r="A642" s="9"/>
      <c r="B642" s="9"/>
      <c r="C642" s="10"/>
      <c r="D642" s="11"/>
      <c r="E642" s="12" t="str">
        <f aca="false">IF(C642="","",C642+N(D642))</f>
        <v/>
      </c>
      <c r="F642" s="9"/>
      <c r="G642" s="13"/>
      <c r="H642" s="13"/>
      <c r="I642" s="14" t="str">
        <f aca="false">IF(G642="","",G642+N(H642))</f>
        <v/>
      </c>
      <c r="J642" s="13"/>
      <c r="K642" s="10"/>
      <c r="L642" s="14" t="str">
        <f aca="false">IF(I642="","",I642-N(J642))</f>
        <v/>
      </c>
      <c r="M642" s="15" t="str">
        <f aca="true">IF(I642="","",IF(L642&lt;=0,"Paid",IF(C642="","Draft",IF(E642&lt;TODAY(),"Overdue",IF(N(J642)&gt;0,"Part paid",IF(E642-TODAY()&lt;=7,"Due soon","Not due yet"))))))</f>
        <v/>
      </c>
      <c r="N642" s="16" t="str">
        <f aca="true">IF(OR(L642="",E642=""),"",IF(AND(L642&gt;0,E642&lt;TODAY()),TODAY()-E642,0))</f>
        <v/>
      </c>
      <c r="O642" s="15" t="str">
        <f aca="false">IF(OR(L642="",N(L642)&lt;=0,E642=""),"",IF(N642=0,"Current",IF(N642&lt;=30,"1-30",IF(N642&lt;=60,"31-60",IF(N642&lt;=90,"61-90","90+")))))</f>
        <v/>
      </c>
      <c r="P642" s="16" t="str">
        <f aca="false">IF(OR(K642="",C642="",N(L642)&gt;0),"",K642-C642)</f>
        <v/>
      </c>
      <c r="Q642" s="9"/>
    </row>
    <row r="643" customFormat="false" ht="15" hidden="false" customHeight="false" outlineLevel="0" collapsed="false">
      <c r="A643" s="9"/>
      <c r="B643" s="9"/>
      <c r="C643" s="10"/>
      <c r="D643" s="11"/>
      <c r="E643" s="12" t="str">
        <f aca="false">IF(C643="","",C643+N(D643))</f>
        <v/>
      </c>
      <c r="F643" s="9"/>
      <c r="G643" s="13"/>
      <c r="H643" s="13"/>
      <c r="I643" s="14" t="str">
        <f aca="false">IF(G643="","",G643+N(H643))</f>
        <v/>
      </c>
      <c r="J643" s="13"/>
      <c r="K643" s="10"/>
      <c r="L643" s="14" t="str">
        <f aca="false">IF(I643="","",I643-N(J643))</f>
        <v/>
      </c>
      <c r="M643" s="15" t="str">
        <f aca="true">IF(I643="","",IF(L643&lt;=0,"Paid",IF(C643="","Draft",IF(E643&lt;TODAY(),"Overdue",IF(N(J643)&gt;0,"Part paid",IF(E643-TODAY()&lt;=7,"Due soon","Not due yet"))))))</f>
        <v/>
      </c>
      <c r="N643" s="16" t="str">
        <f aca="true">IF(OR(L643="",E643=""),"",IF(AND(L643&gt;0,E643&lt;TODAY()),TODAY()-E643,0))</f>
        <v/>
      </c>
      <c r="O643" s="15" t="str">
        <f aca="false">IF(OR(L643="",N(L643)&lt;=0,E643=""),"",IF(N643=0,"Current",IF(N643&lt;=30,"1-30",IF(N643&lt;=60,"31-60",IF(N643&lt;=90,"61-90","90+")))))</f>
        <v/>
      </c>
      <c r="P643" s="16" t="str">
        <f aca="false">IF(OR(K643="",C643="",N(L643)&gt;0),"",K643-C643)</f>
        <v/>
      </c>
      <c r="Q643" s="9"/>
    </row>
    <row r="644" customFormat="false" ht="15" hidden="false" customHeight="false" outlineLevel="0" collapsed="false">
      <c r="A644" s="9"/>
      <c r="B644" s="9"/>
      <c r="C644" s="10"/>
      <c r="D644" s="11"/>
      <c r="E644" s="12" t="str">
        <f aca="false">IF(C644="","",C644+N(D644))</f>
        <v/>
      </c>
      <c r="F644" s="9"/>
      <c r="G644" s="13"/>
      <c r="H644" s="13"/>
      <c r="I644" s="14" t="str">
        <f aca="false">IF(G644="","",G644+N(H644))</f>
        <v/>
      </c>
      <c r="J644" s="13"/>
      <c r="K644" s="10"/>
      <c r="L644" s="14" t="str">
        <f aca="false">IF(I644="","",I644-N(J644))</f>
        <v/>
      </c>
      <c r="M644" s="15" t="str">
        <f aca="true">IF(I644="","",IF(L644&lt;=0,"Paid",IF(C644="","Draft",IF(E644&lt;TODAY(),"Overdue",IF(N(J644)&gt;0,"Part paid",IF(E644-TODAY()&lt;=7,"Due soon","Not due yet"))))))</f>
        <v/>
      </c>
      <c r="N644" s="16" t="str">
        <f aca="true">IF(OR(L644="",E644=""),"",IF(AND(L644&gt;0,E644&lt;TODAY()),TODAY()-E644,0))</f>
        <v/>
      </c>
      <c r="O644" s="15" t="str">
        <f aca="false">IF(OR(L644="",N(L644)&lt;=0,E644=""),"",IF(N644=0,"Current",IF(N644&lt;=30,"1-30",IF(N644&lt;=60,"31-60",IF(N644&lt;=90,"61-90","90+")))))</f>
        <v/>
      </c>
      <c r="P644" s="16" t="str">
        <f aca="false">IF(OR(K644="",C644="",N(L644)&gt;0),"",K644-C644)</f>
        <v/>
      </c>
      <c r="Q644" s="9"/>
    </row>
    <row r="645" customFormat="false" ht="15" hidden="false" customHeight="false" outlineLevel="0" collapsed="false">
      <c r="A645" s="9"/>
      <c r="B645" s="9"/>
      <c r="C645" s="10"/>
      <c r="D645" s="11"/>
      <c r="E645" s="12" t="str">
        <f aca="false">IF(C645="","",C645+N(D645))</f>
        <v/>
      </c>
      <c r="F645" s="9"/>
      <c r="G645" s="13"/>
      <c r="H645" s="13"/>
      <c r="I645" s="14" t="str">
        <f aca="false">IF(G645="","",G645+N(H645))</f>
        <v/>
      </c>
      <c r="J645" s="13"/>
      <c r="K645" s="10"/>
      <c r="L645" s="14" t="str">
        <f aca="false">IF(I645="","",I645-N(J645))</f>
        <v/>
      </c>
      <c r="M645" s="15" t="str">
        <f aca="true">IF(I645="","",IF(L645&lt;=0,"Paid",IF(C645="","Draft",IF(E645&lt;TODAY(),"Overdue",IF(N(J645)&gt;0,"Part paid",IF(E645-TODAY()&lt;=7,"Due soon","Not due yet"))))))</f>
        <v/>
      </c>
      <c r="N645" s="16" t="str">
        <f aca="true">IF(OR(L645="",E645=""),"",IF(AND(L645&gt;0,E645&lt;TODAY()),TODAY()-E645,0))</f>
        <v/>
      </c>
      <c r="O645" s="15" t="str">
        <f aca="false">IF(OR(L645="",N(L645)&lt;=0,E645=""),"",IF(N645=0,"Current",IF(N645&lt;=30,"1-30",IF(N645&lt;=60,"31-60",IF(N645&lt;=90,"61-90","90+")))))</f>
        <v/>
      </c>
      <c r="P645" s="16" t="str">
        <f aca="false">IF(OR(K645="",C645="",N(L645)&gt;0),"",K645-C645)</f>
        <v/>
      </c>
      <c r="Q645" s="9"/>
    </row>
    <row r="646" customFormat="false" ht="15" hidden="false" customHeight="false" outlineLevel="0" collapsed="false">
      <c r="A646" s="9"/>
      <c r="B646" s="9"/>
      <c r="C646" s="10"/>
      <c r="D646" s="11"/>
      <c r="E646" s="12" t="str">
        <f aca="false">IF(C646="","",C646+N(D646))</f>
        <v/>
      </c>
      <c r="F646" s="9"/>
      <c r="G646" s="13"/>
      <c r="H646" s="13"/>
      <c r="I646" s="14" t="str">
        <f aca="false">IF(G646="","",G646+N(H646))</f>
        <v/>
      </c>
      <c r="J646" s="13"/>
      <c r="K646" s="10"/>
      <c r="L646" s="14" t="str">
        <f aca="false">IF(I646="","",I646-N(J646))</f>
        <v/>
      </c>
      <c r="M646" s="15" t="str">
        <f aca="true">IF(I646="","",IF(L646&lt;=0,"Paid",IF(C646="","Draft",IF(E646&lt;TODAY(),"Overdue",IF(N(J646)&gt;0,"Part paid",IF(E646-TODAY()&lt;=7,"Due soon","Not due yet"))))))</f>
        <v/>
      </c>
      <c r="N646" s="16" t="str">
        <f aca="true">IF(OR(L646="",E646=""),"",IF(AND(L646&gt;0,E646&lt;TODAY()),TODAY()-E646,0))</f>
        <v/>
      </c>
      <c r="O646" s="15" t="str">
        <f aca="false">IF(OR(L646="",N(L646)&lt;=0,E646=""),"",IF(N646=0,"Current",IF(N646&lt;=30,"1-30",IF(N646&lt;=60,"31-60",IF(N646&lt;=90,"61-90","90+")))))</f>
        <v/>
      </c>
      <c r="P646" s="16" t="str">
        <f aca="false">IF(OR(K646="",C646="",N(L646)&gt;0),"",K646-C646)</f>
        <v/>
      </c>
      <c r="Q646" s="9"/>
    </row>
    <row r="647" customFormat="false" ht="15" hidden="false" customHeight="false" outlineLevel="0" collapsed="false">
      <c r="A647" s="9"/>
      <c r="B647" s="9"/>
      <c r="C647" s="10"/>
      <c r="D647" s="11"/>
      <c r="E647" s="12" t="str">
        <f aca="false">IF(C647="","",C647+N(D647))</f>
        <v/>
      </c>
      <c r="F647" s="9"/>
      <c r="G647" s="13"/>
      <c r="H647" s="13"/>
      <c r="I647" s="14" t="str">
        <f aca="false">IF(G647="","",G647+N(H647))</f>
        <v/>
      </c>
      <c r="J647" s="13"/>
      <c r="K647" s="10"/>
      <c r="L647" s="14" t="str">
        <f aca="false">IF(I647="","",I647-N(J647))</f>
        <v/>
      </c>
      <c r="M647" s="15" t="str">
        <f aca="true">IF(I647="","",IF(L647&lt;=0,"Paid",IF(C647="","Draft",IF(E647&lt;TODAY(),"Overdue",IF(N(J647)&gt;0,"Part paid",IF(E647-TODAY()&lt;=7,"Due soon","Not due yet"))))))</f>
        <v/>
      </c>
      <c r="N647" s="16" t="str">
        <f aca="true">IF(OR(L647="",E647=""),"",IF(AND(L647&gt;0,E647&lt;TODAY()),TODAY()-E647,0))</f>
        <v/>
      </c>
      <c r="O647" s="15" t="str">
        <f aca="false">IF(OR(L647="",N(L647)&lt;=0,E647=""),"",IF(N647=0,"Current",IF(N647&lt;=30,"1-30",IF(N647&lt;=60,"31-60",IF(N647&lt;=90,"61-90","90+")))))</f>
        <v/>
      </c>
      <c r="P647" s="16" t="str">
        <f aca="false">IF(OR(K647="",C647="",N(L647)&gt;0),"",K647-C647)</f>
        <v/>
      </c>
      <c r="Q647" s="9"/>
    </row>
    <row r="648" customFormat="false" ht="15" hidden="false" customHeight="false" outlineLevel="0" collapsed="false">
      <c r="A648" s="9"/>
      <c r="B648" s="9"/>
      <c r="C648" s="10"/>
      <c r="D648" s="11"/>
      <c r="E648" s="12" t="str">
        <f aca="false">IF(C648="","",C648+N(D648))</f>
        <v/>
      </c>
      <c r="F648" s="9"/>
      <c r="G648" s="13"/>
      <c r="H648" s="13"/>
      <c r="I648" s="14" t="str">
        <f aca="false">IF(G648="","",G648+N(H648))</f>
        <v/>
      </c>
      <c r="J648" s="13"/>
      <c r="K648" s="10"/>
      <c r="L648" s="14" t="str">
        <f aca="false">IF(I648="","",I648-N(J648))</f>
        <v/>
      </c>
      <c r="M648" s="15" t="str">
        <f aca="true">IF(I648="","",IF(L648&lt;=0,"Paid",IF(C648="","Draft",IF(E648&lt;TODAY(),"Overdue",IF(N(J648)&gt;0,"Part paid",IF(E648-TODAY()&lt;=7,"Due soon","Not due yet"))))))</f>
        <v/>
      </c>
      <c r="N648" s="16" t="str">
        <f aca="true">IF(OR(L648="",E648=""),"",IF(AND(L648&gt;0,E648&lt;TODAY()),TODAY()-E648,0))</f>
        <v/>
      </c>
      <c r="O648" s="15" t="str">
        <f aca="false">IF(OR(L648="",N(L648)&lt;=0,E648=""),"",IF(N648=0,"Current",IF(N648&lt;=30,"1-30",IF(N648&lt;=60,"31-60",IF(N648&lt;=90,"61-90","90+")))))</f>
        <v/>
      </c>
      <c r="P648" s="16" t="str">
        <f aca="false">IF(OR(K648="",C648="",N(L648)&gt;0),"",K648-C648)</f>
        <v/>
      </c>
      <c r="Q648" s="9"/>
    </row>
    <row r="649" customFormat="false" ht="15" hidden="false" customHeight="false" outlineLevel="0" collapsed="false">
      <c r="A649" s="9"/>
      <c r="B649" s="9"/>
      <c r="C649" s="10"/>
      <c r="D649" s="11"/>
      <c r="E649" s="12" t="str">
        <f aca="false">IF(C649="","",C649+N(D649))</f>
        <v/>
      </c>
      <c r="F649" s="9"/>
      <c r="G649" s="13"/>
      <c r="H649" s="13"/>
      <c r="I649" s="14" t="str">
        <f aca="false">IF(G649="","",G649+N(H649))</f>
        <v/>
      </c>
      <c r="J649" s="13"/>
      <c r="K649" s="10"/>
      <c r="L649" s="14" t="str">
        <f aca="false">IF(I649="","",I649-N(J649))</f>
        <v/>
      </c>
      <c r="M649" s="15" t="str">
        <f aca="true">IF(I649="","",IF(L649&lt;=0,"Paid",IF(C649="","Draft",IF(E649&lt;TODAY(),"Overdue",IF(N(J649)&gt;0,"Part paid",IF(E649-TODAY()&lt;=7,"Due soon","Not due yet"))))))</f>
        <v/>
      </c>
      <c r="N649" s="16" t="str">
        <f aca="true">IF(OR(L649="",E649=""),"",IF(AND(L649&gt;0,E649&lt;TODAY()),TODAY()-E649,0))</f>
        <v/>
      </c>
      <c r="O649" s="15" t="str">
        <f aca="false">IF(OR(L649="",N(L649)&lt;=0,E649=""),"",IF(N649=0,"Current",IF(N649&lt;=30,"1-30",IF(N649&lt;=60,"31-60",IF(N649&lt;=90,"61-90","90+")))))</f>
        <v/>
      </c>
      <c r="P649" s="16" t="str">
        <f aca="false">IF(OR(K649="",C649="",N(L649)&gt;0),"",K649-C649)</f>
        <v/>
      </c>
      <c r="Q649" s="9"/>
    </row>
    <row r="650" customFormat="false" ht="15" hidden="false" customHeight="false" outlineLevel="0" collapsed="false">
      <c r="A650" s="9"/>
      <c r="B650" s="9"/>
      <c r="C650" s="10"/>
      <c r="D650" s="11"/>
      <c r="E650" s="12" t="str">
        <f aca="false">IF(C650="","",C650+N(D650))</f>
        <v/>
      </c>
      <c r="F650" s="9"/>
      <c r="G650" s="13"/>
      <c r="H650" s="13"/>
      <c r="I650" s="14" t="str">
        <f aca="false">IF(G650="","",G650+N(H650))</f>
        <v/>
      </c>
      <c r="J650" s="13"/>
      <c r="K650" s="10"/>
      <c r="L650" s="14" t="str">
        <f aca="false">IF(I650="","",I650-N(J650))</f>
        <v/>
      </c>
      <c r="M650" s="15" t="str">
        <f aca="true">IF(I650="","",IF(L650&lt;=0,"Paid",IF(C650="","Draft",IF(E650&lt;TODAY(),"Overdue",IF(N(J650)&gt;0,"Part paid",IF(E650-TODAY()&lt;=7,"Due soon","Not due yet"))))))</f>
        <v/>
      </c>
      <c r="N650" s="16" t="str">
        <f aca="true">IF(OR(L650="",E650=""),"",IF(AND(L650&gt;0,E650&lt;TODAY()),TODAY()-E650,0))</f>
        <v/>
      </c>
      <c r="O650" s="15" t="str">
        <f aca="false">IF(OR(L650="",N(L650)&lt;=0,E650=""),"",IF(N650=0,"Current",IF(N650&lt;=30,"1-30",IF(N650&lt;=60,"31-60",IF(N650&lt;=90,"61-90","90+")))))</f>
        <v/>
      </c>
      <c r="P650" s="16" t="str">
        <f aca="false">IF(OR(K650="",C650="",N(L650)&gt;0),"",K650-C650)</f>
        <v/>
      </c>
      <c r="Q650" s="9"/>
    </row>
    <row r="651" customFormat="false" ht="15" hidden="false" customHeight="false" outlineLevel="0" collapsed="false">
      <c r="A651" s="9"/>
      <c r="B651" s="9"/>
      <c r="C651" s="10"/>
      <c r="D651" s="11"/>
      <c r="E651" s="12" t="str">
        <f aca="false">IF(C651="","",C651+N(D651))</f>
        <v/>
      </c>
      <c r="F651" s="9"/>
      <c r="G651" s="13"/>
      <c r="H651" s="13"/>
      <c r="I651" s="14" t="str">
        <f aca="false">IF(G651="","",G651+N(H651))</f>
        <v/>
      </c>
      <c r="J651" s="13"/>
      <c r="K651" s="10"/>
      <c r="L651" s="14" t="str">
        <f aca="false">IF(I651="","",I651-N(J651))</f>
        <v/>
      </c>
      <c r="M651" s="15" t="str">
        <f aca="true">IF(I651="","",IF(L651&lt;=0,"Paid",IF(C651="","Draft",IF(E651&lt;TODAY(),"Overdue",IF(N(J651)&gt;0,"Part paid",IF(E651-TODAY()&lt;=7,"Due soon","Not due yet"))))))</f>
        <v/>
      </c>
      <c r="N651" s="16" t="str">
        <f aca="true">IF(OR(L651="",E651=""),"",IF(AND(L651&gt;0,E651&lt;TODAY()),TODAY()-E651,0))</f>
        <v/>
      </c>
      <c r="O651" s="15" t="str">
        <f aca="false">IF(OR(L651="",N(L651)&lt;=0,E651=""),"",IF(N651=0,"Current",IF(N651&lt;=30,"1-30",IF(N651&lt;=60,"31-60",IF(N651&lt;=90,"61-90","90+")))))</f>
        <v/>
      </c>
      <c r="P651" s="16" t="str">
        <f aca="false">IF(OR(K651="",C651="",N(L651)&gt;0),"",K651-C651)</f>
        <v/>
      </c>
      <c r="Q651" s="9"/>
    </row>
    <row r="652" customFormat="false" ht="15" hidden="false" customHeight="false" outlineLevel="0" collapsed="false">
      <c r="A652" s="9"/>
      <c r="B652" s="9"/>
      <c r="C652" s="10"/>
      <c r="D652" s="11"/>
      <c r="E652" s="12" t="str">
        <f aca="false">IF(C652="","",C652+N(D652))</f>
        <v/>
      </c>
      <c r="F652" s="9"/>
      <c r="G652" s="13"/>
      <c r="H652" s="13"/>
      <c r="I652" s="14" t="str">
        <f aca="false">IF(G652="","",G652+N(H652))</f>
        <v/>
      </c>
      <c r="J652" s="13"/>
      <c r="K652" s="10"/>
      <c r="L652" s="14" t="str">
        <f aca="false">IF(I652="","",I652-N(J652))</f>
        <v/>
      </c>
      <c r="M652" s="15" t="str">
        <f aca="true">IF(I652="","",IF(L652&lt;=0,"Paid",IF(C652="","Draft",IF(E652&lt;TODAY(),"Overdue",IF(N(J652)&gt;0,"Part paid",IF(E652-TODAY()&lt;=7,"Due soon","Not due yet"))))))</f>
        <v/>
      </c>
      <c r="N652" s="16" t="str">
        <f aca="true">IF(OR(L652="",E652=""),"",IF(AND(L652&gt;0,E652&lt;TODAY()),TODAY()-E652,0))</f>
        <v/>
      </c>
      <c r="O652" s="15" t="str">
        <f aca="false">IF(OR(L652="",N(L652)&lt;=0,E652=""),"",IF(N652=0,"Current",IF(N652&lt;=30,"1-30",IF(N652&lt;=60,"31-60",IF(N652&lt;=90,"61-90","90+")))))</f>
        <v/>
      </c>
      <c r="P652" s="16" t="str">
        <f aca="false">IF(OR(K652="",C652="",N(L652)&gt;0),"",K652-C652)</f>
        <v/>
      </c>
      <c r="Q652" s="9"/>
    </row>
    <row r="653" customFormat="false" ht="15" hidden="false" customHeight="false" outlineLevel="0" collapsed="false">
      <c r="A653" s="9"/>
      <c r="B653" s="9"/>
      <c r="C653" s="10"/>
      <c r="D653" s="11"/>
      <c r="E653" s="12" t="str">
        <f aca="false">IF(C653="","",C653+N(D653))</f>
        <v/>
      </c>
      <c r="F653" s="9"/>
      <c r="G653" s="13"/>
      <c r="H653" s="13"/>
      <c r="I653" s="14" t="str">
        <f aca="false">IF(G653="","",G653+N(H653))</f>
        <v/>
      </c>
      <c r="J653" s="13"/>
      <c r="K653" s="10"/>
      <c r="L653" s="14" t="str">
        <f aca="false">IF(I653="","",I653-N(J653))</f>
        <v/>
      </c>
      <c r="M653" s="15" t="str">
        <f aca="true">IF(I653="","",IF(L653&lt;=0,"Paid",IF(C653="","Draft",IF(E653&lt;TODAY(),"Overdue",IF(N(J653)&gt;0,"Part paid",IF(E653-TODAY()&lt;=7,"Due soon","Not due yet"))))))</f>
        <v/>
      </c>
      <c r="N653" s="16" t="str">
        <f aca="true">IF(OR(L653="",E653=""),"",IF(AND(L653&gt;0,E653&lt;TODAY()),TODAY()-E653,0))</f>
        <v/>
      </c>
      <c r="O653" s="15" t="str">
        <f aca="false">IF(OR(L653="",N(L653)&lt;=0,E653=""),"",IF(N653=0,"Current",IF(N653&lt;=30,"1-30",IF(N653&lt;=60,"31-60",IF(N653&lt;=90,"61-90","90+")))))</f>
        <v/>
      </c>
      <c r="P653" s="16" t="str">
        <f aca="false">IF(OR(K653="",C653="",N(L653)&gt;0),"",K653-C653)</f>
        <v/>
      </c>
      <c r="Q653" s="9"/>
    </row>
    <row r="654" customFormat="false" ht="15" hidden="false" customHeight="false" outlineLevel="0" collapsed="false">
      <c r="A654" s="9"/>
      <c r="B654" s="9"/>
      <c r="C654" s="10"/>
      <c r="D654" s="11"/>
      <c r="E654" s="12" t="str">
        <f aca="false">IF(C654="","",C654+N(D654))</f>
        <v/>
      </c>
      <c r="F654" s="9"/>
      <c r="G654" s="13"/>
      <c r="H654" s="13"/>
      <c r="I654" s="14" t="str">
        <f aca="false">IF(G654="","",G654+N(H654))</f>
        <v/>
      </c>
      <c r="J654" s="13"/>
      <c r="K654" s="10"/>
      <c r="L654" s="14" t="str">
        <f aca="false">IF(I654="","",I654-N(J654))</f>
        <v/>
      </c>
      <c r="M654" s="15" t="str">
        <f aca="true">IF(I654="","",IF(L654&lt;=0,"Paid",IF(C654="","Draft",IF(E654&lt;TODAY(),"Overdue",IF(N(J654)&gt;0,"Part paid",IF(E654-TODAY()&lt;=7,"Due soon","Not due yet"))))))</f>
        <v/>
      </c>
      <c r="N654" s="16" t="str">
        <f aca="true">IF(OR(L654="",E654=""),"",IF(AND(L654&gt;0,E654&lt;TODAY()),TODAY()-E654,0))</f>
        <v/>
      </c>
      <c r="O654" s="15" t="str">
        <f aca="false">IF(OR(L654="",N(L654)&lt;=0,E654=""),"",IF(N654=0,"Current",IF(N654&lt;=30,"1-30",IF(N654&lt;=60,"31-60",IF(N654&lt;=90,"61-90","90+")))))</f>
        <v/>
      </c>
      <c r="P654" s="16" t="str">
        <f aca="false">IF(OR(K654="",C654="",N(L654)&gt;0),"",K654-C654)</f>
        <v/>
      </c>
      <c r="Q654" s="9"/>
    </row>
    <row r="655" customFormat="false" ht="15" hidden="false" customHeight="false" outlineLevel="0" collapsed="false">
      <c r="A655" s="9"/>
      <c r="B655" s="9"/>
      <c r="C655" s="10"/>
      <c r="D655" s="11"/>
      <c r="E655" s="12" t="str">
        <f aca="false">IF(C655="","",C655+N(D655))</f>
        <v/>
      </c>
      <c r="F655" s="9"/>
      <c r="G655" s="13"/>
      <c r="H655" s="13"/>
      <c r="I655" s="14" t="str">
        <f aca="false">IF(G655="","",G655+N(H655))</f>
        <v/>
      </c>
      <c r="J655" s="13"/>
      <c r="K655" s="10"/>
      <c r="L655" s="14" t="str">
        <f aca="false">IF(I655="","",I655-N(J655))</f>
        <v/>
      </c>
      <c r="M655" s="15" t="str">
        <f aca="true">IF(I655="","",IF(L655&lt;=0,"Paid",IF(C655="","Draft",IF(E655&lt;TODAY(),"Overdue",IF(N(J655)&gt;0,"Part paid",IF(E655-TODAY()&lt;=7,"Due soon","Not due yet"))))))</f>
        <v/>
      </c>
      <c r="N655" s="16" t="str">
        <f aca="true">IF(OR(L655="",E655=""),"",IF(AND(L655&gt;0,E655&lt;TODAY()),TODAY()-E655,0))</f>
        <v/>
      </c>
      <c r="O655" s="15" t="str">
        <f aca="false">IF(OR(L655="",N(L655)&lt;=0,E655=""),"",IF(N655=0,"Current",IF(N655&lt;=30,"1-30",IF(N655&lt;=60,"31-60",IF(N655&lt;=90,"61-90","90+")))))</f>
        <v/>
      </c>
      <c r="P655" s="16" t="str">
        <f aca="false">IF(OR(K655="",C655="",N(L655)&gt;0),"",K655-C655)</f>
        <v/>
      </c>
      <c r="Q655" s="9"/>
    </row>
    <row r="656" customFormat="false" ht="15" hidden="false" customHeight="false" outlineLevel="0" collapsed="false">
      <c r="A656" s="9"/>
      <c r="B656" s="9"/>
      <c r="C656" s="10"/>
      <c r="D656" s="11"/>
      <c r="E656" s="12" t="str">
        <f aca="false">IF(C656="","",C656+N(D656))</f>
        <v/>
      </c>
      <c r="F656" s="9"/>
      <c r="G656" s="13"/>
      <c r="H656" s="13"/>
      <c r="I656" s="14" t="str">
        <f aca="false">IF(G656="","",G656+N(H656))</f>
        <v/>
      </c>
      <c r="J656" s="13"/>
      <c r="K656" s="10"/>
      <c r="L656" s="14" t="str">
        <f aca="false">IF(I656="","",I656-N(J656))</f>
        <v/>
      </c>
      <c r="M656" s="15" t="str">
        <f aca="true">IF(I656="","",IF(L656&lt;=0,"Paid",IF(C656="","Draft",IF(E656&lt;TODAY(),"Overdue",IF(N(J656)&gt;0,"Part paid",IF(E656-TODAY()&lt;=7,"Due soon","Not due yet"))))))</f>
        <v/>
      </c>
      <c r="N656" s="16" t="str">
        <f aca="true">IF(OR(L656="",E656=""),"",IF(AND(L656&gt;0,E656&lt;TODAY()),TODAY()-E656,0))</f>
        <v/>
      </c>
      <c r="O656" s="15" t="str">
        <f aca="false">IF(OR(L656="",N(L656)&lt;=0,E656=""),"",IF(N656=0,"Current",IF(N656&lt;=30,"1-30",IF(N656&lt;=60,"31-60",IF(N656&lt;=90,"61-90","90+")))))</f>
        <v/>
      </c>
      <c r="P656" s="16" t="str">
        <f aca="false">IF(OR(K656="",C656="",N(L656)&gt;0),"",K656-C656)</f>
        <v/>
      </c>
      <c r="Q656" s="9"/>
    </row>
    <row r="657" customFormat="false" ht="15" hidden="false" customHeight="false" outlineLevel="0" collapsed="false">
      <c r="A657" s="9"/>
      <c r="B657" s="9"/>
      <c r="C657" s="10"/>
      <c r="D657" s="11"/>
      <c r="E657" s="12" t="str">
        <f aca="false">IF(C657="","",C657+N(D657))</f>
        <v/>
      </c>
      <c r="F657" s="9"/>
      <c r="G657" s="13"/>
      <c r="H657" s="13"/>
      <c r="I657" s="14" t="str">
        <f aca="false">IF(G657="","",G657+N(H657))</f>
        <v/>
      </c>
      <c r="J657" s="13"/>
      <c r="K657" s="10"/>
      <c r="L657" s="14" t="str">
        <f aca="false">IF(I657="","",I657-N(J657))</f>
        <v/>
      </c>
      <c r="M657" s="15" t="str">
        <f aca="true">IF(I657="","",IF(L657&lt;=0,"Paid",IF(C657="","Draft",IF(E657&lt;TODAY(),"Overdue",IF(N(J657)&gt;0,"Part paid",IF(E657-TODAY()&lt;=7,"Due soon","Not due yet"))))))</f>
        <v/>
      </c>
      <c r="N657" s="16" t="str">
        <f aca="true">IF(OR(L657="",E657=""),"",IF(AND(L657&gt;0,E657&lt;TODAY()),TODAY()-E657,0))</f>
        <v/>
      </c>
      <c r="O657" s="15" t="str">
        <f aca="false">IF(OR(L657="",N(L657)&lt;=0,E657=""),"",IF(N657=0,"Current",IF(N657&lt;=30,"1-30",IF(N657&lt;=60,"31-60",IF(N657&lt;=90,"61-90","90+")))))</f>
        <v/>
      </c>
      <c r="P657" s="16" t="str">
        <f aca="false">IF(OR(K657="",C657="",N(L657)&gt;0),"",K657-C657)</f>
        <v/>
      </c>
      <c r="Q657" s="9"/>
    </row>
    <row r="658" customFormat="false" ht="15" hidden="false" customHeight="false" outlineLevel="0" collapsed="false">
      <c r="A658" s="9"/>
      <c r="B658" s="9"/>
      <c r="C658" s="10"/>
      <c r="D658" s="11"/>
      <c r="E658" s="12" t="str">
        <f aca="false">IF(C658="","",C658+N(D658))</f>
        <v/>
      </c>
      <c r="F658" s="9"/>
      <c r="G658" s="13"/>
      <c r="H658" s="13"/>
      <c r="I658" s="14" t="str">
        <f aca="false">IF(G658="","",G658+N(H658))</f>
        <v/>
      </c>
      <c r="J658" s="13"/>
      <c r="K658" s="10"/>
      <c r="L658" s="14" t="str">
        <f aca="false">IF(I658="","",I658-N(J658))</f>
        <v/>
      </c>
      <c r="M658" s="15" t="str">
        <f aca="true">IF(I658="","",IF(L658&lt;=0,"Paid",IF(C658="","Draft",IF(E658&lt;TODAY(),"Overdue",IF(N(J658)&gt;0,"Part paid",IF(E658-TODAY()&lt;=7,"Due soon","Not due yet"))))))</f>
        <v/>
      </c>
      <c r="N658" s="16" t="str">
        <f aca="true">IF(OR(L658="",E658=""),"",IF(AND(L658&gt;0,E658&lt;TODAY()),TODAY()-E658,0))</f>
        <v/>
      </c>
      <c r="O658" s="15" t="str">
        <f aca="false">IF(OR(L658="",N(L658)&lt;=0,E658=""),"",IF(N658=0,"Current",IF(N658&lt;=30,"1-30",IF(N658&lt;=60,"31-60",IF(N658&lt;=90,"61-90","90+")))))</f>
        <v/>
      </c>
      <c r="P658" s="16" t="str">
        <f aca="false">IF(OR(K658="",C658="",N(L658)&gt;0),"",K658-C658)</f>
        <v/>
      </c>
      <c r="Q658" s="9"/>
    </row>
    <row r="659" customFormat="false" ht="15" hidden="false" customHeight="false" outlineLevel="0" collapsed="false">
      <c r="A659" s="9"/>
      <c r="B659" s="9"/>
      <c r="C659" s="10"/>
      <c r="D659" s="11"/>
      <c r="E659" s="12" t="str">
        <f aca="false">IF(C659="","",C659+N(D659))</f>
        <v/>
      </c>
      <c r="F659" s="9"/>
      <c r="G659" s="13"/>
      <c r="H659" s="13"/>
      <c r="I659" s="14" t="str">
        <f aca="false">IF(G659="","",G659+N(H659))</f>
        <v/>
      </c>
      <c r="J659" s="13"/>
      <c r="K659" s="10"/>
      <c r="L659" s="14" t="str">
        <f aca="false">IF(I659="","",I659-N(J659))</f>
        <v/>
      </c>
      <c r="M659" s="15" t="str">
        <f aca="true">IF(I659="","",IF(L659&lt;=0,"Paid",IF(C659="","Draft",IF(E659&lt;TODAY(),"Overdue",IF(N(J659)&gt;0,"Part paid",IF(E659-TODAY()&lt;=7,"Due soon","Not due yet"))))))</f>
        <v/>
      </c>
      <c r="N659" s="16" t="str">
        <f aca="true">IF(OR(L659="",E659=""),"",IF(AND(L659&gt;0,E659&lt;TODAY()),TODAY()-E659,0))</f>
        <v/>
      </c>
      <c r="O659" s="15" t="str">
        <f aca="false">IF(OR(L659="",N(L659)&lt;=0,E659=""),"",IF(N659=0,"Current",IF(N659&lt;=30,"1-30",IF(N659&lt;=60,"31-60",IF(N659&lt;=90,"61-90","90+")))))</f>
        <v/>
      </c>
      <c r="P659" s="16" t="str">
        <f aca="false">IF(OR(K659="",C659="",N(L659)&gt;0),"",K659-C659)</f>
        <v/>
      </c>
      <c r="Q659" s="9"/>
    </row>
    <row r="660" customFormat="false" ht="15" hidden="false" customHeight="false" outlineLevel="0" collapsed="false">
      <c r="A660" s="9"/>
      <c r="B660" s="9"/>
      <c r="C660" s="10"/>
      <c r="D660" s="11"/>
      <c r="E660" s="12" t="str">
        <f aca="false">IF(C660="","",C660+N(D660))</f>
        <v/>
      </c>
      <c r="F660" s="9"/>
      <c r="G660" s="13"/>
      <c r="H660" s="13"/>
      <c r="I660" s="14" t="str">
        <f aca="false">IF(G660="","",G660+N(H660))</f>
        <v/>
      </c>
      <c r="J660" s="13"/>
      <c r="K660" s="10"/>
      <c r="L660" s="14" t="str">
        <f aca="false">IF(I660="","",I660-N(J660))</f>
        <v/>
      </c>
      <c r="M660" s="15" t="str">
        <f aca="true">IF(I660="","",IF(L660&lt;=0,"Paid",IF(C660="","Draft",IF(E660&lt;TODAY(),"Overdue",IF(N(J660)&gt;0,"Part paid",IF(E660-TODAY()&lt;=7,"Due soon","Not due yet"))))))</f>
        <v/>
      </c>
      <c r="N660" s="16" t="str">
        <f aca="true">IF(OR(L660="",E660=""),"",IF(AND(L660&gt;0,E660&lt;TODAY()),TODAY()-E660,0))</f>
        <v/>
      </c>
      <c r="O660" s="15" t="str">
        <f aca="false">IF(OR(L660="",N(L660)&lt;=0,E660=""),"",IF(N660=0,"Current",IF(N660&lt;=30,"1-30",IF(N660&lt;=60,"31-60",IF(N660&lt;=90,"61-90","90+")))))</f>
        <v/>
      </c>
      <c r="P660" s="16" t="str">
        <f aca="false">IF(OR(K660="",C660="",N(L660)&gt;0),"",K660-C660)</f>
        <v/>
      </c>
      <c r="Q660" s="9"/>
    </row>
    <row r="661" customFormat="false" ht="15" hidden="false" customHeight="false" outlineLevel="0" collapsed="false">
      <c r="A661" s="9"/>
      <c r="B661" s="9"/>
      <c r="C661" s="10"/>
      <c r="D661" s="11"/>
      <c r="E661" s="12" t="str">
        <f aca="false">IF(C661="","",C661+N(D661))</f>
        <v/>
      </c>
      <c r="F661" s="9"/>
      <c r="G661" s="13"/>
      <c r="H661" s="13"/>
      <c r="I661" s="14" t="str">
        <f aca="false">IF(G661="","",G661+N(H661))</f>
        <v/>
      </c>
      <c r="J661" s="13"/>
      <c r="K661" s="10"/>
      <c r="L661" s="14" t="str">
        <f aca="false">IF(I661="","",I661-N(J661))</f>
        <v/>
      </c>
      <c r="M661" s="15" t="str">
        <f aca="true">IF(I661="","",IF(L661&lt;=0,"Paid",IF(C661="","Draft",IF(E661&lt;TODAY(),"Overdue",IF(N(J661)&gt;0,"Part paid",IF(E661-TODAY()&lt;=7,"Due soon","Not due yet"))))))</f>
        <v/>
      </c>
      <c r="N661" s="16" t="str">
        <f aca="true">IF(OR(L661="",E661=""),"",IF(AND(L661&gt;0,E661&lt;TODAY()),TODAY()-E661,0))</f>
        <v/>
      </c>
      <c r="O661" s="15" t="str">
        <f aca="false">IF(OR(L661="",N(L661)&lt;=0,E661=""),"",IF(N661=0,"Current",IF(N661&lt;=30,"1-30",IF(N661&lt;=60,"31-60",IF(N661&lt;=90,"61-90","90+")))))</f>
        <v/>
      </c>
      <c r="P661" s="16" t="str">
        <f aca="false">IF(OR(K661="",C661="",N(L661)&gt;0),"",K661-C661)</f>
        <v/>
      </c>
      <c r="Q661" s="9"/>
    </row>
    <row r="662" customFormat="false" ht="15" hidden="false" customHeight="false" outlineLevel="0" collapsed="false">
      <c r="A662" s="9"/>
      <c r="B662" s="9"/>
      <c r="C662" s="10"/>
      <c r="D662" s="11"/>
      <c r="E662" s="12" t="str">
        <f aca="false">IF(C662="","",C662+N(D662))</f>
        <v/>
      </c>
      <c r="F662" s="9"/>
      <c r="G662" s="13"/>
      <c r="H662" s="13"/>
      <c r="I662" s="14" t="str">
        <f aca="false">IF(G662="","",G662+N(H662))</f>
        <v/>
      </c>
      <c r="J662" s="13"/>
      <c r="K662" s="10"/>
      <c r="L662" s="14" t="str">
        <f aca="false">IF(I662="","",I662-N(J662))</f>
        <v/>
      </c>
      <c r="M662" s="15" t="str">
        <f aca="true">IF(I662="","",IF(L662&lt;=0,"Paid",IF(C662="","Draft",IF(E662&lt;TODAY(),"Overdue",IF(N(J662)&gt;0,"Part paid",IF(E662-TODAY()&lt;=7,"Due soon","Not due yet"))))))</f>
        <v/>
      </c>
      <c r="N662" s="16" t="str">
        <f aca="true">IF(OR(L662="",E662=""),"",IF(AND(L662&gt;0,E662&lt;TODAY()),TODAY()-E662,0))</f>
        <v/>
      </c>
      <c r="O662" s="15" t="str">
        <f aca="false">IF(OR(L662="",N(L662)&lt;=0,E662=""),"",IF(N662=0,"Current",IF(N662&lt;=30,"1-30",IF(N662&lt;=60,"31-60",IF(N662&lt;=90,"61-90","90+")))))</f>
        <v/>
      </c>
      <c r="P662" s="16" t="str">
        <f aca="false">IF(OR(K662="",C662="",N(L662)&gt;0),"",K662-C662)</f>
        <v/>
      </c>
      <c r="Q662" s="9"/>
    </row>
    <row r="663" customFormat="false" ht="15" hidden="false" customHeight="false" outlineLevel="0" collapsed="false">
      <c r="A663" s="9"/>
      <c r="B663" s="9"/>
      <c r="C663" s="10"/>
      <c r="D663" s="11"/>
      <c r="E663" s="12" t="str">
        <f aca="false">IF(C663="","",C663+N(D663))</f>
        <v/>
      </c>
      <c r="F663" s="9"/>
      <c r="G663" s="13"/>
      <c r="H663" s="13"/>
      <c r="I663" s="14" t="str">
        <f aca="false">IF(G663="","",G663+N(H663))</f>
        <v/>
      </c>
      <c r="J663" s="13"/>
      <c r="K663" s="10"/>
      <c r="L663" s="14" t="str">
        <f aca="false">IF(I663="","",I663-N(J663))</f>
        <v/>
      </c>
      <c r="M663" s="15" t="str">
        <f aca="true">IF(I663="","",IF(L663&lt;=0,"Paid",IF(C663="","Draft",IF(E663&lt;TODAY(),"Overdue",IF(N(J663)&gt;0,"Part paid",IF(E663-TODAY()&lt;=7,"Due soon","Not due yet"))))))</f>
        <v/>
      </c>
      <c r="N663" s="16" t="str">
        <f aca="true">IF(OR(L663="",E663=""),"",IF(AND(L663&gt;0,E663&lt;TODAY()),TODAY()-E663,0))</f>
        <v/>
      </c>
      <c r="O663" s="15" t="str">
        <f aca="false">IF(OR(L663="",N(L663)&lt;=0,E663=""),"",IF(N663=0,"Current",IF(N663&lt;=30,"1-30",IF(N663&lt;=60,"31-60",IF(N663&lt;=90,"61-90","90+")))))</f>
        <v/>
      </c>
      <c r="P663" s="16" t="str">
        <f aca="false">IF(OR(K663="",C663="",N(L663)&gt;0),"",K663-C663)</f>
        <v/>
      </c>
      <c r="Q663" s="9"/>
    </row>
    <row r="664" customFormat="false" ht="15" hidden="false" customHeight="false" outlineLevel="0" collapsed="false">
      <c r="A664" s="9"/>
      <c r="B664" s="9"/>
      <c r="C664" s="10"/>
      <c r="D664" s="11"/>
      <c r="E664" s="12" t="str">
        <f aca="false">IF(C664="","",C664+N(D664))</f>
        <v/>
      </c>
      <c r="F664" s="9"/>
      <c r="G664" s="13"/>
      <c r="H664" s="13"/>
      <c r="I664" s="14" t="str">
        <f aca="false">IF(G664="","",G664+N(H664))</f>
        <v/>
      </c>
      <c r="J664" s="13"/>
      <c r="K664" s="10"/>
      <c r="L664" s="14" t="str">
        <f aca="false">IF(I664="","",I664-N(J664))</f>
        <v/>
      </c>
      <c r="M664" s="15" t="str">
        <f aca="true">IF(I664="","",IF(L664&lt;=0,"Paid",IF(C664="","Draft",IF(E664&lt;TODAY(),"Overdue",IF(N(J664)&gt;0,"Part paid",IF(E664-TODAY()&lt;=7,"Due soon","Not due yet"))))))</f>
        <v/>
      </c>
      <c r="N664" s="16" t="str">
        <f aca="true">IF(OR(L664="",E664=""),"",IF(AND(L664&gt;0,E664&lt;TODAY()),TODAY()-E664,0))</f>
        <v/>
      </c>
      <c r="O664" s="15" t="str">
        <f aca="false">IF(OR(L664="",N(L664)&lt;=0,E664=""),"",IF(N664=0,"Current",IF(N664&lt;=30,"1-30",IF(N664&lt;=60,"31-60",IF(N664&lt;=90,"61-90","90+")))))</f>
        <v/>
      </c>
      <c r="P664" s="16" t="str">
        <f aca="false">IF(OR(K664="",C664="",N(L664)&gt;0),"",K664-C664)</f>
        <v/>
      </c>
      <c r="Q664" s="9"/>
    </row>
    <row r="665" customFormat="false" ht="15" hidden="false" customHeight="false" outlineLevel="0" collapsed="false">
      <c r="A665" s="9"/>
      <c r="B665" s="9"/>
      <c r="C665" s="10"/>
      <c r="D665" s="11"/>
      <c r="E665" s="12" t="str">
        <f aca="false">IF(C665="","",C665+N(D665))</f>
        <v/>
      </c>
      <c r="F665" s="9"/>
      <c r="G665" s="13"/>
      <c r="H665" s="13"/>
      <c r="I665" s="14" t="str">
        <f aca="false">IF(G665="","",G665+N(H665))</f>
        <v/>
      </c>
      <c r="J665" s="13"/>
      <c r="K665" s="10"/>
      <c r="L665" s="14" t="str">
        <f aca="false">IF(I665="","",I665-N(J665))</f>
        <v/>
      </c>
      <c r="M665" s="15" t="str">
        <f aca="true">IF(I665="","",IF(L665&lt;=0,"Paid",IF(C665="","Draft",IF(E665&lt;TODAY(),"Overdue",IF(N(J665)&gt;0,"Part paid",IF(E665-TODAY()&lt;=7,"Due soon","Not due yet"))))))</f>
        <v/>
      </c>
      <c r="N665" s="16" t="str">
        <f aca="true">IF(OR(L665="",E665=""),"",IF(AND(L665&gt;0,E665&lt;TODAY()),TODAY()-E665,0))</f>
        <v/>
      </c>
      <c r="O665" s="15" t="str">
        <f aca="false">IF(OR(L665="",N(L665)&lt;=0,E665=""),"",IF(N665=0,"Current",IF(N665&lt;=30,"1-30",IF(N665&lt;=60,"31-60",IF(N665&lt;=90,"61-90","90+")))))</f>
        <v/>
      </c>
      <c r="P665" s="16" t="str">
        <f aca="false">IF(OR(K665="",C665="",N(L665)&gt;0),"",K665-C665)</f>
        <v/>
      </c>
      <c r="Q665" s="9"/>
    </row>
    <row r="666" customFormat="false" ht="15" hidden="false" customHeight="false" outlineLevel="0" collapsed="false">
      <c r="A666" s="9"/>
      <c r="B666" s="9"/>
      <c r="C666" s="10"/>
      <c r="D666" s="11"/>
      <c r="E666" s="12" t="str">
        <f aca="false">IF(C666="","",C666+N(D666))</f>
        <v/>
      </c>
      <c r="F666" s="9"/>
      <c r="G666" s="13"/>
      <c r="H666" s="13"/>
      <c r="I666" s="14" t="str">
        <f aca="false">IF(G666="","",G666+N(H666))</f>
        <v/>
      </c>
      <c r="J666" s="13"/>
      <c r="K666" s="10"/>
      <c r="L666" s="14" t="str">
        <f aca="false">IF(I666="","",I666-N(J666))</f>
        <v/>
      </c>
      <c r="M666" s="15" t="str">
        <f aca="true">IF(I666="","",IF(L666&lt;=0,"Paid",IF(C666="","Draft",IF(E666&lt;TODAY(),"Overdue",IF(N(J666)&gt;0,"Part paid",IF(E666-TODAY()&lt;=7,"Due soon","Not due yet"))))))</f>
        <v/>
      </c>
      <c r="N666" s="16" t="str">
        <f aca="true">IF(OR(L666="",E666=""),"",IF(AND(L666&gt;0,E666&lt;TODAY()),TODAY()-E666,0))</f>
        <v/>
      </c>
      <c r="O666" s="15" t="str">
        <f aca="false">IF(OR(L666="",N(L666)&lt;=0,E666=""),"",IF(N666=0,"Current",IF(N666&lt;=30,"1-30",IF(N666&lt;=60,"31-60",IF(N666&lt;=90,"61-90","90+")))))</f>
        <v/>
      </c>
      <c r="P666" s="16" t="str">
        <f aca="false">IF(OR(K666="",C666="",N(L666)&gt;0),"",K666-C666)</f>
        <v/>
      </c>
      <c r="Q666" s="9"/>
    </row>
    <row r="667" customFormat="false" ht="15" hidden="false" customHeight="false" outlineLevel="0" collapsed="false">
      <c r="A667" s="9"/>
      <c r="B667" s="9"/>
      <c r="C667" s="10"/>
      <c r="D667" s="11"/>
      <c r="E667" s="12" t="str">
        <f aca="false">IF(C667="","",C667+N(D667))</f>
        <v/>
      </c>
      <c r="F667" s="9"/>
      <c r="G667" s="13"/>
      <c r="H667" s="13"/>
      <c r="I667" s="14" t="str">
        <f aca="false">IF(G667="","",G667+N(H667))</f>
        <v/>
      </c>
      <c r="J667" s="13"/>
      <c r="K667" s="10"/>
      <c r="L667" s="14" t="str">
        <f aca="false">IF(I667="","",I667-N(J667))</f>
        <v/>
      </c>
      <c r="M667" s="15" t="str">
        <f aca="true">IF(I667="","",IF(L667&lt;=0,"Paid",IF(C667="","Draft",IF(E667&lt;TODAY(),"Overdue",IF(N(J667)&gt;0,"Part paid",IF(E667-TODAY()&lt;=7,"Due soon","Not due yet"))))))</f>
        <v/>
      </c>
      <c r="N667" s="16" t="str">
        <f aca="true">IF(OR(L667="",E667=""),"",IF(AND(L667&gt;0,E667&lt;TODAY()),TODAY()-E667,0))</f>
        <v/>
      </c>
      <c r="O667" s="15" t="str">
        <f aca="false">IF(OR(L667="",N(L667)&lt;=0,E667=""),"",IF(N667=0,"Current",IF(N667&lt;=30,"1-30",IF(N667&lt;=60,"31-60",IF(N667&lt;=90,"61-90","90+")))))</f>
        <v/>
      </c>
      <c r="P667" s="16" t="str">
        <f aca="false">IF(OR(K667="",C667="",N(L667)&gt;0),"",K667-C667)</f>
        <v/>
      </c>
      <c r="Q667" s="9"/>
    </row>
    <row r="668" customFormat="false" ht="15" hidden="false" customHeight="false" outlineLevel="0" collapsed="false">
      <c r="A668" s="9"/>
      <c r="B668" s="9"/>
      <c r="C668" s="10"/>
      <c r="D668" s="11"/>
      <c r="E668" s="12" t="str">
        <f aca="false">IF(C668="","",C668+N(D668))</f>
        <v/>
      </c>
      <c r="F668" s="9"/>
      <c r="G668" s="13"/>
      <c r="H668" s="13"/>
      <c r="I668" s="14" t="str">
        <f aca="false">IF(G668="","",G668+N(H668))</f>
        <v/>
      </c>
      <c r="J668" s="13"/>
      <c r="K668" s="10"/>
      <c r="L668" s="14" t="str">
        <f aca="false">IF(I668="","",I668-N(J668))</f>
        <v/>
      </c>
      <c r="M668" s="15" t="str">
        <f aca="true">IF(I668="","",IF(L668&lt;=0,"Paid",IF(C668="","Draft",IF(E668&lt;TODAY(),"Overdue",IF(N(J668)&gt;0,"Part paid",IF(E668-TODAY()&lt;=7,"Due soon","Not due yet"))))))</f>
        <v/>
      </c>
      <c r="N668" s="16" t="str">
        <f aca="true">IF(OR(L668="",E668=""),"",IF(AND(L668&gt;0,E668&lt;TODAY()),TODAY()-E668,0))</f>
        <v/>
      </c>
      <c r="O668" s="15" t="str">
        <f aca="false">IF(OR(L668="",N(L668)&lt;=0,E668=""),"",IF(N668=0,"Current",IF(N668&lt;=30,"1-30",IF(N668&lt;=60,"31-60",IF(N668&lt;=90,"61-90","90+")))))</f>
        <v/>
      </c>
      <c r="P668" s="16" t="str">
        <f aca="false">IF(OR(K668="",C668="",N(L668)&gt;0),"",K668-C668)</f>
        <v/>
      </c>
      <c r="Q668" s="9"/>
    </row>
    <row r="669" customFormat="false" ht="15" hidden="false" customHeight="false" outlineLevel="0" collapsed="false">
      <c r="A669" s="9"/>
      <c r="B669" s="9"/>
      <c r="C669" s="10"/>
      <c r="D669" s="11"/>
      <c r="E669" s="12" t="str">
        <f aca="false">IF(C669="","",C669+N(D669))</f>
        <v/>
      </c>
      <c r="F669" s="9"/>
      <c r="G669" s="13"/>
      <c r="H669" s="13"/>
      <c r="I669" s="14" t="str">
        <f aca="false">IF(G669="","",G669+N(H669))</f>
        <v/>
      </c>
      <c r="J669" s="13"/>
      <c r="K669" s="10"/>
      <c r="L669" s="14" t="str">
        <f aca="false">IF(I669="","",I669-N(J669))</f>
        <v/>
      </c>
      <c r="M669" s="15" t="str">
        <f aca="true">IF(I669="","",IF(L669&lt;=0,"Paid",IF(C669="","Draft",IF(E669&lt;TODAY(),"Overdue",IF(N(J669)&gt;0,"Part paid",IF(E669-TODAY()&lt;=7,"Due soon","Not due yet"))))))</f>
        <v/>
      </c>
      <c r="N669" s="16" t="str">
        <f aca="true">IF(OR(L669="",E669=""),"",IF(AND(L669&gt;0,E669&lt;TODAY()),TODAY()-E669,0))</f>
        <v/>
      </c>
      <c r="O669" s="15" t="str">
        <f aca="false">IF(OR(L669="",N(L669)&lt;=0,E669=""),"",IF(N669=0,"Current",IF(N669&lt;=30,"1-30",IF(N669&lt;=60,"31-60",IF(N669&lt;=90,"61-90","90+")))))</f>
        <v/>
      </c>
      <c r="P669" s="16" t="str">
        <f aca="false">IF(OR(K669="",C669="",N(L669)&gt;0),"",K669-C669)</f>
        <v/>
      </c>
      <c r="Q669" s="9"/>
    </row>
    <row r="670" customFormat="false" ht="15" hidden="false" customHeight="false" outlineLevel="0" collapsed="false">
      <c r="A670" s="9"/>
      <c r="B670" s="9"/>
      <c r="C670" s="10"/>
      <c r="D670" s="11"/>
      <c r="E670" s="12" t="str">
        <f aca="false">IF(C670="","",C670+N(D670))</f>
        <v/>
      </c>
      <c r="F670" s="9"/>
      <c r="G670" s="13"/>
      <c r="H670" s="13"/>
      <c r="I670" s="14" t="str">
        <f aca="false">IF(G670="","",G670+N(H670))</f>
        <v/>
      </c>
      <c r="J670" s="13"/>
      <c r="K670" s="10"/>
      <c r="L670" s="14" t="str">
        <f aca="false">IF(I670="","",I670-N(J670))</f>
        <v/>
      </c>
      <c r="M670" s="15" t="str">
        <f aca="true">IF(I670="","",IF(L670&lt;=0,"Paid",IF(C670="","Draft",IF(E670&lt;TODAY(),"Overdue",IF(N(J670)&gt;0,"Part paid",IF(E670-TODAY()&lt;=7,"Due soon","Not due yet"))))))</f>
        <v/>
      </c>
      <c r="N670" s="16" t="str">
        <f aca="true">IF(OR(L670="",E670=""),"",IF(AND(L670&gt;0,E670&lt;TODAY()),TODAY()-E670,0))</f>
        <v/>
      </c>
      <c r="O670" s="15" t="str">
        <f aca="false">IF(OR(L670="",N(L670)&lt;=0,E670=""),"",IF(N670=0,"Current",IF(N670&lt;=30,"1-30",IF(N670&lt;=60,"31-60",IF(N670&lt;=90,"61-90","90+")))))</f>
        <v/>
      </c>
      <c r="P670" s="16" t="str">
        <f aca="false">IF(OR(K670="",C670="",N(L670)&gt;0),"",K670-C670)</f>
        <v/>
      </c>
      <c r="Q670" s="9"/>
    </row>
    <row r="671" customFormat="false" ht="15" hidden="false" customHeight="false" outlineLevel="0" collapsed="false">
      <c r="A671" s="9"/>
      <c r="B671" s="9"/>
      <c r="C671" s="10"/>
      <c r="D671" s="11"/>
      <c r="E671" s="12" t="str">
        <f aca="false">IF(C671="","",C671+N(D671))</f>
        <v/>
      </c>
      <c r="F671" s="9"/>
      <c r="G671" s="13"/>
      <c r="H671" s="13"/>
      <c r="I671" s="14" t="str">
        <f aca="false">IF(G671="","",G671+N(H671))</f>
        <v/>
      </c>
      <c r="J671" s="13"/>
      <c r="K671" s="10"/>
      <c r="L671" s="14" t="str">
        <f aca="false">IF(I671="","",I671-N(J671))</f>
        <v/>
      </c>
      <c r="M671" s="15" t="str">
        <f aca="true">IF(I671="","",IF(L671&lt;=0,"Paid",IF(C671="","Draft",IF(E671&lt;TODAY(),"Overdue",IF(N(J671)&gt;0,"Part paid",IF(E671-TODAY()&lt;=7,"Due soon","Not due yet"))))))</f>
        <v/>
      </c>
      <c r="N671" s="16" t="str">
        <f aca="true">IF(OR(L671="",E671=""),"",IF(AND(L671&gt;0,E671&lt;TODAY()),TODAY()-E671,0))</f>
        <v/>
      </c>
      <c r="O671" s="15" t="str">
        <f aca="false">IF(OR(L671="",N(L671)&lt;=0,E671=""),"",IF(N671=0,"Current",IF(N671&lt;=30,"1-30",IF(N671&lt;=60,"31-60",IF(N671&lt;=90,"61-90","90+")))))</f>
        <v/>
      </c>
      <c r="P671" s="16" t="str">
        <f aca="false">IF(OR(K671="",C671="",N(L671)&gt;0),"",K671-C671)</f>
        <v/>
      </c>
      <c r="Q671" s="9"/>
    </row>
    <row r="672" customFormat="false" ht="15" hidden="false" customHeight="false" outlineLevel="0" collapsed="false">
      <c r="A672" s="9"/>
      <c r="B672" s="9"/>
      <c r="C672" s="10"/>
      <c r="D672" s="11"/>
      <c r="E672" s="12" t="str">
        <f aca="false">IF(C672="","",C672+N(D672))</f>
        <v/>
      </c>
      <c r="F672" s="9"/>
      <c r="G672" s="13"/>
      <c r="H672" s="13"/>
      <c r="I672" s="14" t="str">
        <f aca="false">IF(G672="","",G672+N(H672))</f>
        <v/>
      </c>
      <c r="J672" s="13"/>
      <c r="K672" s="10"/>
      <c r="L672" s="14" t="str">
        <f aca="false">IF(I672="","",I672-N(J672))</f>
        <v/>
      </c>
      <c r="M672" s="15" t="str">
        <f aca="true">IF(I672="","",IF(L672&lt;=0,"Paid",IF(C672="","Draft",IF(E672&lt;TODAY(),"Overdue",IF(N(J672)&gt;0,"Part paid",IF(E672-TODAY()&lt;=7,"Due soon","Not due yet"))))))</f>
        <v/>
      </c>
      <c r="N672" s="16" t="str">
        <f aca="true">IF(OR(L672="",E672=""),"",IF(AND(L672&gt;0,E672&lt;TODAY()),TODAY()-E672,0))</f>
        <v/>
      </c>
      <c r="O672" s="15" t="str">
        <f aca="false">IF(OR(L672="",N(L672)&lt;=0,E672=""),"",IF(N672=0,"Current",IF(N672&lt;=30,"1-30",IF(N672&lt;=60,"31-60",IF(N672&lt;=90,"61-90","90+")))))</f>
        <v/>
      </c>
      <c r="P672" s="16" t="str">
        <f aca="false">IF(OR(K672="",C672="",N(L672)&gt;0),"",K672-C672)</f>
        <v/>
      </c>
      <c r="Q672" s="9"/>
    </row>
    <row r="673" customFormat="false" ht="15" hidden="false" customHeight="false" outlineLevel="0" collapsed="false">
      <c r="A673" s="9"/>
      <c r="B673" s="9"/>
      <c r="C673" s="10"/>
      <c r="D673" s="11"/>
      <c r="E673" s="12" t="str">
        <f aca="false">IF(C673="","",C673+N(D673))</f>
        <v/>
      </c>
      <c r="F673" s="9"/>
      <c r="G673" s="13"/>
      <c r="H673" s="13"/>
      <c r="I673" s="14" t="str">
        <f aca="false">IF(G673="","",G673+N(H673))</f>
        <v/>
      </c>
      <c r="J673" s="13"/>
      <c r="K673" s="10"/>
      <c r="L673" s="14" t="str">
        <f aca="false">IF(I673="","",I673-N(J673))</f>
        <v/>
      </c>
      <c r="M673" s="15" t="str">
        <f aca="true">IF(I673="","",IF(L673&lt;=0,"Paid",IF(C673="","Draft",IF(E673&lt;TODAY(),"Overdue",IF(N(J673)&gt;0,"Part paid",IF(E673-TODAY()&lt;=7,"Due soon","Not due yet"))))))</f>
        <v/>
      </c>
      <c r="N673" s="16" t="str">
        <f aca="true">IF(OR(L673="",E673=""),"",IF(AND(L673&gt;0,E673&lt;TODAY()),TODAY()-E673,0))</f>
        <v/>
      </c>
      <c r="O673" s="15" t="str">
        <f aca="false">IF(OR(L673="",N(L673)&lt;=0,E673=""),"",IF(N673=0,"Current",IF(N673&lt;=30,"1-30",IF(N673&lt;=60,"31-60",IF(N673&lt;=90,"61-90","90+")))))</f>
        <v/>
      </c>
      <c r="P673" s="16" t="str">
        <f aca="false">IF(OR(K673="",C673="",N(L673)&gt;0),"",K673-C673)</f>
        <v/>
      </c>
      <c r="Q673" s="9"/>
    </row>
    <row r="674" customFormat="false" ht="15" hidden="false" customHeight="false" outlineLevel="0" collapsed="false">
      <c r="A674" s="9"/>
      <c r="B674" s="9"/>
      <c r="C674" s="10"/>
      <c r="D674" s="11"/>
      <c r="E674" s="12" t="str">
        <f aca="false">IF(C674="","",C674+N(D674))</f>
        <v/>
      </c>
      <c r="F674" s="9"/>
      <c r="G674" s="13"/>
      <c r="H674" s="13"/>
      <c r="I674" s="14" t="str">
        <f aca="false">IF(G674="","",G674+N(H674))</f>
        <v/>
      </c>
      <c r="J674" s="13"/>
      <c r="K674" s="10"/>
      <c r="L674" s="14" t="str">
        <f aca="false">IF(I674="","",I674-N(J674))</f>
        <v/>
      </c>
      <c r="M674" s="15" t="str">
        <f aca="true">IF(I674="","",IF(L674&lt;=0,"Paid",IF(C674="","Draft",IF(E674&lt;TODAY(),"Overdue",IF(N(J674)&gt;0,"Part paid",IF(E674-TODAY()&lt;=7,"Due soon","Not due yet"))))))</f>
        <v/>
      </c>
      <c r="N674" s="16" t="str">
        <f aca="true">IF(OR(L674="",E674=""),"",IF(AND(L674&gt;0,E674&lt;TODAY()),TODAY()-E674,0))</f>
        <v/>
      </c>
      <c r="O674" s="15" t="str">
        <f aca="false">IF(OR(L674="",N(L674)&lt;=0,E674=""),"",IF(N674=0,"Current",IF(N674&lt;=30,"1-30",IF(N674&lt;=60,"31-60",IF(N674&lt;=90,"61-90","90+")))))</f>
        <v/>
      </c>
      <c r="P674" s="16" t="str">
        <f aca="false">IF(OR(K674="",C674="",N(L674)&gt;0),"",K674-C674)</f>
        <v/>
      </c>
      <c r="Q674" s="9"/>
    </row>
    <row r="675" customFormat="false" ht="15" hidden="false" customHeight="false" outlineLevel="0" collapsed="false">
      <c r="A675" s="9"/>
      <c r="B675" s="9"/>
      <c r="C675" s="10"/>
      <c r="D675" s="11"/>
      <c r="E675" s="12" t="str">
        <f aca="false">IF(C675="","",C675+N(D675))</f>
        <v/>
      </c>
      <c r="F675" s="9"/>
      <c r="G675" s="13"/>
      <c r="H675" s="13"/>
      <c r="I675" s="14" t="str">
        <f aca="false">IF(G675="","",G675+N(H675))</f>
        <v/>
      </c>
      <c r="J675" s="13"/>
      <c r="K675" s="10"/>
      <c r="L675" s="14" t="str">
        <f aca="false">IF(I675="","",I675-N(J675))</f>
        <v/>
      </c>
      <c r="M675" s="15" t="str">
        <f aca="true">IF(I675="","",IF(L675&lt;=0,"Paid",IF(C675="","Draft",IF(E675&lt;TODAY(),"Overdue",IF(N(J675)&gt;0,"Part paid",IF(E675-TODAY()&lt;=7,"Due soon","Not due yet"))))))</f>
        <v/>
      </c>
      <c r="N675" s="16" t="str">
        <f aca="true">IF(OR(L675="",E675=""),"",IF(AND(L675&gt;0,E675&lt;TODAY()),TODAY()-E675,0))</f>
        <v/>
      </c>
      <c r="O675" s="15" t="str">
        <f aca="false">IF(OR(L675="",N(L675)&lt;=0,E675=""),"",IF(N675=0,"Current",IF(N675&lt;=30,"1-30",IF(N675&lt;=60,"31-60",IF(N675&lt;=90,"61-90","90+")))))</f>
        <v/>
      </c>
      <c r="P675" s="16" t="str">
        <f aca="false">IF(OR(K675="",C675="",N(L675)&gt;0),"",K675-C675)</f>
        <v/>
      </c>
      <c r="Q675" s="9"/>
    </row>
    <row r="676" customFormat="false" ht="15" hidden="false" customHeight="false" outlineLevel="0" collapsed="false">
      <c r="A676" s="9"/>
      <c r="B676" s="9"/>
      <c r="C676" s="10"/>
      <c r="D676" s="11"/>
      <c r="E676" s="12" t="str">
        <f aca="false">IF(C676="","",C676+N(D676))</f>
        <v/>
      </c>
      <c r="F676" s="9"/>
      <c r="G676" s="13"/>
      <c r="H676" s="13"/>
      <c r="I676" s="14" t="str">
        <f aca="false">IF(G676="","",G676+N(H676))</f>
        <v/>
      </c>
      <c r="J676" s="13"/>
      <c r="K676" s="10"/>
      <c r="L676" s="14" t="str">
        <f aca="false">IF(I676="","",I676-N(J676))</f>
        <v/>
      </c>
      <c r="M676" s="15" t="str">
        <f aca="true">IF(I676="","",IF(L676&lt;=0,"Paid",IF(C676="","Draft",IF(E676&lt;TODAY(),"Overdue",IF(N(J676)&gt;0,"Part paid",IF(E676-TODAY()&lt;=7,"Due soon","Not due yet"))))))</f>
        <v/>
      </c>
      <c r="N676" s="16" t="str">
        <f aca="true">IF(OR(L676="",E676=""),"",IF(AND(L676&gt;0,E676&lt;TODAY()),TODAY()-E676,0))</f>
        <v/>
      </c>
      <c r="O676" s="15" t="str">
        <f aca="false">IF(OR(L676="",N(L676)&lt;=0,E676=""),"",IF(N676=0,"Current",IF(N676&lt;=30,"1-30",IF(N676&lt;=60,"31-60",IF(N676&lt;=90,"61-90","90+")))))</f>
        <v/>
      </c>
      <c r="P676" s="16" t="str">
        <f aca="false">IF(OR(K676="",C676="",N(L676)&gt;0),"",K676-C676)</f>
        <v/>
      </c>
      <c r="Q676" s="9"/>
    </row>
    <row r="677" customFormat="false" ht="15" hidden="false" customHeight="false" outlineLevel="0" collapsed="false">
      <c r="A677" s="9"/>
      <c r="B677" s="9"/>
      <c r="C677" s="10"/>
      <c r="D677" s="11"/>
      <c r="E677" s="12" t="str">
        <f aca="false">IF(C677="","",C677+N(D677))</f>
        <v/>
      </c>
      <c r="F677" s="9"/>
      <c r="G677" s="13"/>
      <c r="H677" s="13"/>
      <c r="I677" s="14" t="str">
        <f aca="false">IF(G677="","",G677+N(H677))</f>
        <v/>
      </c>
      <c r="J677" s="13"/>
      <c r="K677" s="10"/>
      <c r="L677" s="14" t="str">
        <f aca="false">IF(I677="","",I677-N(J677))</f>
        <v/>
      </c>
      <c r="M677" s="15" t="str">
        <f aca="true">IF(I677="","",IF(L677&lt;=0,"Paid",IF(C677="","Draft",IF(E677&lt;TODAY(),"Overdue",IF(N(J677)&gt;0,"Part paid",IF(E677-TODAY()&lt;=7,"Due soon","Not due yet"))))))</f>
        <v/>
      </c>
      <c r="N677" s="16" t="str">
        <f aca="true">IF(OR(L677="",E677=""),"",IF(AND(L677&gt;0,E677&lt;TODAY()),TODAY()-E677,0))</f>
        <v/>
      </c>
      <c r="O677" s="15" t="str">
        <f aca="false">IF(OR(L677="",N(L677)&lt;=0,E677=""),"",IF(N677=0,"Current",IF(N677&lt;=30,"1-30",IF(N677&lt;=60,"31-60",IF(N677&lt;=90,"61-90","90+")))))</f>
        <v/>
      </c>
      <c r="P677" s="16" t="str">
        <f aca="false">IF(OR(K677="",C677="",N(L677)&gt;0),"",K677-C677)</f>
        <v/>
      </c>
      <c r="Q677" s="9"/>
    </row>
    <row r="678" customFormat="false" ht="15" hidden="false" customHeight="false" outlineLevel="0" collapsed="false">
      <c r="A678" s="9"/>
      <c r="B678" s="9"/>
      <c r="C678" s="10"/>
      <c r="D678" s="11"/>
      <c r="E678" s="12" t="str">
        <f aca="false">IF(C678="","",C678+N(D678))</f>
        <v/>
      </c>
      <c r="F678" s="9"/>
      <c r="G678" s="13"/>
      <c r="H678" s="13"/>
      <c r="I678" s="14" t="str">
        <f aca="false">IF(G678="","",G678+N(H678))</f>
        <v/>
      </c>
      <c r="J678" s="13"/>
      <c r="K678" s="10"/>
      <c r="L678" s="14" t="str">
        <f aca="false">IF(I678="","",I678-N(J678))</f>
        <v/>
      </c>
      <c r="M678" s="15" t="str">
        <f aca="true">IF(I678="","",IF(L678&lt;=0,"Paid",IF(C678="","Draft",IF(E678&lt;TODAY(),"Overdue",IF(N(J678)&gt;0,"Part paid",IF(E678-TODAY()&lt;=7,"Due soon","Not due yet"))))))</f>
        <v/>
      </c>
      <c r="N678" s="16" t="str">
        <f aca="true">IF(OR(L678="",E678=""),"",IF(AND(L678&gt;0,E678&lt;TODAY()),TODAY()-E678,0))</f>
        <v/>
      </c>
      <c r="O678" s="15" t="str">
        <f aca="false">IF(OR(L678="",N(L678)&lt;=0,E678=""),"",IF(N678=0,"Current",IF(N678&lt;=30,"1-30",IF(N678&lt;=60,"31-60",IF(N678&lt;=90,"61-90","90+")))))</f>
        <v/>
      </c>
      <c r="P678" s="16" t="str">
        <f aca="false">IF(OR(K678="",C678="",N(L678)&gt;0),"",K678-C678)</f>
        <v/>
      </c>
      <c r="Q678" s="9"/>
    </row>
    <row r="679" customFormat="false" ht="15" hidden="false" customHeight="false" outlineLevel="0" collapsed="false">
      <c r="A679" s="9"/>
      <c r="B679" s="9"/>
      <c r="C679" s="10"/>
      <c r="D679" s="11"/>
      <c r="E679" s="12" t="str">
        <f aca="false">IF(C679="","",C679+N(D679))</f>
        <v/>
      </c>
      <c r="F679" s="9"/>
      <c r="G679" s="13"/>
      <c r="H679" s="13"/>
      <c r="I679" s="14" t="str">
        <f aca="false">IF(G679="","",G679+N(H679))</f>
        <v/>
      </c>
      <c r="J679" s="13"/>
      <c r="K679" s="10"/>
      <c r="L679" s="14" t="str">
        <f aca="false">IF(I679="","",I679-N(J679))</f>
        <v/>
      </c>
      <c r="M679" s="15" t="str">
        <f aca="true">IF(I679="","",IF(L679&lt;=0,"Paid",IF(C679="","Draft",IF(E679&lt;TODAY(),"Overdue",IF(N(J679)&gt;0,"Part paid",IF(E679-TODAY()&lt;=7,"Due soon","Not due yet"))))))</f>
        <v/>
      </c>
      <c r="N679" s="16" t="str">
        <f aca="true">IF(OR(L679="",E679=""),"",IF(AND(L679&gt;0,E679&lt;TODAY()),TODAY()-E679,0))</f>
        <v/>
      </c>
      <c r="O679" s="15" t="str">
        <f aca="false">IF(OR(L679="",N(L679)&lt;=0,E679=""),"",IF(N679=0,"Current",IF(N679&lt;=30,"1-30",IF(N679&lt;=60,"31-60",IF(N679&lt;=90,"61-90","90+")))))</f>
        <v/>
      </c>
      <c r="P679" s="16" t="str">
        <f aca="false">IF(OR(K679="",C679="",N(L679)&gt;0),"",K679-C679)</f>
        <v/>
      </c>
      <c r="Q679" s="9"/>
    </row>
    <row r="680" customFormat="false" ht="15" hidden="false" customHeight="false" outlineLevel="0" collapsed="false">
      <c r="A680" s="9"/>
      <c r="B680" s="9"/>
      <c r="C680" s="10"/>
      <c r="D680" s="11"/>
      <c r="E680" s="12" t="str">
        <f aca="false">IF(C680="","",C680+N(D680))</f>
        <v/>
      </c>
      <c r="F680" s="9"/>
      <c r="G680" s="13"/>
      <c r="H680" s="13"/>
      <c r="I680" s="14" t="str">
        <f aca="false">IF(G680="","",G680+N(H680))</f>
        <v/>
      </c>
      <c r="J680" s="13"/>
      <c r="K680" s="10"/>
      <c r="L680" s="14" t="str">
        <f aca="false">IF(I680="","",I680-N(J680))</f>
        <v/>
      </c>
      <c r="M680" s="15" t="str">
        <f aca="true">IF(I680="","",IF(L680&lt;=0,"Paid",IF(C680="","Draft",IF(E680&lt;TODAY(),"Overdue",IF(N(J680)&gt;0,"Part paid",IF(E680-TODAY()&lt;=7,"Due soon","Not due yet"))))))</f>
        <v/>
      </c>
      <c r="N680" s="16" t="str">
        <f aca="true">IF(OR(L680="",E680=""),"",IF(AND(L680&gt;0,E680&lt;TODAY()),TODAY()-E680,0))</f>
        <v/>
      </c>
      <c r="O680" s="15" t="str">
        <f aca="false">IF(OR(L680="",N(L680)&lt;=0,E680=""),"",IF(N680=0,"Current",IF(N680&lt;=30,"1-30",IF(N680&lt;=60,"31-60",IF(N680&lt;=90,"61-90","90+")))))</f>
        <v/>
      </c>
      <c r="P680" s="16" t="str">
        <f aca="false">IF(OR(K680="",C680="",N(L680)&gt;0),"",K680-C680)</f>
        <v/>
      </c>
      <c r="Q680" s="9"/>
    </row>
    <row r="681" customFormat="false" ht="15" hidden="false" customHeight="false" outlineLevel="0" collapsed="false">
      <c r="A681" s="9"/>
      <c r="B681" s="9"/>
      <c r="C681" s="10"/>
      <c r="D681" s="11"/>
      <c r="E681" s="12" t="str">
        <f aca="false">IF(C681="","",C681+N(D681))</f>
        <v/>
      </c>
      <c r="F681" s="9"/>
      <c r="G681" s="13"/>
      <c r="H681" s="13"/>
      <c r="I681" s="14" t="str">
        <f aca="false">IF(G681="","",G681+N(H681))</f>
        <v/>
      </c>
      <c r="J681" s="13"/>
      <c r="K681" s="10"/>
      <c r="L681" s="14" t="str">
        <f aca="false">IF(I681="","",I681-N(J681))</f>
        <v/>
      </c>
      <c r="M681" s="15" t="str">
        <f aca="true">IF(I681="","",IF(L681&lt;=0,"Paid",IF(C681="","Draft",IF(E681&lt;TODAY(),"Overdue",IF(N(J681)&gt;0,"Part paid",IF(E681-TODAY()&lt;=7,"Due soon","Not due yet"))))))</f>
        <v/>
      </c>
      <c r="N681" s="16" t="str">
        <f aca="true">IF(OR(L681="",E681=""),"",IF(AND(L681&gt;0,E681&lt;TODAY()),TODAY()-E681,0))</f>
        <v/>
      </c>
      <c r="O681" s="15" t="str">
        <f aca="false">IF(OR(L681="",N(L681)&lt;=0,E681=""),"",IF(N681=0,"Current",IF(N681&lt;=30,"1-30",IF(N681&lt;=60,"31-60",IF(N681&lt;=90,"61-90","90+")))))</f>
        <v/>
      </c>
      <c r="P681" s="16" t="str">
        <f aca="false">IF(OR(K681="",C681="",N(L681)&gt;0),"",K681-C681)</f>
        <v/>
      </c>
      <c r="Q681" s="9"/>
    </row>
    <row r="682" customFormat="false" ht="15" hidden="false" customHeight="false" outlineLevel="0" collapsed="false">
      <c r="A682" s="9"/>
      <c r="B682" s="9"/>
      <c r="C682" s="10"/>
      <c r="D682" s="11"/>
      <c r="E682" s="12" t="str">
        <f aca="false">IF(C682="","",C682+N(D682))</f>
        <v/>
      </c>
      <c r="F682" s="9"/>
      <c r="G682" s="13"/>
      <c r="H682" s="13"/>
      <c r="I682" s="14" t="str">
        <f aca="false">IF(G682="","",G682+N(H682))</f>
        <v/>
      </c>
      <c r="J682" s="13"/>
      <c r="K682" s="10"/>
      <c r="L682" s="14" t="str">
        <f aca="false">IF(I682="","",I682-N(J682))</f>
        <v/>
      </c>
      <c r="M682" s="15" t="str">
        <f aca="true">IF(I682="","",IF(L682&lt;=0,"Paid",IF(C682="","Draft",IF(E682&lt;TODAY(),"Overdue",IF(N(J682)&gt;0,"Part paid",IF(E682-TODAY()&lt;=7,"Due soon","Not due yet"))))))</f>
        <v/>
      </c>
      <c r="N682" s="16" t="str">
        <f aca="true">IF(OR(L682="",E682=""),"",IF(AND(L682&gt;0,E682&lt;TODAY()),TODAY()-E682,0))</f>
        <v/>
      </c>
      <c r="O682" s="15" t="str">
        <f aca="false">IF(OR(L682="",N(L682)&lt;=0,E682=""),"",IF(N682=0,"Current",IF(N682&lt;=30,"1-30",IF(N682&lt;=60,"31-60",IF(N682&lt;=90,"61-90","90+")))))</f>
        <v/>
      </c>
      <c r="P682" s="16" t="str">
        <f aca="false">IF(OR(K682="",C682="",N(L682)&gt;0),"",K682-C682)</f>
        <v/>
      </c>
      <c r="Q682" s="9"/>
    </row>
    <row r="683" customFormat="false" ht="15" hidden="false" customHeight="false" outlineLevel="0" collapsed="false">
      <c r="A683" s="9"/>
      <c r="B683" s="9"/>
      <c r="C683" s="10"/>
      <c r="D683" s="11"/>
      <c r="E683" s="12" t="str">
        <f aca="false">IF(C683="","",C683+N(D683))</f>
        <v/>
      </c>
      <c r="F683" s="9"/>
      <c r="G683" s="13"/>
      <c r="H683" s="13"/>
      <c r="I683" s="14" t="str">
        <f aca="false">IF(G683="","",G683+N(H683))</f>
        <v/>
      </c>
      <c r="J683" s="13"/>
      <c r="K683" s="10"/>
      <c r="L683" s="14" t="str">
        <f aca="false">IF(I683="","",I683-N(J683))</f>
        <v/>
      </c>
      <c r="M683" s="15" t="str">
        <f aca="true">IF(I683="","",IF(L683&lt;=0,"Paid",IF(C683="","Draft",IF(E683&lt;TODAY(),"Overdue",IF(N(J683)&gt;0,"Part paid",IF(E683-TODAY()&lt;=7,"Due soon","Not due yet"))))))</f>
        <v/>
      </c>
      <c r="N683" s="16" t="str">
        <f aca="true">IF(OR(L683="",E683=""),"",IF(AND(L683&gt;0,E683&lt;TODAY()),TODAY()-E683,0))</f>
        <v/>
      </c>
      <c r="O683" s="15" t="str">
        <f aca="false">IF(OR(L683="",N(L683)&lt;=0,E683=""),"",IF(N683=0,"Current",IF(N683&lt;=30,"1-30",IF(N683&lt;=60,"31-60",IF(N683&lt;=90,"61-90","90+")))))</f>
        <v/>
      </c>
      <c r="P683" s="16" t="str">
        <f aca="false">IF(OR(K683="",C683="",N(L683)&gt;0),"",K683-C683)</f>
        <v/>
      </c>
      <c r="Q683" s="9"/>
    </row>
    <row r="684" customFormat="false" ht="15" hidden="false" customHeight="false" outlineLevel="0" collapsed="false">
      <c r="A684" s="9"/>
      <c r="B684" s="9"/>
      <c r="C684" s="10"/>
      <c r="D684" s="11"/>
      <c r="E684" s="12" t="str">
        <f aca="false">IF(C684="","",C684+N(D684))</f>
        <v/>
      </c>
      <c r="F684" s="9"/>
      <c r="G684" s="13"/>
      <c r="H684" s="13"/>
      <c r="I684" s="14" t="str">
        <f aca="false">IF(G684="","",G684+N(H684))</f>
        <v/>
      </c>
      <c r="J684" s="13"/>
      <c r="K684" s="10"/>
      <c r="L684" s="14" t="str">
        <f aca="false">IF(I684="","",I684-N(J684))</f>
        <v/>
      </c>
      <c r="M684" s="15" t="str">
        <f aca="true">IF(I684="","",IF(L684&lt;=0,"Paid",IF(C684="","Draft",IF(E684&lt;TODAY(),"Overdue",IF(N(J684)&gt;0,"Part paid",IF(E684-TODAY()&lt;=7,"Due soon","Not due yet"))))))</f>
        <v/>
      </c>
      <c r="N684" s="16" t="str">
        <f aca="true">IF(OR(L684="",E684=""),"",IF(AND(L684&gt;0,E684&lt;TODAY()),TODAY()-E684,0))</f>
        <v/>
      </c>
      <c r="O684" s="15" t="str">
        <f aca="false">IF(OR(L684="",N(L684)&lt;=0,E684=""),"",IF(N684=0,"Current",IF(N684&lt;=30,"1-30",IF(N684&lt;=60,"31-60",IF(N684&lt;=90,"61-90","90+")))))</f>
        <v/>
      </c>
      <c r="P684" s="16" t="str">
        <f aca="false">IF(OR(K684="",C684="",N(L684)&gt;0),"",K684-C684)</f>
        <v/>
      </c>
      <c r="Q684" s="9"/>
    </row>
    <row r="685" customFormat="false" ht="15" hidden="false" customHeight="false" outlineLevel="0" collapsed="false">
      <c r="A685" s="9"/>
      <c r="B685" s="9"/>
      <c r="C685" s="10"/>
      <c r="D685" s="11"/>
      <c r="E685" s="12" t="str">
        <f aca="false">IF(C685="","",C685+N(D685))</f>
        <v/>
      </c>
      <c r="F685" s="9"/>
      <c r="G685" s="13"/>
      <c r="H685" s="13"/>
      <c r="I685" s="14" t="str">
        <f aca="false">IF(G685="","",G685+N(H685))</f>
        <v/>
      </c>
      <c r="J685" s="13"/>
      <c r="K685" s="10"/>
      <c r="L685" s="14" t="str">
        <f aca="false">IF(I685="","",I685-N(J685))</f>
        <v/>
      </c>
      <c r="M685" s="15" t="str">
        <f aca="true">IF(I685="","",IF(L685&lt;=0,"Paid",IF(C685="","Draft",IF(E685&lt;TODAY(),"Overdue",IF(N(J685)&gt;0,"Part paid",IF(E685-TODAY()&lt;=7,"Due soon","Not due yet"))))))</f>
        <v/>
      </c>
      <c r="N685" s="16" t="str">
        <f aca="true">IF(OR(L685="",E685=""),"",IF(AND(L685&gt;0,E685&lt;TODAY()),TODAY()-E685,0))</f>
        <v/>
      </c>
      <c r="O685" s="15" t="str">
        <f aca="false">IF(OR(L685="",N(L685)&lt;=0,E685=""),"",IF(N685=0,"Current",IF(N685&lt;=30,"1-30",IF(N685&lt;=60,"31-60",IF(N685&lt;=90,"61-90","90+")))))</f>
        <v/>
      </c>
      <c r="P685" s="16" t="str">
        <f aca="false">IF(OR(K685="",C685="",N(L685)&gt;0),"",K685-C685)</f>
        <v/>
      </c>
      <c r="Q685" s="9"/>
    </row>
    <row r="686" customFormat="false" ht="15" hidden="false" customHeight="false" outlineLevel="0" collapsed="false">
      <c r="A686" s="9"/>
      <c r="B686" s="9"/>
      <c r="C686" s="10"/>
      <c r="D686" s="11"/>
      <c r="E686" s="12" t="str">
        <f aca="false">IF(C686="","",C686+N(D686))</f>
        <v/>
      </c>
      <c r="F686" s="9"/>
      <c r="G686" s="13"/>
      <c r="H686" s="13"/>
      <c r="I686" s="14" t="str">
        <f aca="false">IF(G686="","",G686+N(H686))</f>
        <v/>
      </c>
      <c r="J686" s="13"/>
      <c r="K686" s="10"/>
      <c r="L686" s="14" t="str">
        <f aca="false">IF(I686="","",I686-N(J686))</f>
        <v/>
      </c>
      <c r="M686" s="15" t="str">
        <f aca="true">IF(I686="","",IF(L686&lt;=0,"Paid",IF(C686="","Draft",IF(E686&lt;TODAY(),"Overdue",IF(N(J686)&gt;0,"Part paid",IF(E686-TODAY()&lt;=7,"Due soon","Not due yet"))))))</f>
        <v/>
      </c>
      <c r="N686" s="16" t="str">
        <f aca="true">IF(OR(L686="",E686=""),"",IF(AND(L686&gt;0,E686&lt;TODAY()),TODAY()-E686,0))</f>
        <v/>
      </c>
      <c r="O686" s="15" t="str">
        <f aca="false">IF(OR(L686="",N(L686)&lt;=0,E686=""),"",IF(N686=0,"Current",IF(N686&lt;=30,"1-30",IF(N686&lt;=60,"31-60",IF(N686&lt;=90,"61-90","90+")))))</f>
        <v/>
      </c>
      <c r="P686" s="16" t="str">
        <f aca="false">IF(OR(K686="",C686="",N(L686)&gt;0),"",K686-C686)</f>
        <v/>
      </c>
      <c r="Q686" s="9"/>
    </row>
    <row r="687" customFormat="false" ht="15" hidden="false" customHeight="false" outlineLevel="0" collapsed="false">
      <c r="A687" s="9"/>
      <c r="B687" s="9"/>
      <c r="C687" s="10"/>
      <c r="D687" s="11"/>
      <c r="E687" s="12" t="str">
        <f aca="false">IF(C687="","",C687+N(D687))</f>
        <v/>
      </c>
      <c r="F687" s="9"/>
      <c r="G687" s="13"/>
      <c r="H687" s="13"/>
      <c r="I687" s="14" t="str">
        <f aca="false">IF(G687="","",G687+N(H687))</f>
        <v/>
      </c>
      <c r="J687" s="13"/>
      <c r="K687" s="10"/>
      <c r="L687" s="14" t="str">
        <f aca="false">IF(I687="","",I687-N(J687))</f>
        <v/>
      </c>
      <c r="M687" s="15" t="str">
        <f aca="true">IF(I687="","",IF(L687&lt;=0,"Paid",IF(C687="","Draft",IF(E687&lt;TODAY(),"Overdue",IF(N(J687)&gt;0,"Part paid",IF(E687-TODAY()&lt;=7,"Due soon","Not due yet"))))))</f>
        <v/>
      </c>
      <c r="N687" s="16" t="str">
        <f aca="true">IF(OR(L687="",E687=""),"",IF(AND(L687&gt;0,E687&lt;TODAY()),TODAY()-E687,0))</f>
        <v/>
      </c>
      <c r="O687" s="15" t="str">
        <f aca="false">IF(OR(L687="",N(L687)&lt;=0,E687=""),"",IF(N687=0,"Current",IF(N687&lt;=30,"1-30",IF(N687&lt;=60,"31-60",IF(N687&lt;=90,"61-90","90+")))))</f>
        <v/>
      </c>
      <c r="P687" s="16" t="str">
        <f aca="false">IF(OR(K687="",C687="",N(L687)&gt;0),"",K687-C687)</f>
        <v/>
      </c>
      <c r="Q687" s="9"/>
    </row>
    <row r="688" customFormat="false" ht="15" hidden="false" customHeight="false" outlineLevel="0" collapsed="false">
      <c r="A688" s="9"/>
      <c r="B688" s="9"/>
      <c r="C688" s="10"/>
      <c r="D688" s="11"/>
      <c r="E688" s="12" t="str">
        <f aca="false">IF(C688="","",C688+N(D688))</f>
        <v/>
      </c>
      <c r="F688" s="9"/>
      <c r="G688" s="13"/>
      <c r="H688" s="13"/>
      <c r="I688" s="14" t="str">
        <f aca="false">IF(G688="","",G688+N(H688))</f>
        <v/>
      </c>
      <c r="J688" s="13"/>
      <c r="K688" s="10"/>
      <c r="L688" s="14" t="str">
        <f aca="false">IF(I688="","",I688-N(J688))</f>
        <v/>
      </c>
      <c r="M688" s="15" t="str">
        <f aca="true">IF(I688="","",IF(L688&lt;=0,"Paid",IF(C688="","Draft",IF(E688&lt;TODAY(),"Overdue",IF(N(J688)&gt;0,"Part paid",IF(E688-TODAY()&lt;=7,"Due soon","Not due yet"))))))</f>
        <v/>
      </c>
      <c r="N688" s="16" t="str">
        <f aca="true">IF(OR(L688="",E688=""),"",IF(AND(L688&gt;0,E688&lt;TODAY()),TODAY()-E688,0))</f>
        <v/>
      </c>
      <c r="O688" s="15" t="str">
        <f aca="false">IF(OR(L688="",N(L688)&lt;=0,E688=""),"",IF(N688=0,"Current",IF(N688&lt;=30,"1-30",IF(N688&lt;=60,"31-60",IF(N688&lt;=90,"61-90","90+")))))</f>
        <v/>
      </c>
      <c r="P688" s="16" t="str">
        <f aca="false">IF(OR(K688="",C688="",N(L688)&gt;0),"",K688-C688)</f>
        <v/>
      </c>
      <c r="Q688" s="9"/>
    </row>
    <row r="689" customFormat="false" ht="15" hidden="false" customHeight="false" outlineLevel="0" collapsed="false">
      <c r="A689" s="9"/>
      <c r="B689" s="9"/>
      <c r="C689" s="10"/>
      <c r="D689" s="11"/>
      <c r="E689" s="12" t="str">
        <f aca="false">IF(C689="","",C689+N(D689))</f>
        <v/>
      </c>
      <c r="F689" s="9"/>
      <c r="G689" s="13"/>
      <c r="H689" s="13"/>
      <c r="I689" s="14" t="str">
        <f aca="false">IF(G689="","",G689+N(H689))</f>
        <v/>
      </c>
      <c r="J689" s="13"/>
      <c r="K689" s="10"/>
      <c r="L689" s="14" t="str">
        <f aca="false">IF(I689="","",I689-N(J689))</f>
        <v/>
      </c>
      <c r="M689" s="15" t="str">
        <f aca="true">IF(I689="","",IF(L689&lt;=0,"Paid",IF(C689="","Draft",IF(E689&lt;TODAY(),"Overdue",IF(N(J689)&gt;0,"Part paid",IF(E689-TODAY()&lt;=7,"Due soon","Not due yet"))))))</f>
        <v/>
      </c>
      <c r="N689" s="16" t="str">
        <f aca="true">IF(OR(L689="",E689=""),"",IF(AND(L689&gt;0,E689&lt;TODAY()),TODAY()-E689,0))</f>
        <v/>
      </c>
      <c r="O689" s="15" t="str">
        <f aca="false">IF(OR(L689="",N(L689)&lt;=0,E689=""),"",IF(N689=0,"Current",IF(N689&lt;=30,"1-30",IF(N689&lt;=60,"31-60",IF(N689&lt;=90,"61-90","90+")))))</f>
        <v/>
      </c>
      <c r="P689" s="16" t="str">
        <f aca="false">IF(OR(K689="",C689="",N(L689)&gt;0),"",K689-C689)</f>
        <v/>
      </c>
      <c r="Q689" s="9"/>
    </row>
    <row r="690" customFormat="false" ht="15" hidden="false" customHeight="false" outlineLevel="0" collapsed="false">
      <c r="A690" s="9"/>
      <c r="B690" s="9"/>
      <c r="C690" s="10"/>
      <c r="D690" s="11"/>
      <c r="E690" s="12" t="str">
        <f aca="false">IF(C690="","",C690+N(D690))</f>
        <v/>
      </c>
      <c r="F690" s="9"/>
      <c r="G690" s="13"/>
      <c r="H690" s="13"/>
      <c r="I690" s="14" t="str">
        <f aca="false">IF(G690="","",G690+N(H690))</f>
        <v/>
      </c>
      <c r="J690" s="13"/>
      <c r="K690" s="10"/>
      <c r="L690" s="14" t="str">
        <f aca="false">IF(I690="","",I690-N(J690))</f>
        <v/>
      </c>
      <c r="M690" s="15" t="str">
        <f aca="true">IF(I690="","",IF(L690&lt;=0,"Paid",IF(C690="","Draft",IF(E690&lt;TODAY(),"Overdue",IF(N(J690)&gt;0,"Part paid",IF(E690-TODAY()&lt;=7,"Due soon","Not due yet"))))))</f>
        <v/>
      </c>
      <c r="N690" s="16" t="str">
        <f aca="true">IF(OR(L690="",E690=""),"",IF(AND(L690&gt;0,E690&lt;TODAY()),TODAY()-E690,0))</f>
        <v/>
      </c>
      <c r="O690" s="15" t="str">
        <f aca="false">IF(OR(L690="",N(L690)&lt;=0,E690=""),"",IF(N690=0,"Current",IF(N690&lt;=30,"1-30",IF(N690&lt;=60,"31-60",IF(N690&lt;=90,"61-90","90+")))))</f>
        <v/>
      </c>
      <c r="P690" s="16" t="str">
        <f aca="false">IF(OR(K690="",C690="",N(L690)&gt;0),"",K690-C690)</f>
        <v/>
      </c>
      <c r="Q690" s="9"/>
    </row>
    <row r="691" customFormat="false" ht="15" hidden="false" customHeight="false" outlineLevel="0" collapsed="false">
      <c r="A691" s="9"/>
      <c r="B691" s="9"/>
      <c r="C691" s="10"/>
      <c r="D691" s="11"/>
      <c r="E691" s="12" t="str">
        <f aca="false">IF(C691="","",C691+N(D691))</f>
        <v/>
      </c>
      <c r="F691" s="9"/>
      <c r="G691" s="13"/>
      <c r="H691" s="13"/>
      <c r="I691" s="14" t="str">
        <f aca="false">IF(G691="","",G691+N(H691))</f>
        <v/>
      </c>
      <c r="J691" s="13"/>
      <c r="K691" s="10"/>
      <c r="L691" s="14" t="str">
        <f aca="false">IF(I691="","",I691-N(J691))</f>
        <v/>
      </c>
      <c r="M691" s="15" t="str">
        <f aca="true">IF(I691="","",IF(L691&lt;=0,"Paid",IF(C691="","Draft",IF(E691&lt;TODAY(),"Overdue",IF(N(J691)&gt;0,"Part paid",IF(E691-TODAY()&lt;=7,"Due soon","Not due yet"))))))</f>
        <v/>
      </c>
      <c r="N691" s="16" t="str">
        <f aca="true">IF(OR(L691="",E691=""),"",IF(AND(L691&gt;0,E691&lt;TODAY()),TODAY()-E691,0))</f>
        <v/>
      </c>
      <c r="O691" s="15" t="str">
        <f aca="false">IF(OR(L691="",N(L691)&lt;=0,E691=""),"",IF(N691=0,"Current",IF(N691&lt;=30,"1-30",IF(N691&lt;=60,"31-60",IF(N691&lt;=90,"61-90","90+")))))</f>
        <v/>
      </c>
      <c r="P691" s="16" t="str">
        <f aca="false">IF(OR(K691="",C691="",N(L691)&gt;0),"",K691-C691)</f>
        <v/>
      </c>
      <c r="Q691" s="9"/>
    </row>
    <row r="692" customFormat="false" ht="15" hidden="false" customHeight="false" outlineLevel="0" collapsed="false">
      <c r="A692" s="9"/>
      <c r="B692" s="9"/>
      <c r="C692" s="10"/>
      <c r="D692" s="11"/>
      <c r="E692" s="12" t="str">
        <f aca="false">IF(C692="","",C692+N(D692))</f>
        <v/>
      </c>
      <c r="F692" s="9"/>
      <c r="G692" s="13"/>
      <c r="H692" s="13"/>
      <c r="I692" s="14" t="str">
        <f aca="false">IF(G692="","",G692+N(H692))</f>
        <v/>
      </c>
      <c r="J692" s="13"/>
      <c r="K692" s="10"/>
      <c r="L692" s="14" t="str">
        <f aca="false">IF(I692="","",I692-N(J692))</f>
        <v/>
      </c>
      <c r="M692" s="15" t="str">
        <f aca="true">IF(I692="","",IF(L692&lt;=0,"Paid",IF(C692="","Draft",IF(E692&lt;TODAY(),"Overdue",IF(N(J692)&gt;0,"Part paid",IF(E692-TODAY()&lt;=7,"Due soon","Not due yet"))))))</f>
        <v/>
      </c>
      <c r="N692" s="16" t="str">
        <f aca="true">IF(OR(L692="",E692=""),"",IF(AND(L692&gt;0,E692&lt;TODAY()),TODAY()-E692,0))</f>
        <v/>
      </c>
      <c r="O692" s="15" t="str">
        <f aca="false">IF(OR(L692="",N(L692)&lt;=0,E692=""),"",IF(N692=0,"Current",IF(N692&lt;=30,"1-30",IF(N692&lt;=60,"31-60",IF(N692&lt;=90,"61-90","90+")))))</f>
        <v/>
      </c>
      <c r="P692" s="16" t="str">
        <f aca="false">IF(OR(K692="",C692="",N(L692)&gt;0),"",K692-C692)</f>
        <v/>
      </c>
      <c r="Q692" s="9"/>
    </row>
    <row r="693" customFormat="false" ht="15" hidden="false" customHeight="false" outlineLevel="0" collapsed="false">
      <c r="A693" s="9"/>
      <c r="B693" s="9"/>
      <c r="C693" s="10"/>
      <c r="D693" s="11"/>
      <c r="E693" s="12" t="str">
        <f aca="false">IF(C693="","",C693+N(D693))</f>
        <v/>
      </c>
      <c r="F693" s="9"/>
      <c r="G693" s="13"/>
      <c r="H693" s="13"/>
      <c r="I693" s="14" t="str">
        <f aca="false">IF(G693="","",G693+N(H693))</f>
        <v/>
      </c>
      <c r="J693" s="13"/>
      <c r="K693" s="10"/>
      <c r="L693" s="14" t="str">
        <f aca="false">IF(I693="","",I693-N(J693))</f>
        <v/>
      </c>
      <c r="M693" s="15" t="str">
        <f aca="true">IF(I693="","",IF(L693&lt;=0,"Paid",IF(C693="","Draft",IF(E693&lt;TODAY(),"Overdue",IF(N(J693)&gt;0,"Part paid",IF(E693-TODAY()&lt;=7,"Due soon","Not due yet"))))))</f>
        <v/>
      </c>
      <c r="N693" s="16" t="str">
        <f aca="true">IF(OR(L693="",E693=""),"",IF(AND(L693&gt;0,E693&lt;TODAY()),TODAY()-E693,0))</f>
        <v/>
      </c>
      <c r="O693" s="15" t="str">
        <f aca="false">IF(OR(L693="",N(L693)&lt;=0,E693=""),"",IF(N693=0,"Current",IF(N693&lt;=30,"1-30",IF(N693&lt;=60,"31-60",IF(N693&lt;=90,"61-90","90+")))))</f>
        <v/>
      </c>
      <c r="P693" s="16" t="str">
        <f aca="false">IF(OR(K693="",C693="",N(L693)&gt;0),"",K693-C693)</f>
        <v/>
      </c>
      <c r="Q693" s="9"/>
    </row>
    <row r="694" customFormat="false" ht="15" hidden="false" customHeight="false" outlineLevel="0" collapsed="false">
      <c r="A694" s="9"/>
      <c r="B694" s="9"/>
      <c r="C694" s="10"/>
      <c r="D694" s="11"/>
      <c r="E694" s="12" t="str">
        <f aca="false">IF(C694="","",C694+N(D694))</f>
        <v/>
      </c>
      <c r="F694" s="9"/>
      <c r="G694" s="13"/>
      <c r="H694" s="13"/>
      <c r="I694" s="14" t="str">
        <f aca="false">IF(G694="","",G694+N(H694))</f>
        <v/>
      </c>
      <c r="J694" s="13"/>
      <c r="K694" s="10"/>
      <c r="L694" s="14" t="str">
        <f aca="false">IF(I694="","",I694-N(J694))</f>
        <v/>
      </c>
      <c r="M694" s="15" t="str">
        <f aca="true">IF(I694="","",IF(L694&lt;=0,"Paid",IF(C694="","Draft",IF(E694&lt;TODAY(),"Overdue",IF(N(J694)&gt;0,"Part paid",IF(E694-TODAY()&lt;=7,"Due soon","Not due yet"))))))</f>
        <v/>
      </c>
      <c r="N694" s="16" t="str">
        <f aca="true">IF(OR(L694="",E694=""),"",IF(AND(L694&gt;0,E694&lt;TODAY()),TODAY()-E694,0))</f>
        <v/>
      </c>
      <c r="O694" s="15" t="str">
        <f aca="false">IF(OR(L694="",N(L694)&lt;=0,E694=""),"",IF(N694=0,"Current",IF(N694&lt;=30,"1-30",IF(N694&lt;=60,"31-60",IF(N694&lt;=90,"61-90","90+")))))</f>
        <v/>
      </c>
      <c r="P694" s="16" t="str">
        <f aca="false">IF(OR(K694="",C694="",N(L694)&gt;0),"",K694-C694)</f>
        <v/>
      </c>
      <c r="Q694" s="9"/>
    </row>
    <row r="695" customFormat="false" ht="15" hidden="false" customHeight="false" outlineLevel="0" collapsed="false">
      <c r="A695" s="9"/>
      <c r="B695" s="9"/>
      <c r="C695" s="10"/>
      <c r="D695" s="11"/>
      <c r="E695" s="12" t="str">
        <f aca="false">IF(C695="","",C695+N(D695))</f>
        <v/>
      </c>
      <c r="F695" s="9"/>
      <c r="G695" s="13"/>
      <c r="H695" s="13"/>
      <c r="I695" s="14" t="str">
        <f aca="false">IF(G695="","",G695+N(H695))</f>
        <v/>
      </c>
      <c r="J695" s="13"/>
      <c r="K695" s="10"/>
      <c r="L695" s="14" t="str">
        <f aca="false">IF(I695="","",I695-N(J695))</f>
        <v/>
      </c>
      <c r="M695" s="15" t="str">
        <f aca="true">IF(I695="","",IF(L695&lt;=0,"Paid",IF(C695="","Draft",IF(E695&lt;TODAY(),"Overdue",IF(N(J695)&gt;0,"Part paid",IF(E695-TODAY()&lt;=7,"Due soon","Not due yet"))))))</f>
        <v/>
      </c>
      <c r="N695" s="16" t="str">
        <f aca="true">IF(OR(L695="",E695=""),"",IF(AND(L695&gt;0,E695&lt;TODAY()),TODAY()-E695,0))</f>
        <v/>
      </c>
      <c r="O695" s="15" t="str">
        <f aca="false">IF(OR(L695="",N(L695)&lt;=0,E695=""),"",IF(N695=0,"Current",IF(N695&lt;=30,"1-30",IF(N695&lt;=60,"31-60",IF(N695&lt;=90,"61-90","90+")))))</f>
        <v/>
      </c>
      <c r="P695" s="16" t="str">
        <f aca="false">IF(OR(K695="",C695="",N(L695)&gt;0),"",K695-C695)</f>
        <v/>
      </c>
      <c r="Q695" s="9"/>
    </row>
    <row r="696" customFormat="false" ht="15" hidden="false" customHeight="false" outlineLevel="0" collapsed="false">
      <c r="A696" s="9"/>
      <c r="B696" s="9"/>
      <c r="C696" s="10"/>
      <c r="D696" s="11"/>
      <c r="E696" s="12" t="str">
        <f aca="false">IF(C696="","",C696+N(D696))</f>
        <v/>
      </c>
      <c r="F696" s="9"/>
      <c r="G696" s="13"/>
      <c r="H696" s="13"/>
      <c r="I696" s="14" t="str">
        <f aca="false">IF(G696="","",G696+N(H696))</f>
        <v/>
      </c>
      <c r="J696" s="13"/>
      <c r="K696" s="10"/>
      <c r="L696" s="14" t="str">
        <f aca="false">IF(I696="","",I696-N(J696))</f>
        <v/>
      </c>
      <c r="M696" s="15" t="str">
        <f aca="true">IF(I696="","",IF(L696&lt;=0,"Paid",IF(C696="","Draft",IF(E696&lt;TODAY(),"Overdue",IF(N(J696)&gt;0,"Part paid",IF(E696-TODAY()&lt;=7,"Due soon","Not due yet"))))))</f>
        <v/>
      </c>
      <c r="N696" s="16" t="str">
        <f aca="true">IF(OR(L696="",E696=""),"",IF(AND(L696&gt;0,E696&lt;TODAY()),TODAY()-E696,0))</f>
        <v/>
      </c>
      <c r="O696" s="15" t="str">
        <f aca="false">IF(OR(L696="",N(L696)&lt;=0,E696=""),"",IF(N696=0,"Current",IF(N696&lt;=30,"1-30",IF(N696&lt;=60,"31-60",IF(N696&lt;=90,"61-90","90+")))))</f>
        <v/>
      </c>
      <c r="P696" s="16" t="str">
        <f aca="false">IF(OR(K696="",C696="",N(L696)&gt;0),"",K696-C696)</f>
        <v/>
      </c>
      <c r="Q696" s="9"/>
    </row>
    <row r="697" customFormat="false" ht="15" hidden="false" customHeight="false" outlineLevel="0" collapsed="false">
      <c r="A697" s="9"/>
      <c r="B697" s="9"/>
      <c r="C697" s="10"/>
      <c r="D697" s="11"/>
      <c r="E697" s="12" t="str">
        <f aca="false">IF(C697="","",C697+N(D697))</f>
        <v/>
      </c>
      <c r="F697" s="9"/>
      <c r="G697" s="13"/>
      <c r="H697" s="13"/>
      <c r="I697" s="14" t="str">
        <f aca="false">IF(G697="","",G697+N(H697))</f>
        <v/>
      </c>
      <c r="J697" s="13"/>
      <c r="K697" s="10"/>
      <c r="L697" s="14" t="str">
        <f aca="false">IF(I697="","",I697-N(J697))</f>
        <v/>
      </c>
      <c r="M697" s="15" t="str">
        <f aca="true">IF(I697="","",IF(L697&lt;=0,"Paid",IF(C697="","Draft",IF(E697&lt;TODAY(),"Overdue",IF(N(J697)&gt;0,"Part paid",IF(E697-TODAY()&lt;=7,"Due soon","Not due yet"))))))</f>
        <v/>
      </c>
      <c r="N697" s="16" t="str">
        <f aca="true">IF(OR(L697="",E697=""),"",IF(AND(L697&gt;0,E697&lt;TODAY()),TODAY()-E697,0))</f>
        <v/>
      </c>
      <c r="O697" s="15" t="str">
        <f aca="false">IF(OR(L697="",N(L697)&lt;=0,E697=""),"",IF(N697=0,"Current",IF(N697&lt;=30,"1-30",IF(N697&lt;=60,"31-60",IF(N697&lt;=90,"61-90","90+")))))</f>
        <v/>
      </c>
      <c r="P697" s="16" t="str">
        <f aca="false">IF(OR(K697="",C697="",N(L697)&gt;0),"",K697-C697)</f>
        <v/>
      </c>
      <c r="Q697" s="9"/>
    </row>
    <row r="698" customFormat="false" ht="15" hidden="false" customHeight="false" outlineLevel="0" collapsed="false">
      <c r="A698" s="9"/>
      <c r="B698" s="9"/>
      <c r="C698" s="10"/>
      <c r="D698" s="11"/>
      <c r="E698" s="12" t="str">
        <f aca="false">IF(C698="","",C698+N(D698))</f>
        <v/>
      </c>
      <c r="F698" s="9"/>
      <c r="G698" s="13"/>
      <c r="H698" s="13"/>
      <c r="I698" s="14" t="str">
        <f aca="false">IF(G698="","",G698+N(H698))</f>
        <v/>
      </c>
      <c r="J698" s="13"/>
      <c r="K698" s="10"/>
      <c r="L698" s="14" t="str">
        <f aca="false">IF(I698="","",I698-N(J698))</f>
        <v/>
      </c>
      <c r="M698" s="15" t="str">
        <f aca="true">IF(I698="","",IF(L698&lt;=0,"Paid",IF(C698="","Draft",IF(E698&lt;TODAY(),"Overdue",IF(N(J698)&gt;0,"Part paid",IF(E698-TODAY()&lt;=7,"Due soon","Not due yet"))))))</f>
        <v/>
      </c>
      <c r="N698" s="16" t="str">
        <f aca="true">IF(OR(L698="",E698=""),"",IF(AND(L698&gt;0,E698&lt;TODAY()),TODAY()-E698,0))</f>
        <v/>
      </c>
      <c r="O698" s="15" t="str">
        <f aca="false">IF(OR(L698="",N(L698)&lt;=0,E698=""),"",IF(N698=0,"Current",IF(N698&lt;=30,"1-30",IF(N698&lt;=60,"31-60",IF(N698&lt;=90,"61-90","90+")))))</f>
        <v/>
      </c>
      <c r="P698" s="16" t="str">
        <f aca="false">IF(OR(K698="",C698="",N(L698)&gt;0),"",K698-C698)</f>
        <v/>
      </c>
      <c r="Q698" s="9"/>
    </row>
    <row r="699" customFormat="false" ht="15" hidden="false" customHeight="false" outlineLevel="0" collapsed="false">
      <c r="A699" s="9"/>
      <c r="B699" s="9"/>
      <c r="C699" s="10"/>
      <c r="D699" s="11"/>
      <c r="E699" s="12" t="str">
        <f aca="false">IF(C699="","",C699+N(D699))</f>
        <v/>
      </c>
      <c r="F699" s="9"/>
      <c r="G699" s="13"/>
      <c r="H699" s="13"/>
      <c r="I699" s="14" t="str">
        <f aca="false">IF(G699="","",G699+N(H699))</f>
        <v/>
      </c>
      <c r="J699" s="13"/>
      <c r="K699" s="10"/>
      <c r="L699" s="14" t="str">
        <f aca="false">IF(I699="","",I699-N(J699))</f>
        <v/>
      </c>
      <c r="M699" s="15" t="str">
        <f aca="true">IF(I699="","",IF(L699&lt;=0,"Paid",IF(C699="","Draft",IF(E699&lt;TODAY(),"Overdue",IF(N(J699)&gt;0,"Part paid",IF(E699-TODAY()&lt;=7,"Due soon","Not due yet"))))))</f>
        <v/>
      </c>
      <c r="N699" s="16" t="str">
        <f aca="true">IF(OR(L699="",E699=""),"",IF(AND(L699&gt;0,E699&lt;TODAY()),TODAY()-E699,0))</f>
        <v/>
      </c>
      <c r="O699" s="15" t="str">
        <f aca="false">IF(OR(L699="",N(L699)&lt;=0,E699=""),"",IF(N699=0,"Current",IF(N699&lt;=30,"1-30",IF(N699&lt;=60,"31-60",IF(N699&lt;=90,"61-90","90+")))))</f>
        <v/>
      </c>
      <c r="P699" s="16" t="str">
        <f aca="false">IF(OR(K699="",C699="",N(L699)&gt;0),"",K699-C699)</f>
        <v/>
      </c>
      <c r="Q699" s="9"/>
    </row>
    <row r="700" customFormat="false" ht="15" hidden="false" customHeight="false" outlineLevel="0" collapsed="false">
      <c r="A700" s="9"/>
      <c r="B700" s="9"/>
      <c r="C700" s="10"/>
      <c r="D700" s="11"/>
      <c r="E700" s="12" t="str">
        <f aca="false">IF(C700="","",C700+N(D700))</f>
        <v/>
      </c>
      <c r="F700" s="9"/>
      <c r="G700" s="13"/>
      <c r="H700" s="13"/>
      <c r="I700" s="14" t="str">
        <f aca="false">IF(G700="","",G700+N(H700))</f>
        <v/>
      </c>
      <c r="J700" s="13"/>
      <c r="K700" s="10"/>
      <c r="L700" s="14" t="str">
        <f aca="false">IF(I700="","",I700-N(J700))</f>
        <v/>
      </c>
      <c r="M700" s="15" t="str">
        <f aca="true">IF(I700="","",IF(L700&lt;=0,"Paid",IF(C700="","Draft",IF(E700&lt;TODAY(),"Overdue",IF(N(J700)&gt;0,"Part paid",IF(E700-TODAY()&lt;=7,"Due soon","Not due yet"))))))</f>
        <v/>
      </c>
      <c r="N700" s="16" t="str">
        <f aca="true">IF(OR(L700="",E700=""),"",IF(AND(L700&gt;0,E700&lt;TODAY()),TODAY()-E700,0))</f>
        <v/>
      </c>
      <c r="O700" s="15" t="str">
        <f aca="false">IF(OR(L700="",N(L700)&lt;=0,E700=""),"",IF(N700=0,"Current",IF(N700&lt;=30,"1-30",IF(N700&lt;=60,"31-60",IF(N700&lt;=90,"61-90","90+")))))</f>
        <v/>
      </c>
      <c r="P700" s="16" t="str">
        <f aca="false">IF(OR(K700="",C700="",N(L700)&gt;0),"",K700-C700)</f>
        <v/>
      </c>
      <c r="Q700" s="9"/>
    </row>
    <row r="701" customFormat="false" ht="15" hidden="false" customHeight="false" outlineLevel="0" collapsed="false">
      <c r="A701" s="9"/>
      <c r="B701" s="9"/>
      <c r="C701" s="10"/>
      <c r="D701" s="11"/>
      <c r="E701" s="12" t="str">
        <f aca="false">IF(C701="","",C701+N(D701))</f>
        <v/>
      </c>
      <c r="F701" s="9"/>
      <c r="G701" s="13"/>
      <c r="H701" s="13"/>
      <c r="I701" s="14" t="str">
        <f aca="false">IF(G701="","",G701+N(H701))</f>
        <v/>
      </c>
      <c r="J701" s="13"/>
      <c r="K701" s="10"/>
      <c r="L701" s="14" t="str">
        <f aca="false">IF(I701="","",I701-N(J701))</f>
        <v/>
      </c>
      <c r="M701" s="15" t="str">
        <f aca="true">IF(I701="","",IF(L701&lt;=0,"Paid",IF(C701="","Draft",IF(E701&lt;TODAY(),"Overdue",IF(N(J701)&gt;0,"Part paid",IF(E701-TODAY()&lt;=7,"Due soon","Not due yet"))))))</f>
        <v/>
      </c>
      <c r="N701" s="16" t="str">
        <f aca="true">IF(OR(L701="",E701=""),"",IF(AND(L701&gt;0,E701&lt;TODAY()),TODAY()-E701,0))</f>
        <v/>
      </c>
      <c r="O701" s="15" t="str">
        <f aca="false">IF(OR(L701="",N(L701)&lt;=0,E701=""),"",IF(N701=0,"Current",IF(N701&lt;=30,"1-30",IF(N701&lt;=60,"31-60",IF(N701&lt;=90,"61-90","90+")))))</f>
        <v/>
      </c>
      <c r="P701" s="16" t="str">
        <f aca="false">IF(OR(K701="",C701="",N(L701)&gt;0),"",K701-C701)</f>
        <v/>
      </c>
      <c r="Q701" s="9"/>
    </row>
    <row r="702" customFormat="false" ht="15" hidden="false" customHeight="false" outlineLevel="0" collapsed="false">
      <c r="A702" s="9"/>
      <c r="B702" s="9"/>
      <c r="C702" s="10"/>
      <c r="D702" s="11"/>
      <c r="E702" s="12" t="str">
        <f aca="false">IF(C702="","",C702+N(D702))</f>
        <v/>
      </c>
      <c r="F702" s="9"/>
      <c r="G702" s="13"/>
      <c r="H702" s="13"/>
      <c r="I702" s="14" t="str">
        <f aca="false">IF(G702="","",G702+N(H702))</f>
        <v/>
      </c>
      <c r="J702" s="13"/>
      <c r="K702" s="10"/>
      <c r="L702" s="14" t="str">
        <f aca="false">IF(I702="","",I702-N(J702))</f>
        <v/>
      </c>
      <c r="M702" s="15" t="str">
        <f aca="true">IF(I702="","",IF(L702&lt;=0,"Paid",IF(C702="","Draft",IF(E702&lt;TODAY(),"Overdue",IF(N(J702)&gt;0,"Part paid",IF(E702-TODAY()&lt;=7,"Due soon","Not due yet"))))))</f>
        <v/>
      </c>
      <c r="N702" s="16" t="str">
        <f aca="true">IF(OR(L702="",E702=""),"",IF(AND(L702&gt;0,E702&lt;TODAY()),TODAY()-E702,0))</f>
        <v/>
      </c>
      <c r="O702" s="15" t="str">
        <f aca="false">IF(OR(L702="",N(L702)&lt;=0,E702=""),"",IF(N702=0,"Current",IF(N702&lt;=30,"1-30",IF(N702&lt;=60,"31-60",IF(N702&lt;=90,"61-90","90+")))))</f>
        <v/>
      </c>
      <c r="P702" s="16" t="str">
        <f aca="false">IF(OR(K702="",C702="",N(L702)&gt;0),"",K702-C702)</f>
        <v/>
      </c>
      <c r="Q702" s="9"/>
    </row>
    <row r="703" customFormat="false" ht="15" hidden="false" customHeight="false" outlineLevel="0" collapsed="false">
      <c r="A703" s="9"/>
      <c r="B703" s="9"/>
      <c r="C703" s="10"/>
      <c r="D703" s="11"/>
      <c r="E703" s="12" t="str">
        <f aca="false">IF(C703="","",C703+N(D703))</f>
        <v/>
      </c>
      <c r="F703" s="9"/>
      <c r="G703" s="13"/>
      <c r="H703" s="13"/>
      <c r="I703" s="14" t="str">
        <f aca="false">IF(G703="","",G703+N(H703))</f>
        <v/>
      </c>
      <c r="J703" s="13"/>
      <c r="K703" s="10"/>
      <c r="L703" s="14" t="str">
        <f aca="false">IF(I703="","",I703-N(J703))</f>
        <v/>
      </c>
      <c r="M703" s="15" t="str">
        <f aca="true">IF(I703="","",IF(L703&lt;=0,"Paid",IF(C703="","Draft",IF(E703&lt;TODAY(),"Overdue",IF(N(J703)&gt;0,"Part paid",IF(E703-TODAY()&lt;=7,"Due soon","Not due yet"))))))</f>
        <v/>
      </c>
      <c r="N703" s="16" t="str">
        <f aca="true">IF(OR(L703="",E703=""),"",IF(AND(L703&gt;0,E703&lt;TODAY()),TODAY()-E703,0))</f>
        <v/>
      </c>
      <c r="O703" s="15" t="str">
        <f aca="false">IF(OR(L703="",N(L703)&lt;=0,E703=""),"",IF(N703=0,"Current",IF(N703&lt;=30,"1-30",IF(N703&lt;=60,"31-60",IF(N703&lt;=90,"61-90","90+")))))</f>
        <v/>
      </c>
      <c r="P703" s="16" t="str">
        <f aca="false">IF(OR(K703="",C703="",N(L703)&gt;0),"",K703-C703)</f>
        <v/>
      </c>
      <c r="Q703" s="9"/>
    </row>
    <row r="704" customFormat="false" ht="15" hidden="false" customHeight="false" outlineLevel="0" collapsed="false">
      <c r="A704" s="9"/>
      <c r="B704" s="9"/>
      <c r="C704" s="10"/>
      <c r="D704" s="11"/>
      <c r="E704" s="12" t="str">
        <f aca="false">IF(C704="","",C704+N(D704))</f>
        <v/>
      </c>
      <c r="F704" s="9"/>
      <c r="G704" s="13"/>
      <c r="H704" s="13"/>
      <c r="I704" s="14" t="str">
        <f aca="false">IF(G704="","",G704+N(H704))</f>
        <v/>
      </c>
      <c r="J704" s="13"/>
      <c r="K704" s="10"/>
      <c r="L704" s="14" t="str">
        <f aca="false">IF(I704="","",I704-N(J704))</f>
        <v/>
      </c>
      <c r="M704" s="15" t="str">
        <f aca="true">IF(I704="","",IF(L704&lt;=0,"Paid",IF(C704="","Draft",IF(E704&lt;TODAY(),"Overdue",IF(N(J704)&gt;0,"Part paid",IF(E704-TODAY()&lt;=7,"Due soon","Not due yet"))))))</f>
        <v/>
      </c>
      <c r="N704" s="16" t="str">
        <f aca="true">IF(OR(L704="",E704=""),"",IF(AND(L704&gt;0,E704&lt;TODAY()),TODAY()-E704,0))</f>
        <v/>
      </c>
      <c r="O704" s="15" t="str">
        <f aca="false">IF(OR(L704="",N(L704)&lt;=0,E704=""),"",IF(N704=0,"Current",IF(N704&lt;=30,"1-30",IF(N704&lt;=60,"31-60",IF(N704&lt;=90,"61-90","90+")))))</f>
        <v/>
      </c>
      <c r="P704" s="16" t="str">
        <f aca="false">IF(OR(K704="",C704="",N(L704)&gt;0),"",K704-C704)</f>
        <v/>
      </c>
      <c r="Q704" s="9"/>
    </row>
    <row r="705" customFormat="false" ht="15" hidden="false" customHeight="false" outlineLevel="0" collapsed="false">
      <c r="A705" s="9"/>
      <c r="B705" s="9"/>
      <c r="C705" s="10"/>
      <c r="D705" s="11"/>
      <c r="E705" s="12" t="str">
        <f aca="false">IF(C705="","",C705+N(D705))</f>
        <v/>
      </c>
      <c r="F705" s="9"/>
      <c r="G705" s="13"/>
      <c r="H705" s="13"/>
      <c r="I705" s="14" t="str">
        <f aca="false">IF(G705="","",G705+N(H705))</f>
        <v/>
      </c>
      <c r="J705" s="13"/>
      <c r="K705" s="10"/>
      <c r="L705" s="14" t="str">
        <f aca="false">IF(I705="","",I705-N(J705))</f>
        <v/>
      </c>
      <c r="M705" s="15" t="str">
        <f aca="true">IF(I705="","",IF(L705&lt;=0,"Paid",IF(C705="","Draft",IF(E705&lt;TODAY(),"Overdue",IF(N(J705)&gt;0,"Part paid",IF(E705-TODAY()&lt;=7,"Due soon","Not due yet"))))))</f>
        <v/>
      </c>
      <c r="N705" s="16" t="str">
        <f aca="true">IF(OR(L705="",E705=""),"",IF(AND(L705&gt;0,E705&lt;TODAY()),TODAY()-E705,0))</f>
        <v/>
      </c>
      <c r="O705" s="15" t="str">
        <f aca="false">IF(OR(L705="",N(L705)&lt;=0,E705=""),"",IF(N705=0,"Current",IF(N705&lt;=30,"1-30",IF(N705&lt;=60,"31-60",IF(N705&lt;=90,"61-90","90+")))))</f>
        <v/>
      </c>
      <c r="P705" s="16" t="str">
        <f aca="false">IF(OR(K705="",C705="",N(L705)&gt;0),"",K705-C705)</f>
        <v/>
      </c>
      <c r="Q705" s="9"/>
    </row>
    <row r="706" customFormat="false" ht="15" hidden="false" customHeight="false" outlineLevel="0" collapsed="false">
      <c r="A706" s="9"/>
      <c r="B706" s="9"/>
      <c r="C706" s="10"/>
      <c r="D706" s="11"/>
      <c r="E706" s="12" t="str">
        <f aca="false">IF(C706="","",C706+N(D706))</f>
        <v/>
      </c>
      <c r="F706" s="9"/>
      <c r="G706" s="13"/>
      <c r="H706" s="13"/>
      <c r="I706" s="14" t="str">
        <f aca="false">IF(G706="","",G706+N(H706))</f>
        <v/>
      </c>
      <c r="J706" s="13"/>
      <c r="K706" s="10"/>
      <c r="L706" s="14" t="str">
        <f aca="false">IF(I706="","",I706-N(J706))</f>
        <v/>
      </c>
      <c r="M706" s="15" t="str">
        <f aca="true">IF(I706="","",IF(L706&lt;=0,"Paid",IF(C706="","Draft",IF(E706&lt;TODAY(),"Overdue",IF(N(J706)&gt;0,"Part paid",IF(E706-TODAY()&lt;=7,"Due soon","Not due yet"))))))</f>
        <v/>
      </c>
      <c r="N706" s="16" t="str">
        <f aca="true">IF(OR(L706="",E706=""),"",IF(AND(L706&gt;0,E706&lt;TODAY()),TODAY()-E706,0))</f>
        <v/>
      </c>
      <c r="O706" s="15" t="str">
        <f aca="false">IF(OR(L706="",N(L706)&lt;=0,E706=""),"",IF(N706=0,"Current",IF(N706&lt;=30,"1-30",IF(N706&lt;=60,"31-60",IF(N706&lt;=90,"61-90","90+")))))</f>
        <v/>
      </c>
      <c r="P706" s="16" t="str">
        <f aca="false">IF(OR(K706="",C706="",N(L706)&gt;0),"",K706-C706)</f>
        <v/>
      </c>
      <c r="Q706" s="9"/>
    </row>
    <row r="707" customFormat="false" ht="15" hidden="false" customHeight="false" outlineLevel="0" collapsed="false">
      <c r="A707" s="9"/>
      <c r="B707" s="9"/>
      <c r="C707" s="10"/>
      <c r="D707" s="11"/>
      <c r="E707" s="12" t="str">
        <f aca="false">IF(C707="","",C707+N(D707))</f>
        <v/>
      </c>
      <c r="F707" s="9"/>
      <c r="G707" s="13"/>
      <c r="H707" s="13"/>
      <c r="I707" s="14" t="str">
        <f aca="false">IF(G707="","",G707+N(H707))</f>
        <v/>
      </c>
      <c r="J707" s="13"/>
      <c r="K707" s="10"/>
      <c r="L707" s="14" t="str">
        <f aca="false">IF(I707="","",I707-N(J707))</f>
        <v/>
      </c>
      <c r="M707" s="15" t="str">
        <f aca="true">IF(I707="","",IF(L707&lt;=0,"Paid",IF(C707="","Draft",IF(E707&lt;TODAY(),"Overdue",IF(N(J707)&gt;0,"Part paid",IF(E707-TODAY()&lt;=7,"Due soon","Not due yet"))))))</f>
        <v/>
      </c>
      <c r="N707" s="16" t="str">
        <f aca="true">IF(OR(L707="",E707=""),"",IF(AND(L707&gt;0,E707&lt;TODAY()),TODAY()-E707,0))</f>
        <v/>
      </c>
      <c r="O707" s="15" t="str">
        <f aca="false">IF(OR(L707="",N(L707)&lt;=0,E707=""),"",IF(N707=0,"Current",IF(N707&lt;=30,"1-30",IF(N707&lt;=60,"31-60",IF(N707&lt;=90,"61-90","90+")))))</f>
        <v/>
      </c>
      <c r="P707" s="16" t="str">
        <f aca="false">IF(OR(K707="",C707="",N(L707)&gt;0),"",K707-C707)</f>
        <v/>
      </c>
      <c r="Q707" s="9"/>
    </row>
    <row r="708" customFormat="false" ht="15" hidden="false" customHeight="false" outlineLevel="0" collapsed="false">
      <c r="A708" s="9"/>
      <c r="B708" s="9"/>
      <c r="C708" s="10"/>
      <c r="D708" s="11"/>
      <c r="E708" s="12" t="str">
        <f aca="false">IF(C708="","",C708+N(D708))</f>
        <v/>
      </c>
      <c r="F708" s="9"/>
      <c r="G708" s="13"/>
      <c r="H708" s="13"/>
      <c r="I708" s="14" t="str">
        <f aca="false">IF(G708="","",G708+N(H708))</f>
        <v/>
      </c>
      <c r="J708" s="13"/>
      <c r="K708" s="10"/>
      <c r="L708" s="14" t="str">
        <f aca="false">IF(I708="","",I708-N(J708))</f>
        <v/>
      </c>
      <c r="M708" s="15" t="str">
        <f aca="true">IF(I708="","",IF(L708&lt;=0,"Paid",IF(C708="","Draft",IF(E708&lt;TODAY(),"Overdue",IF(N(J708)&gt;0,"Part paid",IF(E708-TODAY()&lt;=7,"Due soon","Not due yet"))))))</f>
        <v/>
      </c>
      <c r="N708" s="16" t="str">
        <f aca="true">IF(OR(L708="",E708=""),"",IF(AND(L708&gt;0,E708&lt;TODAY()),TODAY()-E708,0))</f>
        <v/>
      </c>
      <c r="O708" s="15" t="str">
        <f aca="false">IF(OR(L708="",N(L708)&lt;=0,E708=""),"",IF(N708=0,"Current",IF(N708&lt;=30,"1-30",IF(N708&lt;=60,"31-60",IF(N708&lt;=90,"61-90","90+")))))</f>
        <v/>
      </c>
      <c r="P708" s="16" t="str">
        <f aca="false">IF(OR(K708="",C708="",N(L708)&gt;0),"",K708-C708)</f>
        <v/>
      </c>
      <c r="Q708" s="9"/>
    </row>
    <row r="709" customFormat="false" ht="15" hidden="false" customHeight="false" outlineLevel="0" collapsed="false">
      <c r="A709" s="9"/>
      <c r="B709" s="9"/>
      <c r="C709" s="10"/>
      <c r="D709" s="11"/>
      <c r="E709" s="12" t="str">
        <f aca="false">IF(C709="","",C709+N(D709))</f>
        <v/>
      </c>
      <c r="F709" s="9"/>
      <c r="G709" s="13"/>
      <c r="H709" s="13"/>
      <c r="I709" s="14" t="str">
        <f aca="false">IF(G709="","",G709+N(H709))</f>
        <v/>
      </c>
      <c r="J709" s="13"/>
      <c r="K709" s="10"/>
      <c r="L709" s="14" t="str">
        <f aca="false">IF(I709="","",I709-N(J709))</f>
        <v/>
      </c>
      <c r="M709" s="15" t="str">
        <f aca="true">IF(I709="","",IF(L709&lt;=0,"Paid",IF(C709="","Draft",IF(E709&lt;TODAY(),"Overdue",IF(N(J709)&gt;0,"Part paid",IF(E709-TODAY()&lt;=7,"Due soon","Not due yet"))))))</f>
        <v/>
      </c>
      <c r="N709" s="16" t="str">
        <f aca="true">IF(OR(L709="",E709=""),"",IF(AND(L709&gt;0,E709&lt;TODAY()),TODAY()-E709,0))</f>
        <v/>
      </c>
      <c r="O709" s="15" t="str">
        <f aca="false">IF(OR(L709="",N(L709)&lt;=0,E709=""),"",IF(N709=0,"Current",IF(N709&lt;=30,"1-30",IF(N709&lt;=60,"31-60",IF(N709&lt;=90,"61-90","90+")))))</f>
        <v/>
      </c>
      <c r="P709" s="16" t="str">
        <f aca="false">IF(OR(K709="",C709="",N(L709)&gt;0),"",K709-C709)</f>
        <v/>
      </c>
      <c r="Q709" s="9"/>
    </row>
    <row r="710" customFormat="false" ht="15" hidden="false" customHeight="false" outlineLevel="0" collapsed="false">
      <c r="A710" s="9"/>
      <c r="B710" s="9"/>
      <c r="C710" s="10"/>
      <c r="D710" s="11"/>
      <c r="E710" s="12" t="str">
        <f aca="false">IF(C710="","",C710+N(D710))</f>
        <v/>
      </c>
      <c r="F710" s="9"/>
      <c r="G710" s="13"/>
      <c r="H710" s="13"/>
      <c r="I710" s="14" t="str">
        <f aca="false">IF(G710="","",G710+N(H710))</f>
        <v/>
      </c>
      <c r="J710" s="13"/>
      <c r="K710" s="10"/>
      <c r="L710" s="14" t="str">
        <f aca="false">IF(I710="","",I710-N(J710))</f>
        <v/>
      </c>
      <c r="M710" s="15" t="str">
        <f aca="true">IF(I710="","",IF(L710&lt;=0,"Paid",IF(C710="","Draft",IF(E710&lt;TODAY(),"Overdue",IF(N(J710)&gt;0,"Part paid",IF(E710-TODAY()&lt;=7,"Due soon","Not due yet"))))))</f>
        <v/>
      </c>
      <c r="N710" s="16" t="str">
        <f aca="true">IF(OR(L710="",E710=""),"",IF(AND(L710&gt;0,E710&lt;TODAY()),TODAY()-E710,0))</f>
        <v/>
      </c>
      <c r="O710" s="15" t="str">
        <f aca="false">IF(OR(L710="",N(L710)&lt;=0,E710=""),"",IF(N710=0,"Current",IF(N710&lt;=30,"1-30",IF(N710&lt;=60,"31-60",IF(N710&lt;=90,"61-90","90+")))))</f>
        <v/>
      </c>
      <c r="P710" s="16" t="str">
        <f aca="false">IF(OR(K710="",C710="",N(L710)&gt;0),"",K710-C710)</f>
        <v/>
      </c>
      <c r="Q710" s="9"/>
    </row>
    <row r="711" customFormat="false" ht="15" hidden="false" customHeight="false" outlineLevel="0" collapsed="false">
      <c r="A711" s="9"/>
      <c r="B711" s="9"/>
      <c r="C711" s="10"/>
      <c r="D711" s="11"/>
      <c r="E711" s="12" t="str">
        <f aca="false">IF(C711="","",C711+N(D711))</f>
        <v/>
      </c>
      <c r="F711" s="9"/>
      <c r="G711" s="13"/>
      <c r="H711" s="13"/>
      <c r="I711" s="14" t="str">
        <f aca="false">IF(G711="","",G711+N(H711))</f>
        <v/>
      </c>
      <c r="J711" s="13"/>
      <c r="K711" s="10"/>
      <c r="L711" s="14" t="str">
        <f aca="false">IF(I711="","",I711-N(J711))</f>
        <v/>
      </c>
      <c r="M711" s="15" t="str">
        <f aca="true">IF(I711="","",IF(L711&lt;=0,"Paid",IF(C711="","Draft",IF(E711&lt;TODAY(),"Overdue",IF(N(J711)&gt;0,"Part paid",IF(E711-TODAY()&lt;=7,"Due soon","Not due yet"))))))</f>
        <v/>
      </c>
      <c r="N711" s="16" t="str">
        <f aca="true">IF(OR(L711="",E711=""),"",IF(AND(L711&gt;0,E711&lt;TODAY()),TODAY()-E711,0))</f>
        <v/>
      </c>
      <c r="O711" s="15" t="str">
        <f aca="false">IF(OR(L711="",N(L711)&lt;=0,E711=""),"",IF(N711=0,"Current",IF(N711&lt;=30,"1-30",IF(N711&lt;=60,"31-60",IF(N711&lt;=90,"61-90","90+")))))</f>
        <v/>
      </c>
      <c r="P711" s="16" t="str">
        <f aca="false">IF(OR(K711="",C711="",N(L711)&gt;0),"",K711-C711)</f>
        <v/>
      </c>
      <c r="Q711" s="9"/>
    </row>
    <row r="712" customFormat="false" ht="15" hidden="false" customHeight="false" outlineLevel="0" collapsed="false">
      <c r="A712" s="9"/>
      <c r="B712" s="9"/>
      <c r="C712" s="10"/>
      <c r="D712" s="11"/>
      <c r="E712" s="12" t="str">
        <f aca="false">IF(C712="","",C712+N(D712))</f>
        <v/>
      </c>
      <c r="F712" s="9"/>
      <c r="G712" s="13"/>
      <c r="H712" s="13"/>
      <c r="I712" s="14" t="str">
        <f aca="false">IF(G712="","",G712+N(H712))</f>
        <v/>
      </c>
      <c r="J712" s="13"/>
      <c r="K712" s="10"/>
      <c r="L712" s="14" t="str">
        <f aca="false">IF(I712="","",I712-N(J712))</f>
        <v/>
      </c>
      <c r="M712" s="15" t="str">
        <f aca="true">IF(I712="","",IF(L712&lt;=0,"Paid",IF(C712="","Draft",IF(E712&lt;TODAY(),"Overdue",IF(N(J712)&gt;0,"Part paid",IF(E712-TODAY()&lt;=7,"Due soon","Not due yet"))))))</f>
        <v/>
      </c>
      <c r="N712" s="16" t="str">
        <f aca="true">IF(OR(L712="",E712=""),"",IF(AND(L712&gt;0,E712&lt;TODAY()),TODAY()-E712,0))</f>
        <v/>
      </c>
      <c r="O712" s="15" t="str">
        <f aca="false">IF(OR(L712="",N(L712)&lt;=0,E712=""),"",IF(N712=0,"Current",IF(N712&lt;=30,"1-30",IF(N712&lt;=60,"31-60",IF(N712&lt;=90,"61-90","90+")))))</f>
        <v/>
      </c>
      <c r="P712" s="16" t="str">
        <f aca="false">IF(OR(K712="",C712="",N(L712)&gt;0),"",K712-C712)</f>
        <v/>
      </c>
      <c r="Q712" s="9"/>
    </row>
    <row r="713" customFormat="false" ht="15" hidden="false" customHeight="false" outlineLevel="0" collapsed="false">
      <c r="A713" s="9"/>
      <c r="B713" s="9"/>
      <c r="C713" s="10"/>
      <c r="D713" s="11"/>
      <c r="E713" s="12" t="str">
        <f aca="false">IF(C713="","",C713+N(D713))</f>
        <v/>
      </c>
      <c r="F713" s="9"/>
      <c r="G713" s="13"/>
      <c r="H713" s="13"/>
      <c r="I713" s="14" t="str">
        <f aca="false">IF(G713="","",G713+N(H713))</f>
        <v/>
      </c>
      <c r="J713" s="13"/>
      <c r="K713" s="10"/>
      <c r="L713" s="14" t="str">
        <f aca="false">IF(I713="","",I713-N(J713))</f>
        <v/>
      </c>
      <c r="M713" s="15" t="str">
        <f aca="true">IF(I713="","",IF(L713&lt;=0,"Paid",IF(C713="","Draft",IF(E713&lt;TODAY(),"Overdue",IF(N(J713)&gt;0,"Part paid",IF(E713-TODAY()&lt;=7,"Due soon","Not due yet"))))))</f>
        <v/>
      </c>
      <c r="N713" s="16" t="str">
        <f aca="true">IF(OR(L713="",E713=""),"",IF(AND(L713&gt;0,E713&lt;TODAY()),TODAY()-E713,0))</f>
        <v/>
      </c>
      <c r="O713" s="15" t="str">
        <f aca="false">IF(OR(L713="",N(L713)&lt;=0,E713=""),"",IF(N713=0,"Current",IF(N713&lt;=30,"1-30",IF(N713&lt;=60,"31-60",IF(N713&lt;=90,"61-90","90+")))))</f>
        <v/>
      </c>
      <c r="P713" s="16" t="str">
        <f aca="false">IF(OR(K713="",C713="",N(L713)&gt;0),"",K713-C713)</f>
        <v/>
      </c>
      <c r="Q713" s="9"/>
    </row>
    <row r="714" customFormat="false" ht="15" hidden="false" customHeight="false" outlineLevel="0" collapsed="false">
      <c r="A714" s="9"/>
      <c r="B714" s="9"/>
      <c r="C714" s="10"/>
      <c r="D714" s="11"/>
      <c r="E714" s="12" t="str">
        <f aca="false">IF(C714="","",C714+N(D714))</f>
        <v/>
      </c>
      <c r="F714" s="9"/>
      <c r="G714" s="13"/>
      <c r="H714" s="13"/>
      <c r="I714" s="14" t="str">
        <f aca="false">IF(G714="","",G714+N(H714))</f>
        <v/>
      </c>
      <c r="J714" s="13"/>
      <c r="K714" s="10"/>
      <c r="L714" s="14" t="str">
        <f aca="false">IF(I714="","",I714-N(J714))</f>
        <v/>
      </c>
      <c r="M714" s="15" t="str">
        <f aca="true">IF(I714="","",IF(L714&lt;=0,"Paid",IF(C714="","Draft",IF(E714&lt;TODAY(),"Overdue",IF(N(J714)&gt;0,"Part paid",IF(E714-TODAY()&lt;=7,"Due soon","Not due yet"))))))</f>
        <v/>
      </c>
      <c r="N714" s="16" t="str">
        <f aca="true">IF(OR(L714="",E714=""),"",IF(AND(L714&gt;0,E714&lt;TODAY()),TODAY()-E714,0))</f>
        <v/>
      </c>
      <c r="O714" s="15" t="str">
        <f aca="false">IF(OR(L714="",N(L714)&lt;=0,E714=""),"",IF(N714=0,"Current",IF(N714&lt;=30,"1-30",IF(N714&lt;=60,"31-60",IF(N714&lt;=90,"61-90","90+")))))</f>
        <v/>
      </c>
      <c r="P714" s="16" t="str">
        <f aca="false">IF(OR(K714="",C714="",N(L714)&gt;0),"",K714-C714)</f>
        <v/>
      </c>
      <c r="Q714" s="9"/>
    </row>
    <row r="715" customFormat="false" ht="15" hidden="false" customHeight="false" outlineLevel="0" collapsed="false">
      <c r="A715" s="9"/>
      <c r="B715" s="9"/>
      <c r="C715" s="10"/>
      <c r="D715" s="11"/>
      <c r="E715" s="12" t="str">
        <f aca="false">IF(C715="","",C715+N(D715))</f>
        <v/>
      </c>
      <c r="F715" s="9"/>
      <c r="G715" s="13"/>
      <c r="H715" s="13"/>
      <c r="I715" s="14" t="str">
        <f aca="false">IF(G715="","",G715+N(H715))</f>
        <v/>
      </c>
      <c r="J715" s="13"/>
      <c r="K715" s="10"/>
      <c r="L715" s="14" t="str">
        <f aca="false">IF(I715="","",I715-N(J715))</f>
        <v/>
      </c>
      <c r="M715" s="15" t="str">
        <f aca="true">IF(I715="","",IF(L715&lt;=0,"Paid",IF(C715="","Draft",IF(E715&lt;TODAY(),"Overdue",IF(N(J715)&gt;0,"Part paid",IF(E715-TODAY()&lt;=7,"Due soon","Not due yet"))))))</f>
        <v/>
      </c>
      <c r="N715" s="16" t="str">
        <f aca="true">IF(OR(L715="",E715=""),"",IF(AND(L715&gt;0,E715&lt;TODAY()),TODAY()-E715,0))</f>
        <v/>
      </c>
      <c r="O715" s="15" t="str">
        <f aca="false">IF(OR(L715="",N(L715)&lt;=0,E715=""),"",IF(N715=0,"Current",IF(N715&lt;=30,"1-30",IF(N715&lt;=60,"31-60",IF(N715&lt;=90,"61-90","90+")))))</f>
        <v/>
      </c>
      <c r="P715" s="16" t="str">
        <f aca="false">IF(OR(K715="",C715="",N(L715)&gt;0),"",K715-C715)</f>
        <v/>
      </c>
      <c r="Q715" s="9"/>
    </row>
    <row r="716" customFormat="false" ht="15" hidden="false" customHeight="false" outlineLevel="0" collapsed="false">
      <c r="A716" s="9"/>
      <c r="B716" s="9"/>
      <c r="C716" s="10"/>
      <c r="D716" s="11"/>
      <c r="E716" s="12" t="str">
        <f aca="false">IF(C716="","",C716+N(D716))</f>
        <v/>
      </c>
      <c r="F716" s="9"/>
      <c r="G716" s="13"/>
      <c r="H716" s="13"/>
      <c r="I716" s="14" t="str">
        <f aca="false">IF(G716="","",G716+N(H716))</f>
        <v/>
      </c>
      <c r="J716" s="13"/>
      <c r="K716" s="10"/>
      <c r="L716" s="14" t="str">
        <f aca="false">IF(I716="","",I716-N(J716))</f>
        <v/>
      </c>
      <c r="M716" s="15" t="str">
        <f aca="true">IF(I716="","",IF(L716&lt;=0,"Paid",IF(C716="","Draft",IF(E716&lt;TODAY(),"Overdue",IF(N(J716)&gt;0,"Part paid",IF(E716-TODAY()&lt;=7,"Due soon","Not due yet"))))))</f>
        <v/>
      </c>
      <c r="N716" s="16" t="str">
        <f aca="true">IF(OR(L716="",E716=""),"",IF(AND(L716&gt;0,E716&lt;TODAY()),TODAY()-E716,0))</f>
        <v/>
      </c>
      <c r="O716" s="15" t="str">
        <f aca="false">IF(OR(L716="",N(L716)&lt;=0,E716=""),"",IF(N716=0,"Current",IF(N716&lt;=30,"1-30",IF(N716&lt;=60,"31-60",IF(N716&lt;=90,"61-90","90+")))))</f>
        <v/>
      </c>
      <c r="P716" s="16" t="str">
        <f aca="false">IF(OR(K716="",C716="",N(L716)&gt;0),"",K716-C716)</f>
        <v/>
      </c>
      <c r="Q716" s="9"/>
    </row>
    <row r="717" customFormat="false" ht="15" hidden="false" customHeight="false" outlineLevel="0" collapsed="false">
      <c r="A717" s="9"/>
      <c r="B717" s="9"/>
      <c r="C717" s="10"/>
      <c r="D717" s="11"/>
      <c r="E717" s="12" t="str">
        <f aca="false">IF(C717="","",C717+N(D717))</f>
        <v/>
      </c>
      <c r="F717" s="9"/>
      <c r="G717" s="13"/>
      <c r="H717" s="13"/>
      <c r="I717" s="14" t="str">
        <f aca="false">IF(G717="","",G717+N(H717))</f>
        <v/>
      </c>
      <c r="J717" s="13"/>
      <c r="K717" s="10"/>
      <c r="L717" s="14" t="str">
        <f aca="false">IF(I717="","",I717-N(J717))</f>
        <v/>
      </c>
      <c r="M717" s="15" t="str">
        <f aca="true">IF(I717="","",IF(L717&lt;=0,"Paid",IF(C717="","Draft",IF(E717&lt;TODAY(),"Overdue",IF(N(J717)&gt;0,"Part paid",IF(E717-TODAY()&lt;=7,"Due soon","Not due yet"))))))</f>
        <v/>
      </c>
      <c r="N717" s="16" t="str">
        <f aca="true">IF(OR(L717="",E717=""),"",IF(AND(L717&gt;0,E717&lt;TODAY()),TODAY()-E717,0))</f>
        <v/>
      </c>
      <c r="O717" s="15" t="str">
        <f aca="false">IF(OR(L717="",N(L717)&lt;=0,E717=""),"",IF(N717=0,"Current",IF(N717&lt;=30,"1-30",IF(N717&lt;=60,"31-60",IF(N717&lt;=90,"61-90","90+")))))</f>
        <v/>
      </c>
      <c r="P717" s="16" t="str">
        <f aca="false">IF(OR(K717="",C717="",N(L717)&gt;0),"",K717-C717)</f>
        <v/>
      </c>
      <c r="Q717" s="9"/>
    </row>
    <row r="718" customFormat="false" ht="15" hidden="false" customHeight="false" outlineLevel="0" collapsed="false">
      <c r="A718" s="9"/>
      <c r="B718" s="9"/>
      <c r="C718" s="10"/>
      <c r="D718" s="11"/>
      <c r="E718" s="12" t="str">
        <f aca="false">IF(C718="","",C718+N(D718))</f>
        <v/>
      </c>
      <c r="F718" s="9"/>
      <c r="G718" s="13"/>
      <c r="H718" s="13"/>
      <c r="I718" s="14" t="str">
        <f aca="false">IF(G718="","",G718+N(H718))</f>
        <v/>
      </c>
      <c r="J718" s="13"/>
      <c r="K718" s="10"/>
      <c r="L718" s="14" t="str">
        <f aca="false">IF(I718="","",I718-N(J718))</f>
        <v/>
      </c>
      <c r="M718" s="15" t="str">
        <f aca="true">IF(I718="","",IF(L718&lt;=0,"Paid",IF(C718="","Draft",IF(E718&lt;TODAY(),"Overdue",IF(N(J718)&gt;0,"Part paid",IF(E718-TODAY()&lt;=7,"Due soon","Not due yet"))))))</f>
        <v/>
      </c>
      <c r="N718" s="16" t="str">
        <f aca="true">IF(OR(L718="",E718=""),"",IF(AND(L718&gt;0,E718&lt;TODAY()),TODAY()-E718,0))</f>
        <v/>
      </c>
      <c r="O718" s="15" t="str">
        <f aca="false">IF(OR(L718="",N(L718)&lt;=0,E718=""),"",IF(N718=0,"Current",IF(N718&lt;=30,"1-30",IF(N718&lt;=60,"31-60",IF(N718&lt;=90,"61-90","90+")))))</f>
        <v/>
      </c>
      <c r="P718" s="16" t="str">
        <f aca="false">IF(OR(K718="",C718="",N(L718)&gt;0),"",K718-C718)</f>
        <v/>
      </c>
      <c r="Q718" s="9"/>
    </row>
    <row r="719" customFormat="false" ht="15" hidden="false" customHeight="false" outlineLevel="0" collapsed="false">
      <c r="A719" s="9"/>
      <c r="B719" s="9"/>
      <c r="C719" s="10"/>
      <c r="D719" s="11"/>
      <c r="E719" s="12" t="str">
        <f aca="false">IF(C719="","",C719+N(D719))</f>
        <v/>
      </c>
      <c r="F719" s="9"/>
      <c r="G719" s="13"/>
      <c r="H719" s="13"/>
      <c r="I719" s="14" t="str">
        <f aca="false">IF(G719="","",G719+N(H719))</f>
        <v/>
      </c>
      <c r="J719" s="13"/>
      <c r="K719" s="10"/>
      <c r="L719" s="14" t="str">
        <f aca="false">IF(I719="","",I719-N(J719))</f>
        <v/>
      </c>
      <c r="M719" s="15" t="str">
        <f aca="true">IF(I719="","",IF(L719&lt;=0,"Paid",IF(C719="","Draft",IF(E719&lt;TODAY(),"Overdue",IF(N(J719)&gt;0,"Part paid",IF(E719-TODAY()&lt;=7,"Due soon","Not due yet"))))))</f>
        <v/>
      </c>
      <c r="N719" s="16" t="str">
        <f aca="true">IF(OR(L719="",E719=""),"",IF(AND(L719&gt;0,E719&lt;TODAY()),TODAY()-E719,0))</f>
        <v/>
      </c>
      <c r="O719" s="15" t="str">
        <f aca="false">IF(OR(L719="",N(L719)&lt;=0,E719=""),"",IF(N719=0,"Current",IF(N719&lt;=30,"1-30",IF(N719&lt;=60,"31-60",IF(N719&lt;=90,"61-90","90+")))))</f>
        <v/>
      </c>
      <c r="P719" s="16" t="str">
        <f aca="false">IF(OR(K719="",C719="",N(L719)&gt;0),"",K719-C719)</f>
        <v/>
      </c>
      <c r="Q719" s="9"/>
    </row>
    <row r="720" customFormat="false" ht="15" hidden="false" customHeight="false" outlineLevel="0" collapsed="false">
      <c r="A720" s="9"/>
      <c r="B720" s="9"/>
      <c r="C720" s="10"/>
      <c r="D720" s="11"/>
      <c r="E720" s="12" t="str">
        <f aca="false">IF(C720="","",C720+N(D720))</f>
        <v/>
      </c>
      <c r="F720" s="9"/>
      <c r="G720" s="13"/>
      <c r="H720" s="13"/>
      <c r="I720" s="14" t="str">
        <f aca="false">IF(G720="","",G720+N(H720))</f>
        <v/>
      </c>
      <c r="J720" s="13"/>
      <c r="K720" s="10"/>
      <c r="L720" s="14" t="str">
        <f aca="false">IF(I720="","",I720-N(J720))</f>
        <v/>
      </c>
      <c r="M720" s="15" t="str">
        <f aca="true">IF(I720="","",IF(L720&lt;=0,"Paid",IF(C720="","Draft",IF(E720&lt;TODAY(),"Overdue",IF(N(J720)&gt;0,"Part paid",IF(E720-TODAY()&lt;=7,"Due soon","Not due yet"))))))</f>
        <v/>
      </c>
      <c r="N720" s="16" t="str">
        <f aca="true">IF(OR(L720="",E720=""),"",IF(AND(L720&gt;0,E720&lt;TODAY()),TODAY()-E720,0))</f>
        <v/>
      </c>
      <c r="O720" s="15" t="str">
        <f aca="false">IF(OR(L720="",N(L720)&lt;=0,E720=""),"",IF(N720=0,"Current",IF(N720&lt;=30,"1-30",IF(N720&lt;=60,"31-60",IF(N720&lt;=90,"61-90","90+")))))</f>
        <v/>
      </c>
      <c r="P720" s="16" t="str">
        <f aca="false">IF(OR(K720="",C720="",N(L720)&gt;0),"",K720-C720)</f>
        <v/>
      </c>
      <c r="Q720" s="9"/>
    </row>
    <row r="721" customFormat="false" ht="15" hidden="false" customHeight="false" outlineLevel="0" collapsed="false">
      <c r="A721" s="9"/>
      <c r="B721" s="9"/>
      <c r="C721" s="10"/>
      <c r="D721" s="11"/>
      <c r="E721" s="12" t="str">
        <f aca="false">IF(C721="","",C721+N(D721))</f>
        <v/>
      </c>
      <c r="F721" s="9"/>
      <c r="G721" s="13"/>
      <c r="H721" s="13"/>
      <c r="I721" s="14" t="str">
        <f aca="false">IF(G721="","",G721+N(H721))</f>
        <v/>
      </c>
      <c r="J721" s="13"/>
      <c r="K721" s="10"/>
      <c r="L721" s="14" t="str">
        <f aca="false">IF(I721="","",I721-N(J721))</f>
        <v/>
      </c>
      <c r="M721" s="15" t="str">
        <f aca="true">IF(I721="","",IF(L721&lt;=0,"Paid",IF(C721="","Draft",IF(E721&lt;TODAY(),"Overdue",IF(N(J721)&gt;0,"Part paid",IF(E721-TODAY()&lt;=7,"Due soon","Not due yet"))))))</f>
        <v/>
      </c>
      <c r="N721" s="16" t="str">
        <f aca="true">IF(OR(L721="",E721=""),"",IF(AND(L721&gt;0,E721&lt;TODAY()),TODAY()-E721,0))</f>
        <v/>
      </c>
      <c r="O721" s="15" t="str">
        <f aca="false">IF(OR(L721="",N(L721)&lt;=0,E721=""),"",IF(N721=0,"Current",IF(N721&lt;=30,"1-30",IF(N721&lt;=60,"31-60",IF(N721&lt;=90,"61-90","90+")))))</f>
        <v/>
      </c>
      <c r="P721" s="16" t="str">
        <f aca="false">IF(OR(K721="",C721="",N(L721)&gt;0),"",K721-C721)</f>
        <v/>
      </c>
      <c r="Q721" s="9"/>
    </row>
    <row r="722" customFormat="false" ht="15" hidden="false" customHeight="false" outlineLevel="0" collapsed="false">
      <c r="A722" s="9"/>
      <c r="B722" s="9"/>
      <c r="C722" s="10"/>
      <c r="D722" s="11"/>
      <c r="E722" s="12" t="str">
        <f aca="false">IF(C722="","",C722+N(D722))</f>
        <v/>
      </c>
      <c r="F722" s="9"/>
      <c r="G722" s="13"/>
      <c r="H722" s="13"/>
      <c r="I722" s="14" t="str">
        <f aca="false">IF(G722="","",G722+N(H722))</f>
        <v/>
      </c>
      <c r="J722" s="13"/>
      <c r="K722" s="10"/>
      <c r="L722" s="14" t="str">
        <f aca="false">IF(I722="","",I722-N(J722))</f>
        <v/>
      </c>
      <c r="M722" s="15" t="str">
        <f aca="true">IF(I722="","",IF(L722&lt;=0,"Paid",IF(C722="","Draft",IF(E722&lt;TODAY(),"Overdue",IF(N(J722)&gt;0,"Part paid",IF(E722-TODAY()&lt;=7,"Due soon","Not due yet"))))))</f>
        <v/>
      </c>
      <c r="N722" s="16" t="str">
        <f aca="true">IF(OR(L722="",E722=""),"",IF(AND(L722&gt;0,E722&lt;TODAY()),TODAY()-E722,0))</f>
        <v/>
      </c>
      <c r="O722" s="15" t="str">
        <f aca="false">IF(OR(L722="",N(L722)&lt;=0,E722=""),"",IF(N722=0,"Current",IF(N722&lt;=30,"1-30",IF(N722&lt;=60,"31-60",IF(N722&lt;=90,"61-90","90+")))))</f>
        <v/>
      </c>
      <c r="P722" s="16" t="str">
        <f aca="false">IF(OR(K722="",C722="",N(L722)&gt;0),"",K722-C722)</f>
        <v/>
      </c>
      <c r="Q722" s="9"/>
    </row>
    <row r="723" customFormat="false" ht="15" hidden="false" customHeight="false" outlineLevel="0" collapsed="false">
      <c r="A723" s="9"/>
      <c r="B723" s="9"/>
      <c r="C723" s="10"/>
      <c r="D723" s="11"/>
      <c r="E723" s="12" t="str">
        <f aca="false">IF(C723="","",C723+N(D723))</f>
        <v/>
      </c>
      <c r="F723" s="9"/>
      <c r="G723" s="13"/>
      <c r="H723" s="13"/>
      <c r="I723" s="14" t="str">
        <f aca="false">IF(G723="","",G723+N(H723))</f>
        <v/>
      </c>
      <c r="J723" s="13"/>
      <c r="K723" s="10"/>
      <c r="L723" s="14" t="str">
        <f aca="false">IF(I723="","",I723-N(J723))</f>
        <v/>
      </c>
      <c r="M723" s="15" t="str">
        <f aca="true">IF(I723="","",IF(L723&lt;=0,"Paid",IF(C723="","Draft",IF(E723&lt;TODAY(),"Overdue",IF(N(J723)&gt;0,"Part paid",IF(E723-TODAY()&lt;=7,"Due soon","Not due yet"))))))</f>
        <v/>
      </c>
      <c r="N723" s="16" t="str">
        <f aca="true">IF(OR(L723="",E723=""),"",IF(AND(L723&gt;0,E723&lt;TODAY()),TODAY()-E723,0))</f>
        <v/>
      </c>
      <c r="O723" s="15" t="str">
        <f aca="false">IF(OR(L723="",N(L723)&lt;=0,E723=""),"",IF(N723=0,"Current",IF(N723&lt;=30,"1-30",IF(N723&lt;=60,"31-60",IF(N723&lt;=90,"61-90","90+")))))</f>
        <v/>
      </c>
      <c r="P723" s="16" t="str">
        <f aca="false">IF(OR(K723="",C723="",N(L723)&gt;0),"",K723-C723)</f>
        <v/>
      </c>
      <c r="Q723" s="9"/>
    </row>
    <row r="724" customFormat="false" ht="15" hidden="false" customHeight="false" outlineLevel="0" collapsed="false">
      <c r="A724" s="9"/>
      <c r="B724" s="9"/>
      <c r="C724" s="10"/>
      <c r="D724" s="11"/>
      <c r="E724" s="12" t="str">
        <f aca="false">IF(C724="","",C724+N(D724))</f>
        <v/>
      </c>
      <c r="F724" s="9"/>
      <c r="G724" s="13"/>
      <c r="H724" s="13"/>
      <c r="I724" s="14" t="str">
        <f aca="false">IF(G724="","",G724+N(H724))</f>
        <v/>
      </c>
      <c r="J724" s="13"/>
      <c r="K724" s="10"/>
      <c r="L724" s="14" t="str">
        <f aca="false">IF(I724="","",I724-N(J724))</f>
        <v/>
      </c>
      <c r="M724" s="15" t="str">
        <f aca="true">IF(I724="","",IF(L724&lt;=0,"Paid",IF(C724="","Draft",IF(E724&lt;TODAY(),"Overdue",IF(N(J724)&gt;0,"Part paid",IF(E724-TODAY()&lt;=7,"Due soon","Not due yet"))))))</f>
        <v/>
      </c>
      <c r="N724" s="16" t="str">
        <f aca="true">IF(OR(L724="",E724=""),"",IF(AND(L724&gt;0,E724&lt;TODAY()),TODAY()-E724,0))</f>
        <v/>
      </c>
      <c r="O724" s="15" t="str">
        <f aca="false">IF(OR(L724="",N(L724)&lt;=0,E724=""),"",IF(N724=0,"Current",IF(N724&lt;=30,"1-30",IF(N724&lt;=60,"31-60",IF(N724&lt;=90,"61-90","90+")))))</f>
        <v/>
      </c>
      <c r="P724" s="16" t="str">
        <f aca="false">IF(OR(K724="",C724="",N(L724)&gt;0),"",K724-C724)</f>
        <v/>
      </c>
      <c r="Q724" s="9"/>
    </row>
    <row r="725" customFormat="false" ht="15" hidden="false" customHeight="false" outlineLevel="0" collapsed="false">
      <c r="A725" s="9"/>
      <c r="B725" s="9"/>
      <c r="C725" s="10"/>
      <c r="D725" s="11"/>
      <c r="E725" s="12" t="str">
        <f aca="false">IF(C725="","",C725+N(D725))</f>
        <v/>
      </c>
      <c r="F725" s="9"/>
      <c r="G725" s="13"/>
      <c r="H725" s="13"/>
      <c r="I725" s="14" t="str">
        <f aca="false">IF(G725="","",G725+N(H725))</f>
        <v/>
      </c>
      <c r="J725" s="13"/>
      <c r="K725" s="10"/>
      <c r="L725" s="14" t="str">
        <f aca="false">IF(I725="","",I725-N(J725))</f>
        <v/>
      </c>
      <c r="M725" s="15" t="str">
        <f aca="true">IF(I725="","",IF(L725&lt;=0,"Paid",IF(C725="","Draft",IF(E725&lt;TODAY(),"Overdue",IF(N(J725)&gt;0,"Part paid",IF(E725-TODAY()&lt;=7,"Due soon","Not due yet"))))))</f>
        <v/>
      </c>
      <c r="N725" s="16" t="str">
        <f aca="true">IF(OR(L725="",E725=""),"",IF(AND(L725&gt;0,E725&lt;TODAY()),TODAY()-E725,0))</f>
        <v/>
      </c>
      <c r="O725" s="15" t="str">
        <f aca="false">IF(OR(L725="",N(L725)&lt;=0,E725=""),"",IF(N725=0,"Current",IF(N725&lt;=30,"1-30",IF(N725&lt;=60,"31-60",IF(N725&lt;=90,"61-90","90+")))))</f>
        <v/>
      </c>
      <c r="P725" s="16" t="str">
        <f aca="false">IF(OR(K725="",C725="",N(L725)&gt;0),"",K725-C725)</f>
        <v/>
      </c>
      <c r="Q725" s="9"/>
    </row>
    <row r="726" customFormat="false" ht="15" hidden="false" customHeight="false" outlineLevel="0" collapsed="false">
      <c r="A726" s="9"/>
      <c r="B726" s="9"/>
      <c r="C726" s="10"/>
      <c r="D726" s="11"/>
      <c r="E726" s="12" t="str">
        <f aca="false">IF(C726="","",C726+N(D726))</f>
        <v/>
      </c>
      <c r="F726" s="9"/>
      <c r="G726" s="13"/>
      <c r="H726" s="13"/>
      <c r="I726" s="14" t="str">
        <f aca="false">IF(G726="","",G726+N(H726))</f>
        <v/>
      </c>
      <c r="J726" s="13"/>
      <c r="K726" s="10"/>
      <c r="L726" s="14" t="str">
        <f aca="false">IF(I726="","",I726-N(J726))</f>
        <v/>
      </c>
      <c r="M726" s="15" t="str">
        <f aca="true">IF(I726="","",IF(L726&lt;=0,"Paid",IF(C726="","Draft",IF(E726&lt;TODAY(),"Overdue",IF(N(J726)&gt;0,"Part paid",IF(E726-TODAY()&lt;=7,"Due soon","Not due yet"))))))</f>
        <v/>
      </c>
      <c r="N726" s="16" t="str">
        <f aca="true">IF(OR(L726="",E726=""),"",IF(AND(L726&gt;0,E726&lt;TODAY()),TODAY()-E726,0))</f>
        <v/>
      </c>
      <c r="O726" s="15" t="str">
        <f aca="false">IF(OR(L726="",N(L726)&lt;=0,E726=""),"",IF(N726=0,"Current",IF(N726&lt;=30,"1-30",IF(N726&lt;=60,"31-60",IF(N726&lt;=90,"61-90","90+")))))</f>
        <v/>
      </c>
      <c r="P726" s="16" t="str">
        <f aca="false">IF(OR(K726="",C726="",N(L726)&gt;0),"",K726-C726)</f>
        <v/>
      </c>
      <c r="Q726" s="9"/>
    </row>
    <row r="727" customFormat="false" ht="15" hidden="false" customHeight="false" outlineLevel="0" collapsed="false">
      <c r="A727" s="9"/>
      <c r="B727" s="9"/>
      <c r="C727" s="10"/>
      <c r="D727" s="11"/>
      <c r="E727" s="12" t="str">
        <f aca="false">IF(C727="","",C727+N(D727))</f>
        <v/>
      </c>
      <c r="F727" s="9"/>
      <c r="G727" s="13"/>
      <c r="H727" s="13"/>
      <c r="I727" s="14" t="str">
        <f aca="false">IF(G727="","",G727+N(H727))</f>
        <v/>
      </c>
      <c r="J727" s="13"/>
      <c r="K727" s="10"/>
      <c r="L727" s="14" t="str">
        <f aca="false">IF(I727="","",I727-N(J727))</f>
        <v/>
      </c>
      <c r="M727" s="15" t="str">
        <f aca="true">IF(I727="","",IF(L727&lt;=0,"Paid",IF(C727="","Draft",IF(E727&lt;TODAY(),"Overdue",IF(N(J727)&gt;0,"Part paid",IF(E727-TODAY()&lt;=7,"Due soon","Not due yet"))))))</f>
        <v/>
      </c>
      <c r="N727" s="16" t="str">
        <f aca="true">IF(OR(L727="",E727=""),"",IF(AND(L727&gt;0,E727&lt;TODAY()),TODAY()-E727,0))</f>
        <v/>
      </c>
      <c r="O727" s="15" t="str">
        <f aca="false">IF(OR(L727="",N(L727)&lt;=0,E727=""),"",IF(N727=0,"Current",IF(N727&lt;=30,"1-30",IF(N727&lt;=60,"31-60",IF(N727&lt;=90,"61-90","90+")))))</f>
        <v/>
      </c>
      <c r="P727" s="16" t="str">
        <f aca="false">IF(OR(K727="",C727="",N(L727)&gt;0),"",K727-C727)</f>
        <v/>
      </c>
      <c r="Q727" s="9"/>
    </row>
    <row r="728" customFormat="false" ht="15" hidden="false" customHeight="false" outlineLevel="0" collapsed="false">
      <c r="A728" s="9"/>
      <c r="B728" s="9"/>
      <c r="C728" s="10"/>
      <c r="D728" s="11"/>
      <c r="E728" s="12" t="str">
        <f aca="false">IF(C728="","",C728+N(D728))</f>
        <v/>
      </c>
      <c r="F728" s="9"/>
      <c r="G728" s="13"/>
      <c r="H728" s="13"/>
      <c r="I728" s="14" t="str">
        <f aca="false">IF(G728="","",G728+N(H728))</f>
        <v/>
      </c>
      <c r="J728" s="13"/>
      <c r="K728" s="10"/>
      <c r="L728" s="14" t="str">
        <f aca="false">IF(I728="","",I728-N(J728))</f>
        <v/>
      </c>
      <c r="M728" s="15" t="str">
        <f aca="true">IF(I728="","",IF(L728&lt;=0,"Paid",IF(C728="","Draft",IF(E728&lt;TODAY(),"Overdue",IF(N(J728)&gt;0,"Part paid",IF(E728-TODAY()&lt;=7,"Due soon","Not due yet"))))))</f>
        <v/>
      </c>
      <c r="N728" s="16" t="str">
        <f aca="true">IF(OR(L728="",E728=""),"",IF(AND(L728&gt;0,E728&lt;TODAY()),TODAY()-E728,0))</f>
        <v/>
      </c>
      <c r="O728" s="15" t="str">
        <f aca="false">IF(OR(L728="",N(L728)&lt;=0,E728=""),"",IF(N728=0,"Current",IF(N728&lt;=30,"1-30",IF(N728&lt;=60,"31-60",IF(N728&lt;=90,"61-90","90+")))))</f>
        <v/>
      </c>
      <c r="P728" s="16" t="str">
        <f aca="false">IF(OR(K728="",C728="",N(L728)&gt;0),"",K728-C728)</f>
        <v/>
      </c>
      <c r="Q728" s="9"/>
    </row>
    <row r="729" customFormat="false" ht="15" hidden="false" customHeight="false" outlineLevel="0" collapsed="false">
      <c r="A729" s="9"/>
      <c r="B729" s="9"/>
      <c r="C729" s="10"/>
      <c r="D729" s="11"/>
      <c r="E729" s="12" t="str">
        <f aca="false">IF(C729="","",C729+N(D729))</f>
        <v/>
      </c>
      <c r="F729" s="9"/>
      <c r="G729" s="13"/>
      <c r="H729" s="13"/>
      <c r="I729" s="14" t="str">
        <f aca="false">IF(G729="","",G729+N(H729))</f>
        <v/>
      </c>
      <c r="J729" s="13"/>
      <c r="K729" s="10"/>
      <c r="L729" s="14" t="str">
        <f aca="false">IF(I729="","",I729-N(J729))</f>
        <v/>
      </c>
      <c r="M729" s="15" t="str">
        <f aca="true">IF(I729="","",IF(L729&lt;=0,"Paid",IF(C729="","Draft",IF(E729&lt;TODAY(),"Overdue",IF(N(J729)&gt;0,"Part paid",IF(E729-TODAY()&lt;=7,"Due soon","Not due yet"))))))</f>
        <v/>
      </c>
      <c r="N729" s="16" t="str">
        <f aca="true">IF(OR(L729="",E729=""),"",IF(AND(L729&gt;0,E729&lt;TODAY()),TODAY()-E729,0))</f>
        <v/>
      </c>
      <c r="O729" s="15" t="str">
        <f aca="false">IF(OR(L729="",N(L729)&lt;=0,E729=""),"",IF(N729=0,"Current",IF(N729&lt;=30,"1-30",IF(N729&lt;=60,"31-60",IF(N729&lt;=90,"61-90","90+")))))</f>
        <v/>
      </c>
      <c r="P729" s="16" t="str">
        <f aca="false">IF(OR(K729="",C729="",N(L729)&gt;0),"",K729-C729)</f>
        <v/>
      </c>
      <c r="Q729" s="9"/>
    </row>
    <row r="730" customFormat="false" ht="15" hidden="false" customHeight="false" outlineLevel="0" collapsed="false">
      <c r="A730" s="9"/>
      <c r="B730" s="9"/>
      <c r="C730" s="10"/>
      <c r="D730" s="11"/>
      <c r="E730" s="12" t="str">
        <f aca="false">IF(C730="","",C730+N(D730))</f>
        <v/>
      </c>
      <c r="F730" s="9"/>
      <c r="G730" s="13"/>
      <c r="H730" s="13"/>
      <c r="I730" s="14" t="str">
        <f aca="false">IF(G730="","",G730+N(H730))</f>
        <v/>
      </c>
      <c r="J730" s="13"/>
      <c r="K730" s="10"/>
      <c r="L730" s="14" t="str">
        <f aca="false">IF(I730="","",I730-N(J730))</f>
        <v/>
      </c>
      <c r="M730" s="15" t="str">
        <f aca="true">IF(I730="","",IF(L730&lt;=0,"Paid",IF(C730="","Draft",IF(E730&lt;TODAY(),"Overdue",IF(N(J730)&gt;0,"Part paid",IF(E730-TODAY()&lt;=7,"Due soon","Not due yet"))))))</f>
        <v/>
      </c>
      <c r="N730" s="16" t="str">
        <f aca="true">IF(OR(L730="",E730=""),"",IF(AND(L730&gt;0,E730&lt;TODAY()),TODAY()-E730,0))</f>
        <v/>
      </c>
      <c r="O730" s="15" t="str">
        <f aca="false">IF(OR(L730="",N(L730)&lt;=0,E730=""),"",IF(N730=0,"Current",IF(N730&lt;=30,"1-30",IF(N730&lt;=60,"31-60",IF(N730&lt;=90,"61-90","90+")))))</f>
        <v/>
      </c>
      <c r="P730" s="16" t="str">
        <f aca="false">IF(OR(K730="",C730="",N(L730)&gt;0),"",K730-C730)</f>
        <v/>
      </c>
      <c r="Q730" s="9"/>
    </row>
    <row r="731" customFormat="false" ht="15" hidden="false" customHeight="false" outlineLevel="0" collapsed="false">
      <c r="A731" s="9"/>
      <c r="B731" s="9"/>
      <c r="C731" s="10"/>
      <c r="D731" s="11"/>
      <c r="E731" s="12" t="str">
        <f aca="false">IF(C731="","",C731+N(D731))</f>
        <v/>
      </c>
      <c r="F731" s="9"/>
      <c r="G731" s="13"/>
      <c r="H731" s="13"/>
      <c r="I731" s="14" t="str">
        <f aca="false">IF(G731="","",G731+N(H731))</f>
        <v/>
      </c>
      <c r="J731" s="13"/>
      <c r="K731" s="10"/>
      <c r="L731" s="14" t="str">
        <f aca="false">IF(I731="","",I731-N(J731))</f>
        <v/>
      </c>
      <c r="M731" s="15" t="str">
        <f aca="true">IF(I731="","",IF(L731&lt;=0,"Paid",IF(C731="","Draft",IF(E731&lt;TODAY(),"Overdue",IF(N(J731)&gt;0,"Part paid",IF(E731-TODAY()&lt;=7,"Due soon","Not due yet"))))))</f>
        <v/>
      </c>
      <c r="N731" s="16" t="str">
        <f aca="true">IF(OR(L731="",E731=""),"",IF(AND(L731&gt;0,E731&lt;TODAY()),TODAY()-E731,0))</f>
        <v/>
      </c>
      <c r="O731" s="15" t="str">
        <f aca="false">IF(OR(L731="",N(L731)&lt;=0,E731=""),"",IF(N731=0,"Current",IF(N731&lt;=30,"1-30",IF(N731&lt;=60,"31-60",IF(N731&lt;=90,"61-90","90+")))))</f>
        <v/>
      </c>
      <c r="P731" s="16" t="str">
        <f aca="false">IF(OR(K731="",C731="",N(L731)&gt;0),"",K731-C731)</f>
        <v/>
      </c>
      <c r="Q731" s="9"/>
    </row>
    <row r="732" customFormat="false" ht="15" hidden="false" customHeight="false" outlineLevel="0" collapsed="false">
      <c r="A732" s="9"/>
      <c r="B732" s="9"/>
      <c r="C732" s="10"/>
      <c r="D732" s="11"/>
      <c r="E732" s="12" t="str">
        <f aca="false">IF(C732="","",C732+N(D732))</f>
        <v/>
      </c>
      <c r="F732" s="9"/>
      <c r="G732" s="13"/>
      <c r="H732" s="13"/>
      <c r="I732" s="14" t="str">
        <f aca="false">IF(G732="","",G732+N(H732))</f>
        <v/>
      </c>
      <c r="J732" s="13"/>
      <c r="K732" s="10"/>
      <c r="L732" s="14" t="str">
        <f aca="false">IF(I732="","",I732-N(J732))</f>
        <v/>
      </c>
      <c r="M732" s="15" t="str">
        <f aca="true">IF(I732="","",IF(L732&lt;=0,"Paid",IF(C732="","Draft",IF(E732&lt;TODAY(),"Overdue",IF(N(J732)&gt;0,"Part paid",IF(E732-TODAY()&lt;=7,"Due soon","Not due yet"))))))</f>
        <v/>
      </c>
      <c r="N732" s="16" t="str">
        <f aca="true">IF(OR(L732="",E732=""),"",IF(AND(L732&gt;0,E732&lt;TODAY()),TODAY()-E732,0))</f>
        <v/>
      </c>
      <c r="O732" s="15" t="str">
        <f aca="false">IF(OR(L732="",N(L732)&lt;=0,E732=""),"",IF(N732=0,"Current",IF(N732&lt;=30,"1-30",IF(N732&lt;=60,"31-60",IF(N732&lt;=90,"61-90","90+")))))</f>
        <v/>
      </c>
      <c r="P732" s="16" t="str">
        <f aca="false">IF(OR(K732="",C732="",N(L732)&gt;0),"",K732-C732)</f>
        <v/>
      </c>
      <c r="Q732" s="9"/>
    </row>
    <row r="733" customFormat="false" ht="15" hidden="false" customHeight="false" outlineLevel="0" collapsed="false">
      <c r="A733" s="9"/>
      <c r="B733" s="9"/>
      <c r="C733" s="10"/>
      <c r="D733" s="11"/>
      <c r="E733" s="12" t="str">
        <f aca="false">IF(C733="","",C733+N(D733))</f>
        <v/>
      </c>
      <c r="F733" s="9"/>
      <c r="G733" s="13"/>
      <c r="H733" s="13"/>
      <c r="I733" s="14" t="str">
        <f aca="false">IF(G733="","",G733+N(H733))</f>
        <v/>
      </c>
      <c r="J733" s="13"/>
      <c r="K733" s="10"/>
      <c r="L733" s="14" t="str">
        <f aca="false">IF(I733="","",I733-N(J733))</f>
        <v/>
      </c>
      <c r="M733" s="15" t="str">
        <f aca="true">IF(I733="","",IF(L733&lt;=0,"Paid",IF(C733="","Draft",IF(E733&lt;TODAY(),"Overdue",IF(N(J733)&gt;0,"Part paid",IF(E733-TODAY()&lt;=7,"Due soon","Not due yet"))))))</f>
        <v/>
      </c>
      <c r="N733" s="16" t="str">
        <f aca="true">IF(OR(L733="",E733=""),"",IF(AND(L733&gt;0,E733&lt;TODAY()),TODAY()-E733,0))</f>
        <v/>
      </c>
      <c r="O733" s="15" t="str">
        <f aca="false">IF(OR(L733="",N(L733)&lt;=0,E733=""),"",IF(N733=0,"Current",IF(N733&lt;=30,"1-30",IF(N733&lt;=60,"31-60",IF(N733&lt;=90,"61-90","90+")))))</f>
        <v/>
      </c>
      <c r="P733" s="16" t="str">
        <f aca="false">IF(OR(K733="",C733="",N(L733)&gt;0),"",K733-C733)</f>
        <v/>
      </c>
      <c r="Q733" s="9"/>
    </row>
    <row r="734" customFormat="false" ht="15" hidden="false" customHeight="false" outlineLevel="0" collapsed="false">
      <c r="A734" s="9"/>
      <c r="B734" s="9"/>
      <c r="C734" s="10"/>
      <c r="D734" s="11"/>
      <c r="E734" s="12" t="str">
        <f aca="false">IF(C734="","",C734+N(D734))</f>
        <v/>
      </c>
      <c r="F734" s="9"/>
      <c r="G734" s="13"/>
      <c r="H734" s="13"/>
      <c r="I734" s="14" t="str">
        <f aca="false">IF(G734="","",G734+N(H734))</f>
        <v/>
      </c>
      <c r="J734" s="13"/>
      <c r="K734" s="10"/>
      <c r="L734" s="14" t="str">
        <f aca="false">IF(I734="","",I734-N(J734))</f>
        <v/>
      </c>
      <c r="M734" s="15" t="str">
        <f aca="true">IF(I734="","",IF(L734&lt;=0,"Paid",IF(C734="","Draft",IF(E734&lt;TODAY(),"Overdue",IF(N(J734)&gt;0,"Part paid",IF(E734-TODAY()&lt;=7,"Due soon","Not due yet"))))))</f>
        <v/>
      </c>
      <c r="N734" s="16" t="str">
        <f aca="true">IF(OR(L734="",E734=""),"",IF(AND(L734&gt;0,E734&lt;TODAY()),TODAY()-E734,0))</f>
        <v/>
      </c>
      <c r="O734" s="15" t="str">
        <f aca="false">IF(OR(L734="",N(L734)&lt;=0,E734=""),"",IF(N734=0,"Current",IF(N734&lt;=30,"1-30",IF(N734&lt;=60,"31-60",IF(N734&lt;=90,"61-90","90+")))))</f>
        <v/>
      </c>
      <c r="P734" s="16" t="str">
        <f aca="false">IF(OR(K734="",C734="",N(L734)&gt;0),"",K734-C734)</f>
        <v/>
      </c>
      <c r="Q734" s="9"/>
    </row>
    <row r="735" customFormat="false" ht="15" hidden="false" customHeight="false" outlineLevel="0" collapsed="false">
      <c r="A735" s="9"/>
      <c r="B735" s="9"/>
      <c r="C735" s="10"/>
      <c r="D735" s="11"/>
      <c r="E735" s="12" t="str">
        <f aca="false">IF(C735="","",C735+N(D735))</f>
        <v/>
      </c>
      <c r="F735" s="9"/>
      <c r="G735" s="13"/>
      <c r="H735" s="13"/>
      <c r="I735" s="14" t="str">
        <f aca="false">IF(G735="","",G735+N(H735))</f>
        <v/>
      </c>
      <c r="J735" s="13"/>
      <c r="K735" s="10"/>
      <c r="L735" s="14" t="str">
        <f aca="false">IF(I735="","",I735-N(J735))</f>
        <v/>
      </c>
      <c r="M735" s="15" t="str">
        <f aca="true">IF(I735="","",IF(L735&lt;=0,"Paid",IF(C735="","Draft",IF(E735&lt;TODAY(),"Overdue",IF(N(J735)&gt;0,"Part paid",IF(E735-TODAY()&lt;=7,"Due soon","Not due yet"))))))</f>
        <v/>
      </c>
      <c r="N735" s="16" t="str">
        <f aca="true">IF(OR(L735="",E735=""),"",IF(AND(L735&gt;0,E735&lt;TODAY()),TODAY()-E735,0))</f>
        <v/>
      </c>
      <c r="O735" s="15" t="str">
        <f aca="false">IF(OR(L735="",N(L735)&lt;=0,E735=""),"",IF(N735=0,"Current",IF(N735&lt;=30,"1-30",IF(N735&lt;=60,"31-60",IF(N735&lt;=90,"61-90","90+")))))</f>
        <v/>
      </c>
      <c r="P735" s="16" t="str">
        <f aca="false">IF(OR(K735="",C735="",N(L735)&gt;0),"",K735-C735)</f>
        <v/>
      </c>
      <c r="Q735" s="9"/>
    </row>
    <row r="736" customFormat="false" ht="15" hidden="false" customHeight="false" outlineLevel="0" collapsed="false">
      <c r="A736" s="9"/>
      <c r="B736" s="9"/>
      <c r="C736" s="10"/>
      <c r="D736" s="11"/>
      <c r="E736" s="12" t="str">
        <f aca="false">IF(C736="","",C736+N(D736))</f>
        <v/>
      </c>
      <c r="F736" s="9"/>
      <c r="G736" s="13"/>
      <c r="H736" s="13"/>
      <c r="I736" s="14" t="str">
        <f aca="false">IF(G736="","",G736+N(H736))</f>
        <v/>
      </c>
      <c r="J736" s="13"/>
      <c r="K736" s="10"/>
      <c r="L736" s="14" t="str">
        <f aca="false">IF(I736="","",I736-N(J736))</f>
        <v/>
      </c>
      <c r="M736" s="15" t="str">
        <f aca="true">IF(I736="","",IF(L736&lt;=0,"Paid",IF(C736="","Draft",IF(E736&lt;TODAY(),"Overdue",IF(N(J736)&gt;0,"Part paid",IF(E736-TODAY()&lt;=7,"Due soon","Not due yet"))))))</f>
        <v/>
      </c>
      <c r="N736" s="16" t="str">
        <f aca="true">IF(OR(L736="",E736=""),"",IF(AND(L736&gt;0,E736&lt;TODAY()),TODAY()-E736,0))</f>
        <v/>
      </c>
      <c r="O736" s="15" t="str">
        <f aca="false">IF(OR(L736="",N(L736)&lt;=0,E736=""),"",IF(N736=0,"Current",IF(N736&lt;=30,"1-30",IF(N736&lt;=60,"31-60",IF(N736&lt;=90,"61-90","90+")))))</f>
        <v/>
      </c>
      <c r="P736" s="16" t="str">
        <f aca="false">IF(OR(K736="",C736="",N(L736)&gt;0),"",K736-C736)</f>
        <v/>
      </c>
      <c r="Q736" s="9"/>
    </row>
    <row r="737" customFormat="false" ht="15" hidden="false" customHeight="false" outlineLevel="0" collapsed="false">
      <c r="A737" s="9"/>
      <c r="B737" s="9"/>
      <c r="C737" s="10"/>
      <c r="D737" s="11"/>
      <c r="E737" s="12" t="str">
        <f aca="false">IF(C737="","",C737+N(D737))</f>
        <v/>
      </c>
      <c r="F737" s="9"/>
      <c r="G737" s="13"/>
      <c r="H737" s="13"/>
      <c r="I737" s="14" t="str">
        <f aca="false">IF(G737="","",G737+N(H737))</f>
        <v/>
      </c>
      <c r="J737" s="13"/>
      <c r="K737" s="10"/>
      <c r="L737" s="14" t="str">
        <f aca="false">IF(I737="","",I737-N(J737))</f>
        <v/>
      </c>
      <c r="M737" s="15" t="str">
        <f aca="true">IF(I737="","",IF(L737&lt;=0,"Paid",IF(C737="","Draft",IF(E737&lt;TODAY(),"Overdue",IF(N(J737)&gt;0,"Part paid",IF(E737-TODAY()&lt;=7,"Due soon","Not due yet"))))))</f>
        <v/>
      </c>
      <c r="N737" s="16" t="str">
        <f aca="true">IF(OR(L737="",E737=""),"",IF(AND(L737&gt;0,E737&lt;TODAY()),TODAY()-E737,0))</f>
        <v/>
      </c>
      <c r="O737" s="15" t="str">
        <f aca="false">IF(OR(L737="",N(L737)&lt;=0,E737=""),"",IF(N737=0,"Current",IF(N737&lt;=30,"1-30",IF(N737&lt;=60,"31-60",IF(N737&lt;=90,"61-90","90+")))))</f>
        <v/>
      </c>
      <c r="P737" s="16" t="str">
        <f aca="false">IF(OR(K737="",C737="",N(L737)&gt;0),"",K737-C737)</f>
        <v/>
      </c>
      <c r="Q737" s="9"/>
    </row>
    <row r="738" customFormat="false" ht="15" hidden="false" customHeight="false" outlineLevel="0" collapsed="false">
      <c r="A738" s="9"/>
      <c r="B738" s="9"/>
      <c r="C738" s="10"/>
      <c r="D738" s="11"/>
      <c r="E738" s="12" t="str">
        <f aca="false">IF(C738="","",C738+N(D738))</f>
        <v/>
      </c>
      <c r="F738" s="9"/>
      <c r="G738" s="13"/>
      <c r="H738" s="13"/>
      <c r="I738" s="14" t="str">
        <f aca="false">IF(G738="","",G738+N(H738))</f>
        <v/>
      </c>
      <c r="J738" s="13"/>
      <c r="K738" s="10"/>
      <c r="L738" s="14" t="str">
        <f aca="false">IF(I738="","",I738-N(J738))</f>
        <v/>
      </c>
      <c r="M738" s="15" t="str">
        <f aca="true">IF(I738="","",IF(L738&lt;=0,"Paid",IF(C738="","Draft",IF(E738&lt;TODAY(),"Overdue",IF(N(J738)&gt;0,"Part paid",IF(E738-TODAY()&lt;=7,"Due soon","Not due yet"))))))</f>
        <v/>
      </c>
      <c r="N738" s="16" t="str">
        <f aca="true">IF(OR(L738="",E738=""),"",IF(AND(L738&gt;0,E738&lt;TODAY()),TODAY()-E738,0))</f>
        <v/>
      </c>
      <c r="O738" s="15" t="str">
        <f aca="false">IF(OR(L738="",N(L738)&lt;=0,E738=""),"",IF(N738=0,"Current",IF(N738&lt;=30,"1-30",IF(N738&lt;=60,"31-60",IF(N738&lt;=90,"61-90","90+")))))</f>
        <v/>
      </c>
      <c r="P738" s="16" t="str">
        <f aca="false">IF(OR(K738="",C738="",N(L738)&gt;0),"",K738-C738)</f>
        <v/>
      </c>
      <c r="Q738" s="9"/>
    </row>
    <row r="739" customFormat="false" ht="15" hidden="false" customHeight="false" outlineLevel="0" collapsed="false">
      <c r="A739" s="9"/>
      <c r="B739" s="9"/>
      <c r="C739" s="10"/>
      <c r="D739" s="11"/>
      <c r="E739" s="12" t="str">
        <f aca="false">IF(C739="","",C739+N(D739))</f>
        <v/>
      </c>
      <c r="F739" s="9"/>
      <c r="G739" s="13"/>
      <c r="H739" s="13"/>
      <c r="I739" s="14" t="str">
        <f aca="false">IF(G739="","",G739+N(H739))</f>
        <v/>
      </c>
      <c r="J739" s="13"/>
      <c r="K739" s="10"/>
      <c r="L739" s="14" t="str">
        <f aca="false">IF(I739="","",I739-N(J739))</f>
        <v/>
      </c>
      <c r="M739" s="15" t="str">
        <f aca="true">IF(I739="","",IF(L739&lt;=0,"Paid",IF(C739="","Draft",IF(E739&lt;TODAY(),"Overdue",IF(N(J739)&gt;0,"Part paid",IF(E739-TODAY()&lt;=7,"Due soon","Not due yet"))))))</f>
        <v/>
      </c>
      <c r="N739" s="16" t="str">
        <f aca="true">IF(OR(L739="",E739=""),"",IF(AND(L739&gt;0,E739&lt;TODAY()),TODAY()-E739,0))</f>
        <v/>
      </c>
      <c r="O739" s="15" t="str">
        <f aca="false">IF(OR(L739="",N(L739)&lt;=0,E739=""),"",IF(N739=0,"Current",IF(N739&lt;=30,"1-30",IF(N739&lt;=60,"31-60",IF(N739&lt;=90,"61-90","90+")))))</f>
        <v/>
      </c>
      <c r="P739" s="16" t="str">
        <f aca="false">IF(OR(K739="",C739="",N(L739)&gt;0),"",K739-C739)</f>
        <v/>
      </c>
      <c r="Q739" s="9"/>
    </row>
    <row r="740" customFormat="false" ht="15" hidden="false" customHeight="false" outlineLevel="0" collapsed="false">
      <c r="A740" s="9"/>
      <c r="B740" s="9"/>
      <c r="C740" s="10"/>
      <c r="D740" s="11"/>
      <c r="E740" s="12" t="str">
        <f aca="false">IF(C740="","",C740+N(D740))</f>
        <v/>
      </c>
      <c r="F740" s="9"/>
      <c r="G740" s="13"/>
      <c r="H740" s="13"/>
      <c r="I740" s="14" t="str">
        <f aca="false">IF(G740="","",G740+N(H740))</f>
        <v/>
      </c>
      <c r="J740" s="13"/>
      <c r="K740" s="10"/>
      <c r="L740" s="14" t="str">
        <f aca="false">IF(I740="","",I740-N(J740))</f>
        <v/>
      </c>
      <c r="M740" s="15" t="str">
        <f aca="true">IF(I740="","",IF(L740&lt;=0,"Paid",IF(C740="","Draft",IF(E740&lt;TODAY(),"Overdue",IF(N(J740)&gt;0,"Part paid",IF(E740-TODAY()&lt;=7,"Due soon","Not due yet"))))))</f>
        <v/>
      </c>
      <c r="N740" s="16" t="str">
        <f aca="true">IF(OR(L740="",E740=""),"",IF(AND(L740&gt;0,E740&lt;TODAY()),TODAY()-E740,0))</f>
        <v/>
      </c>
      <c r="O740" s="15" t="str">
        <f aca="false">IF(OR(L740="",N(L740)&lt;=0,E740=""),"",IF(N740=0,"Current",IF(N740&lt;=30,"1-30",IF(N740&lt;=60,"31-60",IF(N740&lt;=90,"61-90","90+")))))</f>
        <v/>
      </c>
      <c r="P740" s="16" t="str">
        <f aca="false">IF(OR(K740="",C740="",N(L740)&gt;0),"",K740-C740)</f>
        <v/>
      </c>
      <c r="Q740" s="9"/>
    </row>
    <row r="741" customFormat="false" ht="15" hidden="false" customHeight="false" outlineLevel="0" collapsed="false">
      <c r="A741" s="9"/>
      <c r="B741" s="9"/>
      <c r="C741" s="10"/>
      <c r="D741" s="11"/>
      <c r="E741" s="12" t="str">
        <f aca="false">IF(C741="","",C741+N(D741))</f>
        <v/>
      </c>
      <c r="F741" s="9"/>
      <c r="G741" s="13"/>
      <c r="H741" s="13"/>
      <c r="I741" s="14" t="str">
        <f aca="false">IF(G741="","",G741+N(H741))</f>
        <v/>
      </c>
      <c r="J741" s="13"/>
      <c r="K741" s="10"/>
      <c r="L741" s="14" t="str">
        <f aca="false">IF(I741="","",I741-N(J741))</f>
        <v/>
      </c>
      <c r="M741" s="15" t="str">
        <f aca="true">IF(I741="","",IF(L741&lt;=0,"Paid",IF(C741="","Draft",IF(E741&lt;TODAY(),"Overdue",IF(N(J741)&gt;0,"Part paid",IF(E741-TODAY()&lt;=7,"Due soon","Not due yet"))))))</f>
        <v/>
      </c>
      <c r="N741" s="16" t="str">
        <f aca="true">IF(OR(L741="",E741=""),"",IF(AND(L741&gt;0,E741&lt;TODAY()),TODAY()-E741,0))</f>
        <v/>
      </c>
      <c r="O741" s="15" t="str">
        <f aca="false">IF(OR(L741="",N(L741)&lt;=0,E741=""),"",IF(N741=0,"Current",IF(N741&lt;=30,"1-30",IF(N741&lt;=60,"31-60",IF(N741&lt;=90,"61-90","90+")))))</f>
        <v/>
      </c>
      <c r="P741" s="16" t="str">
        <f aca="false">IF(OR(K741="",C741="",N(L741)&gt;0),"",K741-C741)</f>
        <v/>
      </c>
      <c r="Q741" s="9"/>
    </row>
    <row r="742" customFormat="false" ht="15" hidden="false" customHeight="false" outlineLevel="0" collapsed="false">
      <c r="A742" s="9"/>
      <c r="B742" s="9"/>
      <c r="C742" s="10"/>
      <c r="D742" s="11"/>
      <c r="E742" s="12" t="str">
        <f aca="false">IF(C742="","",C742+N(D742))</f>
        <v/>
      </c>
      <c r="F742" s="9"/>
      <c r="G742" s="13"/>
      <c r="H742" s="13"/>
      <c r="I742" s="14" t="str">
        <f aca="false">IF(G742="","",G742+N(H742))</f>
        <v/>
      </c>
      <c r="J742" s="13"/>
      <c r="K742" s="10"/>
      <c r="L742" s="14" t="str">
        <f aca="false">IF(I742="","",I742-N(J742))</f>
        <v/>
      </c>
      <c r="M742" s="15" t="str">
        <f aca="true">IF(I742="","",IF(L742&lt;=0,"Paid",IF(C742="","Draft",IF(E742&lt;TODAY(),"Overdue",IF(N(J742)&gt;0,"Part paid",IF(E742-TODAY()&lt;=7,"Due soon","Not due yet"))))))</f>
        <v/>
      </c>
      <c r="N742" s="16" t="str">
        <f aca="true">IF(OR(L742="",E742=""),"",IF(AND(L742&gt;0,E742&lt;TODAY()),TODAY()-E742,0))</f>
        <v/>
      </c>
      <c r="O742" s="15" t="str">
        <f aca="false">IF(OR(L742="",N(L742)&lt;=0,E742=""),"",IF(N742=0,"Current",IF(N742&lt;=30,"1-30",IF(N742&lt;=60,"31-60",IF(N742&lt;=90,"61-90","90+")))))</f>
        <v/>
      </c>
      <c r="P742" s="16" t="str">
        <f aca="false">IF(OR(K742="",C742="",N(L742)&gt;0),"",K742-C742)</f>
        <v/>
      </c>
      <c r="Q742" s="9"/>
    </row>
    <row r="743" customFormat="false" ht="15" hidden="false" customHeight="false" outlineLevel="0" collapsed="false">
      <c r="A743" s="9"/>
      <c r="B743" s="9"/>
      <c r="C743" s="10"/>
      <c r="D743" s="11"/>
      <c r="E743" s="12" t="str">
        <f aca="false">IF(C743="","",C743+N(D743))</f>
        <v/>
      </c>
      <c r="F743" s="9"/>
      <c r="G743" s="13"/>
      <c r="H743" s="13"/>
      <c r="I743" s="14" t="str">
        <f aca="false">IF(G743="","",G743+N(H743))</f>
        <v/>
      </c>
      <c r="J743" s="13"/>
      <c r="K743" s="10"/>
      <c r="L743" s="14" t="str">
        <f aca="false">IF(I743="","",I743-N(J743))</f>
        <v/>
      </c>
      <c r="M743" s="15" t="str">
        <f aca="true">IF(I743="","",IF(L743&lt;=0,"Paid",IF(C743="","Draft",IF(E743&lt;TODAY(),"Overdue",IF(N(J743)&gt;0,"Part paid",IF(E743-TODAY()&lt;=7,"Due soon","Not due yet"))))))</f>
        <v/>
      </c>
      <c r="N743" s="16" t="str">
        <f aca="true">IF(OR(L743="",E743=""),"",IF(AND(L743&gt;0,E743&lt;TODAY()),TODAY()-E743,0))</f>
        <v/>
      </c>
      <c r="O743" s="15" t="str">
        <f aca="false">IF(OR(L743="",N(L743)&lt;=0,E743=""),"",IF(N743=0,"Current",IF(N743&lt;=30,"1-30",IF(N743&lt;=60,"31-60",IF(N743&lt;=90,"61-90","90+")))))</f>
        <v/>
      </c>
      <c r="P743" s="16" t="str">
        <f aca="false">IF(OR(K743="",C743="",N(L743)&gt;0),"",K743-C743)</f>
        <v/>
      </c>
      <c r="Q743" s="9"/>
    </row>
    <row r="744" customFormat="false" ht="15" hidden="false" customHeight="false" outlineLevel="0" collapsed="false">
      <c r="A744" s="9"/>
      <c r="B744" s="9"/>
      <c r="C744" s="10"/>
      <c r="D744" s="11"/>
      <c r="E744" s="12" t="str">
        <f aca="false">IF(C744="","",C744+N(D744))</f>
        <v/>
      </c>
      <c r="F744" s="9"/>
      <c r="G744" s="13"/>
      <c r="H744" s="13"/>
      <c r="I744" s="14" t="str">
        <f aca="false">IF(G744="","",G744+N(H744))</f>
        <v/>
      </c>
      <c r="J744" s="13"/>
      <c r="K744" s="10"/>
      <c r="L744" s="14" t="str">
        <f aca="false">IF(I744="","",I744-N(J744))</f>
        <v/>
      </c>
      <c r="M744" s="15" t="str">
        <f aca="true">IF(I744="","",IF(L744&lt;=0,"Paid",IF(C744="","Draft",IF(E744&lt;TODAY(),"Overdue",IF(N(J744)&gt;0,"Part paid",IF(E744-TODAY()&lt;=7,"Due soon","Not due yet"))))))</f>
        <v/>
      </c>
      <c r="N744" s="16" t="str">
        <f aca="true">IF(OR(L744="",E744=""),"",IF(AND(L744&gt;0,E744&lt;TODAY()),TODAY()-E744,0))</f>
        <v/>
      </c>
      <c r="O744" s="15" t="str">
        <f aca="false">IF(OR(L744="",N(L744)&lt;=0,E744=""),"",IF(N744=0,"Current",IF(N744&lt;=30,"1-30",IF(N744&lt;=60,"31-60",IF(N744&lt;=90,"61-90","90+")))))</f>
        <v/>
      </c>
      <c r="P744" s="16" t="str">
        <f aca="false">IF(OR(K744="",C744="",N(L744)&gt;0),"",K744-C744)</f>
        <v/>
      </c>
      <c r="Q744" s="9"/>
    </row>
    <row r="745" customFormat="false" ht="15" hidden="false" customHeight="false" outlineLevel="0" collapsed="false">
      <c r="A745" s="9"/>
      <c r="B745" s="9"/>
      <c r="C745" s="10"/>
      <c r="D745" s="11"/>
      <c r="E745" s="12" t="str">
        <f aca="false">IF(C745="","",C745+N(D745))</f>
        <v/>
      </c>
      <c r="F745" s="9"/>
      <c r="G745" s="13"/>
      <c r="H745" s="13"/>
      <c r="I745" s="14" t="str">
        <f aca="false">IF(G745="","",G745+N(H745))</f>
        <v/>
      </c>
      <c r="J745" s="13"/>
      <c r="K745" s="10"/>
      <c r="L745" s="14" t="str">
        <f aca="false">IF(I745="","",I745-N(J745))</f>
        <v/>
      </c>
      <c r="M745" s="15" t="str">
        <f aca="true">IF(I745="","",IF(L745&lt;=0,"Paid",IF(C745="","Draft",IF(E745&lt;TODAY(),"Overdue",IF(N(J745)&gt;0,"Part paid",IF(E745-TODAY()&lt;=7,"Due soon","Not due yet"))))))</f>
        <v/>
      </c>
      <c r="N745" s="16" t="str">
        <f aca="true">IF(OR(L745="",E745=""),"",IF(AND(L745&gt;0,E745&lt;TODAY()),TODAY()-E745,0))</f>
        <v/>
      </c>
      <c r="O745" s="15" t="str">
        <f aca="false">IF(OR(L745="",N(L745)&lt;=0,E745=""),"",IF(N745=0,"Current",IF(N745&lt;=30,"1-30",IF(N745&lt;=60,"31-60",IF(N745&lt;=90,"61-90","90+")))))</f>
        <v/>
      </c>
      <c r="P745" s="16" t="str">
        <f aca="false">IF(OR(K745="",C745="",N(L745)&gt;0),"",K745-C745)</f>
        <v/>
      </c>
      <c r="Q745" s="9"/>
    </row>
    <row r="746" customFormat="false" ht="15" hidden="false" customHeight="false" outlineLevel="0" collapsed="false">
      <c r="A746" s="9"/>
      <c r="B746" s="9"/>
      <c r="C746" s="10"/>
      <c r="D746" s="11"/>
      <c r="E746" s="12" t="str">
        <f aca="false">IF(C746="","",C746+N(D746))</f>
        <v/>
      </c>
      <c r="F746" s="9"/>
      <c r="G746" s="13"/>
      <c r="H746" s="13"/>
      <c r="I746" s="14" t="str">
        <f aca="false">IF(G746="","",G746+N(H746))</f>
        <v/>
      </c>
      <c r="J746" s="13"/>
      <c r="K746" s="10"/>
      <c r="L746" s="14" t="str">
        <f aca="false">IF(I746="","",I746-N(J746))</f>
        <v/>
      </c>
      <c r="M746" s="15" t="str">
        <f aca="true">IF(I746="","",IF(L746&lt;=0,"Paid",IF(C746="","Draft",IF(E746&lt;TODAY(),"Overdue",IF(N(J746)&gt;0,"Part paid",IF(E746-TODAY()&lt;=7,"Due soon","Not due yet"))))))</f>
        <v/>
      </c>
      <c r="N746" s="16" t="str">
        <f aca="true">IF(OR(L746="",E746=""),"",IF(AND(L746&gt;0,E746&lt;TODAY()),TODAY()-E746,0))</f>
        <v/>
      </c>
      <c r="O746" s="15" t="str">
        <f aca="false">IF(OR(L746="",N(L746)&lt;=0,E746=""),"",IF(N746=0,"Current",IF(N746&lt;=30,"1-30",IF(N746&lt;=60,"31-60",IF(N746&lt;=90,"61-90","90+")))))</f>
        <v/>
      </c>
      <c r="P746" s="16" t="str">
        <f aca="false">IF(OR(K746="",C746="",N(L746)&gt;0),"",K746-C746)</f>
        <v/>
      </c>
      <c r="Q746" s="9"/>
    </row>
    <row r="747" customFormat="false" ht="15" hidden="false" customHeight="false" outlineLevel="0" collapsed="false">
      <c r="A747" s="9"/>
      <c r="B747" s="9"/>
      <c r="C747" s="10"/>
      <c r="D747" s="11"/>
      <c r="E747" s="12" t="str">
        <f aca="false">IF(C747="","",C747+N(D747))</f>
        <v/>
      </c>
      <c r="F747" s="9"/>
      <c r="G747" s="13"/>
      <c r="H747" s="13"/>
      <c r="I747" s="14" t="str">
        <f aca="false">IF(G747="","",G747+N(H747))</f>
        <v/>
      </c>
      <c r="J747" s="13"/>
      <c r="K747" s="10"/>
      <c r="L747" s="14" t="str">
        <f aca="false">IF(I747="","",I747-N(J747))</f>
        <v/>
      </c>
      <c r="M747" s="15" t="str">
        <f aca="true">IF(I747="","",IF(L747&lt;=0,"Paid",IF(C747="","Draft",IF(E747&lt;TODAY(),"Overdue",IF(N(J747)&gt;0,"Part paid",IF(E747-TODAY()&lt;=7,"Due soon","Not due yet"))))))</f>
        <v/>
      </c>
      <c r="N747" s="16" t="str">
        <f aca="true">IF(OR(L747="",E747=""),"",IF(AND(L747&gt;0,E747&lt;TODAY()),TODAY()-E747,0))</f>
        <v/>
      </c>
      <c r="O747" s="15" t="str">
        <f aca="false">IF(OR(L747="",N(L747)&lt;=0,E747=""),"",IF(N747=0,"Current",IF(N747&lt;=30,"1-30",IF(N747&lt;=60,"31-60",IF(N747&lt;=90,"61-90","90+")))))</f>
        <v/>
      </c>
      <c r="P747" s="16" t="str">
        <f aca="false">IF(OR(K747="",C747="",N(L747)&gt;0),"",K747-C747)</f>
        <v/>
      </c>
      <c r="Q747" s="9"/>
    </row>
    <row r="748" customFormat="false" ht="15" hidden="false" customHeight="false" outlineLevel="0" collapsed="false">
      <c r="A748" s="9"/>
      <c r="B748" s="9"/>
      <c r="C748" s="10"/>
      <c r="D748" s="11"/>
      <c r="E748" s="12" t="str">
        <f aca="false">IF(C748="","",C748+N(D748))</f>
        <v/>
      </c>
      <c r="F748" s="9"/>
      <c r="G748" s="13"/>
      <c r="H748" s="13"/>
      <c r="I748" s="14" t="str">
        <f aca="false">IF(G748="","",G748+N(H748))</f>
        <v/>
      </c>
      <c r="J748" s="13"/>
      <c r="K748" s="10"/>
      <c r="L748" s="14" t="str">
        <f aca="false">IF(I748="","",I748-N(J748))</f>
        <v/>
      </c>
      <c r="M748" s="15" t="str">
        <f aca="true">IF(I748="","",IF(L748&lt;=0,"Paid",IF(C748="","Draft",IF(E748&lt;TODAY(),"Overdue",IF(N(J748)&gt;0,"Part paid",IF(E748-TODAY()&lt;=7,"Due soon","Not due yet"))))))</f>
        <v/>
      </c>
      <c r="N748" s="16" t="str">
        <f aca="true">IF(OR(L748="",E748=""),"",IF(AND(L748&gt;0,E748&lt;TODAY()),TODAY()-E748,0))</f>
        <v/>
      </c>
      <c r="O748" s="15" t="str">
        <f aca="false">IF(OR(L748="",N(L748)&lt;=0,E748=""),"",IF(N748=0,"Current",IF(N748&lt;=30,"1-30",IF(N748&lt;=60,"31-60",IF(N748&lt;=90,"61-90","90+")))))</f>
        <v/>
      </c>
      <c r="P748" s="16" t="str">
        <f aca="false">IF(OR(K748="",C748="",N(L748)&gt;0),"",K748-C748)</f>
        <v/>
      </c>
      <c r="Q748" s="9"/>
    </row>
    <row r="749" customFormat="false" ht="15" hidden="false" customHeight="false" outlineLevel="0" collapsed="false">
      <c r="A749" s="9"/>
      <c r="B749" s="9"/>
      <c r="C749" s="10"/>
      <c r="D749" s="11"/>
      <c r="E749" s="12" t="str">
        <f aca="false">IF(C749="","",C749+N(D749))</f>
        <v/>
      </c>
      <c r="F749" s="9"/>
      <c r="G749" s="13"/>
      <c r="H749" s="13"/>
      <c r="I749" s="14" t="str">
        <f aca="false">IF(G749="","",G749+N(H749))</f>
        <v/>
      </c>
      <c r="J749" s="13"/>
      <c r="K749" s="10"/>
      <c r="L749" s="14" t="str">
        <f aca="false">IF(I749="","",I749-N(J749))</f>
        <v/>
      </c>
      <c r="M749" s="15" t="str">
        <f aca="true">IF(I749="","",IF(L749&lt;=0,"Paid",IF(C749="","Draft",IF(E749&lt;TODAY(),"Overdue",IF(N(J749)&gt;0,"Part paid",IF(E749-TODAY()&lt;=7,"Due soon","Not due yet"))))))</f>
        <v/>
      </c>
      <c r="N749" s="16" t="str">
        <f aca="true">IF(OR(L749="",E749=""),"",IF(AND(L749&gt;0,E749&lt;TODAY()),TODAY()-E749,0))</f>
        <v/>
      </c>
      <c r="O749" s="15" t="str">
        <f aca="false">IF(OR(L749="",N(L749)&lt;=0,E749=""),"",IF(N749=0,"Current",IF(N749&lt;=30,"1-30",IF(N749&lt;=60,"31-60",IF(N749&lt;=90,"61-90","90+")))))</f>
        <v/>
      </c>
      <c r="P749" s="16" t="str">
        <f aca="false">IF(OR(K749="",C749="",N(L749)&gt;0),"",K749-C749)</f>
        <v/>
      </c>
      <c r="Q749" s="9"/>
    </row>
    <row r="750" customFormat="false" ht="15" hidden="false" customHeight="false" outlineLevel="0" collapsed="false">
      <c r="A750" s="9"/>
      <c r="B750" s="9"/>
      <c r="C750" s="10"/>
      <c r="D750" s="11"/>
      <c r="E750" s="12" t="str">
        <f aca="false">IF(C750="","",C750+N(D750))</f>
        <v/>
      </c>
      <c r="F750" s="9"/>
      <c r="G750" s="13"/>
      <c r="H750" s="13"/>
      <c r="I750" s="14" t="str">
        <f aca="false">IF(G750="","",G750+N(H750))</f>
        <v/>
      </c>
      <c r="J750" s="13"/>
      <c r="K750" s="10"/>
      <c r="L750" s="14" t="str">
        <f aca="false">IF(I750="","",I750-N(J750))</f>
        <v/>
      </c>
      <c r="M750" s="15" t="str">
        <f aca="true">IF(I750="","",IF(L750&lt;=0,"Paid",IF(C750="","Draft",IF(E750&lt;TODAY(),"Overdue",IF(N(J750)&gt;0,"Part paid",IF(E750-TODAY()&lt;=7,"Due soon","Not due yet"))))))</f>
        <v/>
      </c>
      <c r="N750" s="16" t="str">
        <f aca="true">IF(OR(L750="",E750=""),"",IF(AND(L750&gt;0,E750&lt;TODAY()),TODAY()-E750,0))</f>
        <v/>
      </c>
      <c r="O750" s="15" t="str">
        <f aca="false">IF(OR(L750="",N(L750)&lt;=0,E750=""),"",IF(N750=0,"Current",IF(N750&lt;=30,"1-30",IF(N750&lt;=60,"31-60",IF(N750&lt;=90,"61-90","90+")))))</f>
        <v/>
      </c>
      <c r="P750" s="16" t="str">
        <f aca="false">IF(OR(K750="",C750="",N(L750)&gt;0),"",K750-C750)</f>
        <v/>
      </c>
      <c r="Q750" s="9"/>
    </row>
    <row r="751" customFormat="false" ht="15" hidden="false" customHeight="false" outlineLevel="0" collapsed="false">
      <c r="A751" s="9"/>
      <c r="B751" s="9"/>
      <c r="C751" s="10"/>
      <c r="D751" s="11"/>
      <c r="E751" s="12" t="str">
        <f aca="false">IF(C751="","",C751+N(D751))</f>
        <v/>
      </c>
      <c r="F751" s="9"/>
      <c r="G751" s="13"/>
      <c r="H751" s="13"/>
      <c r="I751" s="14" t="str">
        <f aca="false">IF(G751="","",G751+N(H751))</f>
        <v/>
      </c>
      <c r="J751" s="13"/>
      <c r="K751" s="10"/>
      <c r="L751" s="14" t="str">
        <f aca="false">IF(I751="","",I751-N(J751))</f>
        <v/>
      </c>
      <c r="M751" s="15" t="str">
        <f aca="true">IF(I751="","",IF(L751&lt;=0,"Paid",IF(C751="","Draft",IF(E751&lt;TODAY(),"Overdue",IF(N(J751)&gt;0,"Part paid",IF(E751-TODAY()&lt;=7,"Due soon","Not due yet"))))))</f>
        <v/>
      </c>
      <c r="N751" s="16" t="str">
        <f aca="true">IF(OR(L751="",E751=""),"",IF(AND(L751&gt;0,E751&lt;TODAY()),TODAY()-E751,0))</f>
        <v/>
      </c>
      <c r="O751" s="15" t="str">
        <f aca="false">IF(OR(L751="",N(L751)&lt;=0,E751=""),"",IF(N751=0,"Current",IF(N751&lt;=30,"1-30",IF(N751&lt;=60,"31-60",IF(N751&lt;=90,"61-90","90+")))))</f>
        <v/>
      </c>
      <c r="P751" s="16" t="str">
        <f aca="false">IF(OR(K751="",C751="",N(L751)&gt;0),"",K751-C751)</f>
        <v/>
      </c>
      <c r="Q751" s="9"/>
    </row>
    <row r="752" customFormat="false" ht="15" hidden="false" customHeight="false" outlineLevel="0" collapsed="false">
      <c r="A752" s="9"/>
      <c r="B752" s="9"/>
      <c r="C752" s="10"/>
      <c r="D752" s="11"/>
      <c r="E752" s="12" t="str">
        <f aca="false">IF(C752="","",C752+N(D752))</f>
        <v/>
      </c>
      <c r="F752" s="9"/>
      <c r="G752" s="13"/>
      <c r="H752" s="13"/>
      <c r="I752" s="14" t="str">
        <f aca="false">IF(G752="","",G752+N(H752))</f>
        <v/>
      </c>
      <c r="J752" s="13"/>
      <c r="K752" s="10"/>
      <c r="L752" s="14" t="str">
        <f aca="false">IF(I752="","",I752-N(J752))</f>
        <v/>
      </c>
      <c r="M752" s="15" t="str">
        <f aca="true">IF(I752="","",IF(L752&lt;=0,"Paid",IF(C752="","Draft",IF(E752&lt;TODAY(),"Overdue",IF(N(J752)&gt;0,"Part paid",IF(E752-TODAY()&lt;=7,"Due soon","Not due yet"))))))</f>
        <v/>
      </c>
      <c r="N752" s="16" t="str">
        <f aca="true">IF(OR(L752="",E752=""),"",IF(AND(L752&gt;0,E752&lt;TODAY()),TODAY()-E752,0))</f>
        <v/>
      </c>
      <c r="O752" s="15" t="str">
        <f aca="false">IF(OR(L752="",N(L752)&lt;=0,E752=""),"",IF(N752=0,"Current",IF(N752&lt;=30,"1-30",IF(N752&lt;=60,"31-60",IF(N752&lt;=90,"61-90","90+")))))</f>
        <v/>
      </c>
      <c r="P752" s="16" t="str">
        <f aca="false">IF(OR(K752="",C752="",N(L752)&gt;0),"",K752-C752)</f>
        <v/>
      </c>
      <c r="Q752" s="9"/>
    </row>
    <row r="753" customFormat="false" ht="15" hidden="false" customHeight="false" outlineLevel="0" collapsed="false">
      <c r="A753" s="9"/>
      <c r="B753" s="9"/>
      <c r="C753" s="10"/>
      <c r="D753" s="11"/>
      <c r="E753" s="12" t="str">
        <f aca="false">IF(C753="","",C753+N(D753))</f>
        <v/>
      </c>
      <c r="F753" s="9"/>
      <c r="G753" s="13"/>
      <c r="H753" s="13"/>
      <c r="I753" s="14" t="str">
        <f aca="false">IF(G753="","",G753+N(H753))</f>
        <v/>
      </c>
      <c r="J753" s="13"/>
      <c r="K753" s="10"/>
      <c r="L753" s="14" t="str">
        <f aca="false">IF(I753="","",I753-N(J753))</f>
        <v/>
      </c>
      <c r="M753" s="15" t="str">
        <f aca="true">IF(I753="","",IF(L753&lt;=0,"Paid",IF(C753="","Draft",IF(E753&lt;TODAY(),"Overdue",IF(N(J753)&gt;0,"Part paid",IF(E753-TODAY()&lt;=7,"Due soon","Not due yet"))))))</f>
        <v/>
      </c>
      <c r="N753" s="16" t="str">
        <f aca="true">IF(OR(L753="",E753=""),"",IF(AND(L753&gt;0,E753&lt;TODAY()),TODAY()-E753,0))</f>
        <v/>
      </c>
      <c r="O753" s="15" t="str">
        <f aca="false">IF(OR(L753="",N(L753)&lt;=0,E753=""),"",IF(N753=0,"Current",IF(N753&lt;=30,"1-30",IF(N753&lt;=60,"31-60",IF(N753&lt;=90,"61-90","90+")))))</f>
        <v/>
      </c>
      <c r="P753" s="16" t="str">
        <f aca="false">IF(OR(K753="",C753="",N(L753)&gt;0),"",K753-C753)</f>
        <v/>
      </c>
      <c r="Q753" s="9"/>
    </row>
    <row r="754" customFormat="false" ht="15" hidden="false" customHeight="false" outlineLevel="0" collapsed="false">
      <c r="A754" s="9"/>
      <c r="B754" s="9"/>
      <c r="C754" s="10"/>
      <c r="D754" s="11"/>
      <c r="E754" s="12" t="str">
        <f aca="false">IF(C754="","",C754+N(D754))</f>
        <v/>
      </c>
      <c r="F754" s="9"/>
      <c r="G754" s="13"/>
      <c r="H754" s="13"/>
      <c r="I754" s="14" t="str">
        <f aca="false">IF(G754="","",G754+N(H754))</f>
        <v/>
      </c>
      <c r="J754" s="13"/>
      <c r="K754" s="10"/>
      <c r="L754" s="14" t="str">
        <f aca="false">IF(I754="","",I754-N(J754))</f>
        <v/>
      </c>
      <c r="M754" s="15" t="str">
        <f aca="true">IF(I754="","",IF(L754&lt;=0,"Paid",IF(C754="","Draft",IF(E754&lt;TODAY(),"Overdue",IF(N(J754)&gt;0,"Part paid",IF(E754-TODAY()&lt;=7,"Due soon","Not due yet"))))))</f>
        <v/>
      </c>
      <c r="N754" s="16" t="str">
        <f aca="true">IF(OR(L754="",E754=""),"",IF(AND(L754&gt;0,E754&lt;TODAY()),TODAY()-E754,0))</f>
        <v/>
      </c>
      <c r="O754" s="15" t="str">
        <f aca="false">IF(OR(L754="",N(L754)&lt;=0,E754=""),"",IF(N754=0,"Current",IF(N754&lt;=30,"1-30",IF(N754&lt;=60,"31-60",IF(N754&lt;=90,"61-90","90+")))))</f>
        <v/>
      </c>
      <c r="P754" s="16" t="str">
        <f aca="false">IF(OR(K754="",C754="",N(L754)&gt;0),"",K754-C754)</f>
        <v/>
      </c>
      <c r="Q754" s="9"/>
    </row>
    <row r="755" customFormat="false" ht="15" hidden="false" customHeight="false" outlineLevel="0" collapsed="false">
      <c r="A755" s="9"/>
      <c r="B755" s="9"/>
      <c r="C755" s="10"/>
      <c r="D755" s="11"/>
      <c r="E755" s="12" t="str">
        <f aca="false">IF(C755="","",C755+N(D755))</f>
        <v/>
      </c>
      <c r="F755" s="9"/>
      <c r="G755" s="13"/>
      <c r="H755" s="13"/>
      <c r="I755" s="14" t="str">
        <f aca="false">IF(G755="","",G755+N(H755))</f>
        <v/>
      </c>
      <c r="J755" s="13"/>
      <c r="K755" s="10"/>
      <c r="L755" s="14" t="str">
        <f aca="false">IF(I755="","",I755-N(J755))</f>
        <v/>
      </c>
      <c r="M755" s="15" t="str">
        <f aca="true">IF(I755="","",IF(L755&lt;=0,"Paid",IF(C755="","Draft",IF(E755&lt;TODAY(),"Overdue",IF(N(J755)&gt;0,"Part paid",IF(E755-TODAY()&lt;=7,"Due soon","Not due yet"))))))</f>
        <v/>
      </c>
      <c r="N755" s="16" t="str">
        <f aca="true">IF(OR(L755="",E755=""),"",IF(AND(L755&gt;0,E755&lt;TODAY()),TODAY()-E755,0))</f>
        <v/>
      </c>
      <c r="O755" s="15" t="str">
        <f aca="false">IF(OR(L755="",N(L755)&lt;=0,E755=""),"",IF(N755=0,"Current",IF(N755&lt;=30,"1-30",IF(N755&lt;=60,"31-60",IF(N755&lt;=90,"61-90","90+")))))</f>
        <v/>
      </c>
      <c r="P755" s="16" t="str">
        <f aca="false">IF(OR(K755="",C755="",N(L755)&gt;0),"",K755-C755)</f>
        <v/>
      </c>
      <c r="Q755" s="9"/>
    </row>
    <row r="756" customFormat="false" ht="15" hidden="false" customHeight="false" outlineLevel="0" collapsed="false">
      <c r="A756" s="9"/>
      <c r="B756" s="9"/>
      <c r="C756" s="10"/>
      <c r="D756" s="11"/>
      <c r="E756" s="12" t="str">
        <f aca="false">IF(C756="","",C756+N(D756))</f>
        <v/>
      </c>
      <c r="F756" s="9"/>
      <c r="G756" s="13"/>
      <c r="H756" s="13"/>
      <c r="I756" s="14" t="str">
        <f aca="false">IF(G756="","",G756+N(H756))</f>
        <v/>
      </c>
      <c r="J756" s="13"/>
      <c r="K756" s="10"/>
      <c r="L756" s="14" t="str">
        <f aca="false">IF(I756="","",I756-N(J756))</f>
        <v/>
      </c>
      <c r="M756" s="15" t="str">
        <f aca="true">IF(I756="","",IF(L756&lt;=0,"Paid",IF(C756="","Draft",IF(E756&lt;TODAY(),"Overdue",IF(N(J756)&gt;0,"Part paid",IF(E756-TODAY()&lt;=7,"Due soon","Not due yet"))))))</f>
        <v/>
      </c>
      <c r="N756" s="16" t="str">
        <f aca="true">IF(OR(L756="",E756=""),"",IF(AND(L756&gt;0,E756&lt;TODAY()),TODAY()-E756,0))</f>
        <v/>
      </c>
      <c r="O756" s="15" t="str">
        <f aca="false">IF(OR(L756="",N(L756)&lt;=0,E756=""),"",IF(N756=0,"Current",IF(N756&lt;=30,"1-30",IF(N756&lt;=60,"31-60",IF(N756&lt;=90,"61-90","90+")))))</f>
        <v/>
      </c>
      <c r="P756" s="16" t="str">
        <f aca="false">IF(OR(K756="",C756="",N(L756)&gt;0),"",K756-C756)</f>
        <v/>
      </c>
      <c r="Q756" s="9"/>
    </row>
    <row r="757" customFormat="false" ht="15" hidden="false" customHeight="false" outlineLevel="0" collapsed="false">
      <c r="A757" s="9"/>
      <c r="B757" s="9"/>
      <c r="C757" s="10"/>
      <c r="D757" s="11"/>
      <c r="E757" s="12" t="str">
        <f aca="false">IF(C757="","",C757+N(D757))</f>
        <v/>
      </c>
      <c r="F757" s="9"/>
      <c r="G757" s="13"/>
      <c r="H757" s="13"/>
      <c r="I757" s="14" t="str">
        <f aca="false">IF(G757="","",G757+N(H757))</f>
        <v/>
      </c>
      <c r="J757" s="13"/>
      <c r="K757" s="10"/>
      <c r="L757" s="14" t="str">
        <f aca="false">IF(I757="","",I757-N(J757))</f>
        <v/>
      </c>
      <c r="M757" s="15" t="str">
        <f aca="true">IF(I757="","",IF(L757&lt;=0,"Paid",IF(C757="","Draft",IF(E757&lt;TODAY(),"Overdue",IF(N(J757)&gt;0,"Part paid",IF(E757-TODAY()&lt;=7,"Due soon","Not due yet"))))))</f>
        <v/>
      </c>
      <c r="N757" s="16" t="str">
        <f aca="true">IF(OR(L757="",E757=""),"",IF(AND(L757&gt;0,E757&lt;TODAY()),TODAY()-E757,0))</f>
        <v/>
      </c>
      <c r="O757" s="15" t="str">
        <f aca="false">IF(OR(L757="",N(L757)&lt;=0,E757=""),"",IF(N757=0,"Current",IF(N757&lt;=30,"1-30",IF(N757&lt;=60,"31-60",IF(N757&lt;=90,"61-90","90+")))))</f>
        <v/>
      </c>
      <c r="P757" s="16" t="str">
        <f aca="false">IF(OR(K757="",C757="",N(L757)&gt;0),"",K757-C757)</f>
        <v/>
      </c>
      <c r="Q757" s="9"/>
    </row>
    <row r="758" customFormat="false" ht="15" hidden="false" customHeight="false" outlineLevel="0" collapsed="false">
      <c r="A758" s="9"/>
      <c r="B758" s="9"/>
      <c r="C758" s="10"/>
      <c r="D758" s="11"/>
      <c r="E758" s="12" t="str">
        <f aca="false">IF(C758="","",C758+N(D758))</f>
        <v/>
      </c>
      <c r="F758" s="9"/>
      <c r="G758" s="13"/>
      <c r="H758" s="13"/>
      <c r="I758" s="14" t="str">
        <f aca="false">IF(G758="","",G758+N(H758))</f>
        <v/>
      </c>
      <c r="J758" s="13"/>
      <c r="K758" s="10"/>
      <c r="L758" s="14" t="str">
        <f aca="false">IF(I758="","",I758-N(J758))</f>
        <v/>
      </c>
      <c r="M758" s="15" t="str">
        <f aca="true">IF(I758="","",IF(L758&lt;=0,"Paid",IF(C758="","Draft",IF(E758&lt;TODAY(),"Overdue",IF(N(J758)&gt;0,"Part paid",IF(E758-TODAY()&lt;=7,"Due soon","Not due yet"))))))</f>
        <v/>
      </c>
      <c r="N758" s="16" t="str">
        <f aca="true">IF(OR(L758="",E758=""),"",IF(AND(L758&gt;0,E758&lt;TODAY()),TODAY()-E758,0))</f>
        <v/>
      </c>
      <c r="O758" s="15" t="str">
        <f aca="false">IF(OR(L758="",N(L758)&lt;=0,E758=""),"",IF(N758=0,"Current",IF(N758&lt;=30,"1-30",IF(N758&lt;=60,"31-60",IF(N758&lt;=90,"61-90","90+")))))</f>
        <v/>
      </c>
      <c r="P758" s="16" t="str">
        <f aca="false">IF(OR(K758="",C758="",N(L758)&gt;0),"",K758-C758)</f>
        <v/>
      </c>
      <c r="Q758" s="9"/>
    </row>
    <row r="759" customFormat="false" ht="15" hidden="false" customHeight="false" outlineLevel="0" collapsed="false">
      <c r="A759" s="9"/>
      <c r="B759" s="9"/>
      <c r="C759" s="10"/>
      <c r="D759" s="11"/>
      <c r="E759" s="12" t="str">
        <f aca="false">IF(C759="","",C759+N(D759))</f>
        <v/>
      </c>
      <c r="F759" s="9"/>
      <c r="G759" s="13"/>
      <c r="H759" s="13"/>
      <c r="I759" s="14" t="str">
        <f aca="false">IF(G759="","",G759+N(H759))</f>
        <v/>
      </c>
      <c r="J759" s="13"/>
      <c r="K759" s="10"/>
      <c r="L759" s="14" t="str">
        <f aca="false">IF(I759="","",I759-N(J759))</f>
        <v/>
      </c>
      <c r="M759" s="15" t="str">
        <f aca="true">IF(I759="","",IF(L759&lt;=0,"Paid",IF(C759="","Draft",IF(E759&lt;TODAY(),"Overdue",IF(N(J759)&gt;0,"Part paid",IF(E759-TODAY()&lt;=7,"Due soon","Not due yet"))))))</f>
        <v/>
      </c>
      <c r="N759" s="16" t="str">
        <f aca="true">IF(OR(L759="",E759=""),"",IF(AND(L759&gt;0,E759&lt;TODAY()),TODAY()-E759,0))</f>
        <v/>
      </c>
      <c r="O759" s="15" t="str">
        <f aca="false">IF(OR(L759="",N(L759)&lt;=0,E759=""),"",IF(N759=0,"Current",IF(N759&lt;=30,"1-30",IF(N759&lt;=60,"31-60",IF(N759&lt;=90,"61-90","90+")))))</f>
        <v/>
      </c>
      <c r="P759" s="16" t="str">
        <f aca="false">IF(OR(K759="",C759="",N(L759)&gt;0),"",K759-C759)</f>
        <v/>
      </c>
      <c r="Q759" s="9"/>
    </row>
    <row r="760" customFormat="false" ht="15" hidden="false" customHeight="false" outlineLevel="0" collapsed="false">
      <c r="A760" s="9"/>
      <c r="B760" s="9"/>
      <c r="C760" s="10"/>
      <c r="D760" s="11"/>
      <c r="E760" s="12" t="str">
        <f aca="false">IF(C760="","",C760+N(D760))</f>
        <v/>
      </c>
      <c r="F760" s="9"/>
      <c r="G760" s="13"/>
      <c r="H760" s="13"/>
      <c r="I760" s="14" t="str">
        <f aca="false">IF(G760="","",G760+N(H760))</f>
        <v/>
      </c>
      <c r="J760" s="13"/>
      <c r="K760" s="10"/>
      <c r="L760" s="14" t="str">
        <f aca="false">IF(I760="","",I760-N(J760))</f>
        <v/>
      </c>
      <c r="M760" s="15" t="str">
        <f aca="true">IF(I760="","",IF(L760&lt;=0,"Paid",IF(C760="","Draft",IF(E760&lt;TODAY(),"Overdue",IF(N(J760)&gt;0,"Part paid",IF(E760-TODAY()&lt;=7,"Due soon","Not due yet"))))))</f>
        <v/>
      </c>
      <c r="N760" s="16" t="str">
        <f aca="true">IF(OR(L760="",E760=""),"",IF(AND(L760&gt;0,E760&lt;TODAY()),TODAY()-E760,0))</f>
        <v/>
      </c>
      <c r="O760" s="15" t="str">
        <f aca="false">IF(OR(L760="",N(L760)&lt;=0,E760=""),"",IF(N760=0,"Current",IF(N760&lt;=30,"1-30",IF(N760&lt;=60,"31-60",IF(N760&lt;=90,"61-90","90+")))))</f>
        <v/>
      </c>
      <c r="P760" s="16" t="str">
        <f aca="false">IF(OR(K760="",C760="",N(L760)&gt;0),"",K760-C760)</f>
        <v/>
      </c>
      <c r="Q760" s="9"/>
    </row>
    <row r="761" customFormat="false" ht="15" hidden="false" customHeight="false" outlineLevel="0" collapsed="false">
      <c r="A761" s="9"/>
      <c r="B761" s="9"/>
      <c r="C761" s="10"/>
      <c r="D761" s="11"/>
      <c r="E761" s="12" t="str">
        <f aca="false">IF(C761="","",C761+N(D761))</f>
        <v/>
      </c>
      <c r="F761" s="9"/>
      <c r="G761" s="13"/>
      <c r="H761" s="13"/>
      <c r="I761" s="14" t="str">
        <f aca="false">IF(G761="","",G761+N(H761))</f>
        <v/>
      </c>
      <c r="J761" s="13"/>
      <c r="K761" s="10"/>
      <c r="L761" s="14" t="str">
        <f aca="false">IF(I761="","",I761-N(J761))</f>
        <v/>
      </c>
      <c r="M761" s="15" t="str">
        <f aca="true">IF(I761="","",IF(L761&lt;=0,"Paid",IF(C761="","Draft",IF(E761&lt;TODAY(),"Overdue",IF(N(J761)&gt;0,"Part paid",IF(E761-TODAY()&lt;=7,"Due soon","Not due yet"))))))</f>
        <v/>
      </c>
      <c r="N761" s="16" t="str">
        <f aca="true">IF(OR(L761="",E761=""),"",IF(AND(L761&gt;0,E761&lt;TODAY()),TODAY()-E761,0))</f>
        <v/>
      </c>
      <c r="O761" s="15" t="str">
        <f aca="false">IF(OR(L761="",N(L761)&lt;=0,E761=""),"",IF(N761=0,"Current",IF(N761&lt;=30,"1-30",IF(N761&lt;=60,"31-60",IF(N761&lt;=90,"61-90","90+")))))</f>
        <v/>
      </c>
      <c r="P761" s="16" t="str">
        <f aca="false">IF(OR(K761="",C761="",N(L761)&gt;0),"",K761-C761)</f>
        <v/>
      </c>
      <c r="Q761" s="9"/>
    </row>
    <row r="762" customFormat="false" ht="15" hidden="false" customHeight="false" outlineLevel="0" collapsed="false">
      <c r="A762" s="9"/>
      <c r="B762" s="9"/>
      <c r="C762" s="10"/>
      <c r="D762" s="11"/>
      <c r="E762" s="12" t="str">
        <f aca="false">IF(C762="","",C762+N(D762))</f>
        <v/>
      </c>
      <c r="F762" s="9"/>
      <c r="G762" s="13"/>
      <c r="H762" s="13"/>
      <c r="I762" s="14" t="str">
        <f aca="false">IF(G762="","",G762+N(H762))</f>
        <v/>
      </c>
      <c r="J762" s="13"/>
      <c r="K762" s="10"/>
      <c r="L762" s="14" t="str">
        <f aca="false">IF(I762="","",I762-N(J762))</f>
        <v/>
      </c>
      <c r="M762" s="15" t="str">
        <f aca="true">IF(I762="","",IF(L762&lt;=0,"Paid",IF(C762="","Draft",IF(E762&lt;TODAY(),"Overdue",IF(N(J762)&gt;0,"Part paid",IF(E762-TODAY()&lt;=7,"Due soon","Not due yet"))))))</f>
        <v/>
      </c>
      <c r="N762" s="16" t="str">
        <f aca="true">IF(OR(L762="",E762=""),"",IF(AND(L762&gt;0,E762&lt;TODAY()),TODAY()-E762,0))</f>
        <v/>
      </c>
      <c r="O762" s="15" t="str">
        <f aca="false">IF(OR(L762="",N(L762)&lt;=0,E762=""),"",IF(N762=0,"Current",IF(N762&lt;=30,"1-30",IF(N762&lt;=60,"31-60",IF(N762&lt;=90,"61-90","90+")))))</f>
        <v/>
      </c>
      <c r="P762" s="16" t="str">
        <f aca="false">IF(OR(K762="",C762="",N(L762)&gt;0),"",K762-C762)</f>
        <v/>
      </c>
      <c r="Q762" s="9"/>
    </row>
    <row r="763" customFormat="false" ht="15" hidden="false" customHeight="false" outlineLevel="0" collapsed="false">
      <c r="A763" s="9"/>
      <c r="B763" s="9"/>
      <c r="C763" s="10"/>
      <c r="D763" s="11"/>
      <c r="E763" s="12" t="str">
        <f aca="false">IF(C763="","",C763+N(D763))</f>
        <v/>
      </c>
      <c r="F763" s="9"/>
      <c r="G763" s="13"/>
      <c r="H763" s="13"/>
      <c r="I763" s="14" t="str">
        <f aca="false">IF(G763="","",G763+N(H763))</f>
        <v/>
      </c>
      <c r="J763" s="13"/>
      <c r="K763" s="10"/>
      <c r="L763" s="14" t="str">
        <f aca="false">IF(I763="","",I763-N(J763))</f>
        <v/>
      </c>
      <c r="M763" s="15" t="str">
        <f aca="true">IF(I763="","",IF(L763&lt;=0,"Paid",IF(C763="","Draft",IF(E763&lt;TODAY(),"Overdue",IF(N(J763)&gt;0,"Part paid",IF(E763-TODAY()&lt;=7,"Due soon","Not due yet"))))))</f>
        <v/>
      </c>
      <c r="N763" s="16" t="str">
        <f aca="true">IF(OR(L763="",E763=""),"",IF(AND(L763&gt;0,E763&lt;TODAY()),TODAY()-E763,0))</f>
        <v/>
      </c>
      <c r="O763" s="15" t="str">
        <f aca="false">IF(OR(L763="",N(L763)&lt;=0,E763=""),"",IF(N763=0,"Current",IF(N763&lt;=30,"1-30",IF(N763&lt;=60,"31-60",IF(N763&lt;=90,"61-90","90+")))))</f>
        <v/>
      </c>
      <c r="P763" s="16" t="str">
        <f aca="false">IF(OR(K763="",C763="",N(L763)&gt;0),"",K763-C763)</f>
        <v/>
      </c>
      <c r="Q763" s="9"/>
    </row>
    <row r="764" customFormat="false" ht="15" hidden="false" customHeight="false" outlineLevel="0" collapsed="false">
      <c r="A764" s="9"/>
      <c r="B764" s="9"/>
      <c r="C764" s="10"/>
      <c r="D764" s="11"/>
      <c r="E764" s="12" t="str">
        <f aca="false">IF(C764="","",C764+N(D764))</f>
        <v/>
      </c>
      <c r="F764" s="9"/>
      <c r="G764" s="13"/>
      <c r="H764" s="13"/>
      <c r="I764" s="14" t="str">
        <f aca="false">IF(G764="","",G764+N(H764))</f>
        <v/>
      </c>
      <c r="J764" s="13"/>
      <c r="K764" s="10"/>
      <c r="L764" s="14" t="str">
        <f aca="false">IF(I764="","",I764-N(J764))</f>
        <v/>
      </c>
      <c r="M764" s="15" t="str">
        <f aca="true">IF(I764="","",IF(L764&lt;=0,"Paid",IF(C764="","Draft",IF(E764&lt;TODAY(),"Overdue",IF(N(J764)&gt;0,"Part paid",IF(E764-TODAY()&lt;=7,"Due soon","Not due yet"))))))</f>
        <v/>
      </c>
      <c r="N764" s="16" t="str">
        <f aca="true">IF(OR(L764="",E764=""),"",IF(AND(L764&gt;0,E764&lt;TODAY()),TODAY()-E764,0))</f>
        <v/>
      </c>
      <c r="O764" s="15" t="str">
        <f aca="false">IF(OR(L764="",N(L764)&lt;=0,E764=""),"",IF(N764=0,"Current",IF(N764&lt;=30,"1-30",IF(N764&lt;=60,"31-60",IF(N764&lt;=90,"61-90","90+")))))</f>
        <v/>
      </c>
      <c r="P764" s="16" t="str">
        <f aca="false">IF(OR(K764="",C764="",N(L764)&gt;0),"",K764-C764)</f>
        <v/>
      </c>
      <c r="Q764" s="9"/>
    </row>
    <row r="765" customFormat="false" ht="15" hidden="false" customHeight="false" outlineLevel="0" collapsed="false">
      <c r="A765" s="9"/>
      <c r="B765" s="9"/>
      <c r="C765" s="10"/>
      <c r="D765" s="11"/>
      <c r="E765" s="12" t="str">
        <f aca="false">IF(C765="","",C765+N(D765))</f>
        <v/>
      </c>
      <c r="F765" s="9"/>
      <c r="G765" s="13"/>
      <c r="H765" s="13"/>
      <c r="I765" s="14" t="str">
        <f aca="false">IF(G765="","",G765+N(H765))</f>
        <v/>
      </c>
      <c r="J765" s="13"/>
      <c r="K765" s="10"/>
      <c r="L765" s="14" t="str">
        <f aca="false">IF(I765="","",I765-N(J765))</f>
        <v/>
      </c>
      <c r="M765" s="15" t="str">
        <f aca="true">IF(I765="","",IF(L765&lt;=0,"Paid",IF(C765="","Draft",IF(E765&lt;TODAY(),"Overdue",IF(N(J765)&gt;0,"Part paid",IF(E765-TODAY()&lt;=7,"Due soon","Not due yet"))))))</f>
        <v/>
      </c>
      <c r="N765" s="16" t="str">
        <f aca="true">IF(OR(L765="",E765=""),"",IF(AND(L765&gt;0,E765&lt;TODAY()),TODAY()-E765,0))</f>
        <v/>
      </c>
      <c r="O765" s="15" t="str">
        <f aca="false">IF(OR(L765="",N(L765)&lt;=0,E765=""),"",IF(N765=0,"Current",IF(N765&lt;=30,"1-30",IF(N765&lt;=60,"31-60",IF(N765&lt;=90,"61-90","90+")))))</f>
        <v/>
      </c>
      <c r="P765" s="16" t="str">
        <f aca="false">IF(OR(K765="",C765="",N(L765)&gt;0),"",K765-C765)</f>
        <v/>
      </c>
      <c r="Q765" s="9"/>
    </row>
    <row r="766" customFormat="false" ht="15" hidden="false" customHeight="false" outlineLevel="0" collapsed="false">
      <c r="A766" s="9"/>
      <c r="B766" s="9"/>
      <c r="C766" s="10"/>
      <c r="D766" s="11"/>
      <c r="E766" s="12" t="str">
        <f aca="false">IF(C766="","",C766+N(D766))</f>
        <v/>
      </c>
      <c r="F766" s="9"/>
      <c r="G766" s="13"/>
      <c r="H766" s="13"/>
      <c r="I766" s="14" t="str">
        <f aca="false">IF(G766="","",G766+N(H766))</f>
        <v/>
      </c>
      <c r="J766" s="13"/>
      <c r="K766" s="10"/>
      <c r="L766" s="14" t="str">
        <f aca="false">IF(I766="","",I766-N(J766))</f>
        <v/>
      </c>
      <c r="M766" s="15" t="str">
        <f aca="true">IF(I766="","",IF(L766&lt;=0,"Paid",IF(C766="","Draft",IF(E766&lt;TODAY(),"Overdue",IF(N(J766)&gt;0,"Part paid",IF(E766-TODAY()&lt;=7,"Due soon","Not due yet"))))))</f>
        <v/>
      </c>
      <c r="N766" s="16" t="str">
        <f aca="true">IF(OR(L766="",E766=""),"",IF(AND(L766&gt;0,E766&lt;TODAY()),TODAY()-E766,0))</f>
        <v/>
      </c>
      <c r="O766" s="15" t="str">
        <f aca="false">IF(OR(L766="",N(L766)&lt;=0,E766=""),"",IF(N766=0,"Current",IF(N766&lt;=30,"1-30",IF(N766&lt;=60,"31-60",IF(N766&lt;=90,"61-90","90+")))))</f>
        <v/>
      </c>
      <c r="P766" s="16" t="str">
        <f aca="false">IF(OR(K766="",C766="",N(L766)&gt;0),"",K766-C766)</f>
        <v/>
      </c>
      <c r="Q766" s="9"/>
    </row>
    <row r="767" customFormat="false" ht="15" hidden="false" customHeight="false" outlineLevel="0" collapsed="false">
      <c r="A767" s="9"/>
      <c r="B767" s="9"/>
      <c r="C767" s="10"/>
      <c r="D767" s="11"/>
      <c r="E767" s="12" t="str">
        <f aca="false">IF(C767="","",C767+N(D767))</f>
        <v/>
      </c>
      <c r="F767" s="9"/>
      <c r="G767" s="13"/>
      <c r="H767" s="13"/>
      <c r="I767" s="14" t="str">
        <f aca="false">IF(G767="","",G767+N(H767))</f>
        <v/>
      </c>
      <c r="J767" s="13"/>
      <c r="K767" s="10"/>
      <c r="L767" s="14" t="str">
        <f aca="false">IF(I767="","",I767-N(J767))</f>
        <v/>
      </c>
      <c r="M767" s="15" t="str">
        <f aca="true">IF(I767="","",IF(L767&lt;=0,"Paid",IF(C767="","Draft",IF(E767&lt;TODAY(),"Overdue",IF(N(J767)&gt;0,"Part paid",IF(E767-TODAY()&lt;=7,"Due soon","Not due yet"))))))</f>
        <v/>
      </c>
      <c r="N767" s="16" t="str">
        <f aca="true">IF(OR(L767="",E767=""),"",IF(AND(L767&gt;0,E767&lt;TODAY()),TODAY()-E767,0))</f>
        <v/>
      </c>
      <c r="O767" s="15" t="str">
        <f aca="false">IF(OR(L767="",N(L767)&lt;=0,E767=""),"",IF(N767=0,"Current",IF(N767&lt;=30,"1-30",IF(N767&lt;=60,"31-60",IF(N767&lt;=90,"61-90","90+")))))</f>
        <v/>
      </c>
      <c r="P767" s="16" t="str">
        <f aca="false">IF(OR(K767="",C767="",N(L767)&gt;0),"",K767-C767)</f>
        <v/>
      </c>
      <c r="Q767" s="9"/>
    </row>
    <row r="768" customFormat="false" ht="15" hidden="false" customHeight="false" outlineLevel="0" collapsed="false">
      <c r="A768" s="9"/>
      <c r="B768" s="9"/>
      <c r="C768" s="10"/>
      <c r="D768" s="11"/>
      <c r="E768" s="12" t="str">
        <f aca="false">IF(C768="","",C768+N(D768))</f>
        <v/>
      </c>
      <c r="F768" s="9"/>
      <c r="G768" s="13"/>
      <c r="H768" s="13"/>
      <c r="I768" s="14" t="str">
        <f aca="false">IF(G768="","",G768+N(H768))</f>
        <v/>
      </c>
      <c r="J768" s="13"/>
      <c r="K768" s="10"/>
      <c r="L768" s="14" t="str">
        <f aca="false">IF(I768="","",I768-N(J768))</f>
        <v/>
      </c>
      <c r="M768" s="15" t="str">
        <f aca="true">IF(I768="","",IF(L768&lt;=0,"Paid",IF(C768="","Draft",IF(E768&lt;TODAY(),"Overdue",IF(N(J768)&gt;0,"Part paid",IF(E768-TODAY()&lt;=7,"Due soon","Not due yet"))))))</f>
        <v/>
      </c>
      <c r="N768" s="16" t="str">
        <f aca="true">IF(OR(L768="",E768=""),"",IF(AND(L768&gt;0,E768&lt;TODAY()),TODAY()-E768,0))</f>
        <v/>
      </c>
      <c r="O768" s="15" t="str">
        <f aca="false">IF(OR(L768="",N(L768)&lt;=0,E768=""),"",IF(N768=0,"Current",IF(N768&lt;=30,"1-30",IF(N768&lt;=60,"31-60",IF(N768&lt;=90,"61-90","90+")))))</f>
        <v/>
      </c>
      <c r="P768" s="16" t="str">
        <f aca="false">IF(OR(K768="",C768="",N(L768)&gt;0),"",K768-C768)</f>
        <v/>
      </c>
      <c r="Q768" s="9"/>
    </row>
    <row r="769" customFormat="false" ht="15" hidden="false" customHeight="false" outlineLevel="0" collapsed="false">
      <c r="A769" s="9"/>
      <c r="B769" s="9"/>
      <c r="C769" s="10"/>
      <c r="D769" s="11"/>
      <c r="E769" s="12" t="str">
        <f aca="false">IF(C769="","",C769+N(D769))</f>
        <v/>
      </c>
      <c r="F769" s="9"/>
      <c r="G769" s="13"/>
      <c r="H769" s="13"/>
      <c r="I769" s="14" t="str">
        <f aca="false">IF(G769="","",G769+N(H769))</f>
        <v/>
      </c>
      <c r="J769" s="13"/>
      <c r="K769" s="10"/>
      <c r="L769" s="14" t="str">
        <f aca="false">IF(I769="","",I769-N(J769))</f>
        <v/>
      </c>
      <c r="M769" s="15" t="str">
        <f aca="true">IF(I769="","",IF(L769&lt;=0,"Paid",IF(C769="","Draft",IF(E769&lt;TODAY(),"Overdue",IF(N(J769)&gt;0,"Part paid",IF(E769-TODAY()&lt;=7,"Due soon","Not due yet"))))))</f>
        <v/>
      </c>
      <c r="N769" s="16" t="str">
        <f aca="true">IF(OR(L769="",E769=""),"",IF(AND(L769&gt;0,E769&lt;TODAY()),TODAY()-E769,0))</f>
        <v/>
      </c>
      <c r="O769" s="15" t="str">
        <f aca="false">IF(OR(L769="",N(L769)&lt;=0,E769=""),"",IF(N769=0,"Current",IF(N769&lt;=30,"1-30",IF(N769&lt;=60,"31-60",IF(N769&lt;=90,"61-90","90+")))))</f>
        <v/>
      </c>
      <c r="P769" s="16" t="str">
        <f aca="false">IF(OR(K769="",C769="",N(L769)&gt;0),"",K769-C769)</f>
        <v/>
      </c>
      <c r="Q769" s="9"/>
    </row>
    <row r="770" customFormat="false" ht="15" hidden="false" customHeight="false" outlineLevel="0" collapsed="false">
      <c r="A770" s="9"/>
      <c r="B770" s="9"/>
      <c r="C770" s="10"/>
      <c r="D770" s="11"/>
      <c r="E770" s="12" t="str">
        <f aca="false">IF(C770="","",C770+N(D770))</f>
        <v/>
      </c>
      <c r="F770" s="9"/>
      <c r="G770" s="13"/>
      <c r="H770" s="13"/>
      <c r="I770" s="14" t="str">
        <f aca="false">IF(G770="","",G770+N(H770))</f>
        <v/>
      </c>
      <c r="J770" s="13"/>
      <c r="K770" s="10"/>
      <c r="L770" s="14" t="str">
        <f aca="false">IF(I770="","",I770-N(J770))</f>
        <v/>
      </c>
      <c r="M770" s="15" t="str">
        <f aca="true">IF(I770="","",IF(L770&lt;=0,"Paid",IF(C770="","Draft",IF(E770&lt;TODAY(),"Overdue",IF(N(J770)&gt;0,"Part paid",IF(E770-TODAY()&lt;=7,"Due soon","Not due yet"))))))</f>
        <v/>
      </c>
      <c r="N770" s="16" t="str">
        <f aca="true">IF(OR(L770="",E770=""),"",IF(AND(L770&gt;0,E770&lt;TODAY()),TODAY()-E770,0))</f>
        <v/>
      </c>
      <c r="O770" s="15" t="str">
        <f aca="false">IF(OR(L770="",N(L770)&lt;=0,E770=""),"",IF(N770=0,"Current",IF(N770&lt;=30,"1-30",IF(N770&lt;=60,"31-60",IF(N770&lt;=90,"61-90","90+")))))</f>
        <v/>
      </c>
      <c r="P770" s="16" t="str">
        <f aca="false">IF(OR(K770="",C770="",N(L770)&gt;0),"",K770-C770)</f>
        <v/>
      </c>
      <c r="Q770" s="9"/>
    </row>
    <row r="771" customFormat="false" ht="15" hidden="false" customHeight="false" outlineLevel="0" collapsed="false">
      <c r="A771" s="9"/>
      <c r="B771" s="9"/>
      <c r="C771" s="10"/>
      <c r="D771" s="11"/>
      <c r="E771" s="12" t="str">
        <f aca="false">IF(C771="","",C771+N(D771))</f>
        <v/>
      </c>
      <c r="F771" s="9"/>
      <c r="G771" s="13"/>
      <c r="H771" s="13"/>
      <c r="I771" s="14" t="str">
        <f aca="false">IF(G771="","",G771+N(H771))</f>
        <v/>
      </c>
      <c r="J771" s="13"/>
      <c r="K771" s="10"/>
      <c r="L771" s="14" t="str">
        <f aca="false">IF(I771="","",I771-N(J771))</f>
        <v/>
      </c>
      <c r="M771" s="15" t="str">
        <f aca="true">IF(I771="","",IF(L771&lt;=0,"Paid",IF(C771="","Draft",IF(E771&lt;TODAY(),"Overdue",IF(N(J771)&gt;0,"Part paid",IF(E771-TODAY()&lt;=7,"Due soon","Not due yet"))))))</f>
        <v/>
      </c>
      <c r="N771" s="16" t="str">
        <f aca="true">IF(OR(L771="",E771=""),"",IF(AND(L771&gt;0,E771&lt;TODAY()),TODAY()-E771,0))</f>
        <v/>
      </c>
      <c r="O771" s="15" t="str">
        <f aca="false">IF(OR(L771="",N(L771)&lt;=0,E771=""),"",IF(N771=0,"Current",IF(N771&lt;=30,"1-30",IF(N771&lt;=60,"31-60",IF(N771&lt;=90,"61-90","90+")))))</f>
        <v/>
      </c>
      <c r="P771" s="16" t="str">
        <f aca="false">IF(OR(K771="",C771="",N(L771)&gt;0),"",K771-C771)</f>
        <v/>
      </c>
      <c r="Q771" s="9"/>
    </row>
    <row r="772" customFormat="false" ht="15" hidden="false" customHeight="false" outlineLevel="0" collapsed="false">
      <c r="A772" s="9"/>
      <c r="B772" s="9"/>
      <c r="C772" s="10"/>
      <c r="D772" s="11"/>
      <c r="E772" s="12" t="str">
        <f aca="false">IF(C772="","",C772+N(D772))</f>
        <v/>
      </c>
      <c r="F772" s="9"/>
      <c r="G772" s="13"/>
      <c r="H772" s="13"/>
      <c r="I772" s="14" t="str">
        <f aca="false">IF(G772="","",G772+N(H772))</f>
        <v/>
      </c>
      <c r="J772" s="13"/>
      <c r="K772" s="10"/>
      <c r="L772" s="14" t="str">
        <f aca="false">IF(I772="","",I772-N(J772))</f>
        <v/>
      </c>
      <c r="M772" s="15" t="str">
        <f aca="true">IF(I772="","",IF(L772&lt;=0,"Paid",IF(C772="","Draft",IF(E772&lt;TODAY(),"Overdue",IF(N(J772)&gt;0,"Part paid",IF(E772-TODAY()&lt;=7,"Due soon","Not due yet"))))))</f>
        <v/>
      </c>
      <c r="N772" s="16" t="str">
        <f aca="true">IF(OR(L772="",E772=""),"",IF(AND(L772&gt;0,E772&lt;TODAY()),TODAY()-E772,0))</f>
        <v/>
      </c>
      <c r="O772" s="15" t="str">
        <f aca="false">IF(OR(L772="",N(L772)&lt;=0,E772=""),"",IF(N772=0,"Current",IF(N772&lt;=30,"1-30",IF(N772&lt;=60,"31-60",IF(N772&lt;=90,"61-90","90+")))))</f>
        <v/>
      </c>
      <c r="P772" s="16" t="str">
        <f aca="false">IF(OR(K772="",C772="",N(L772)&gt;0),"",K772-C772)</f>
        <v/>
      </c>
      <c r="Q772" s="9"/>
    </row>
    <row r="773" customFormat="false" ht="15" hidden="false" customHeight="false" outlineLevel="0" collapsed="false">
      <c r="A773" s="9"/>
      <c r="B773" s="9"/>
      <c r="C773" s="10"/>
      <c r="D773" s="11"/>
      <c r="E773" s="12" t="str">
        <f aca="false">IF(C773="","",C773+N(D773))</f>
        <v/>
      </c>
      <c r="F773" s="9"/>
      <c r="G773" s="13"/>
      <c r="H773" s="13"/>
      <c r="I773" s="14" t="str">
        <f aca="false">IF(G773="","",G773+N(H773))</f>
        <v/>
      </c>
      <c r="J773" s="13"/>
      <c r="K773" s="10"/>
      <c r="L773" s="14" t="str">
        <f aca="false">IF(I773="","",I773-N(J773))</f>
        <v/>
      </c>
      <c r="M773" s="15" t="str">
        <f aca="true">IF(I773="","",IF(L773&lt;=0,"Paid",IF(C773="","Draft",IF(E773&lt;TODAY(),"Overdue",IF(N(J773)&gt;0,"Part paid",IF(E773-TODAY()&lt;=7,"Due soon","Not due yet"))))))</f>
        <v/>
      </c>
      <c r="N773" s="16" t="str">
        <f aca="true">IF(OR(L773="",E773=""),"",IF(AND(L773&gt;0,E773&lt;TODAY()),TODAY()-E773,0))</f>
        <v/>
      </c>
      <c r="O773" s="15" t="str">
        <f aca="false">IF(OR(L773="",N(L773)&lt;=0,E773=""),"",IF(N773=0,"Current",IF(N773&lt;=30,"1-30",IF(N773&lt;=60,"31-60",IF(N773&lt;=90,"61-90","90+")))))</f>
        <v/>
      </c>
      <c r="P773" s="16" t="str">
        <f aca="false">IF(OR(K773="",C773="",N(L773)&gt;0),"",K773-C773)</f>
        <v/>
      </c>
      <c r="Q773" s="9"/>
    </row>
    <row r="774" customFormat="false" ht="15" hidden="false" customHeight="false" outlineLevel="0" collapsed="false">
      <c r="A774" s="9"/>
      <c r="B774" s="9"/>
      <c r="C774" s="10"/>
      <c r="D774" s="11"/>
      <c r="E774" s="12" t="str">
        <f aca="false">IF(C774="","",C774+N(D774))</f>
        <v/>
      </c>
      <c r="F774" s="9"/>
      <c r="G774" s="13"/>
      <c r="H774" s="13"/>
      <c r="I774" s="14" t="str">
        <f aca="false">IF(G774="","",G774+N(H774))</f>
        <v/>
      </c>
      <c r="J774" s="13"/>
      <c r="K774" s="10"/>
      <c r="L774" s="14" t="str">
        <f aca="false">IF(I774="","",I774-N(J774))</f>
        <v/>
      </c>
      <c r="M774" s="15" t="str">
        <f aca="true">IF(I774="","",IF(L774&lt;=0,"Paid",IF(C774="","Draft",IF(E774&lt;TODAY(),"Overdue",IF(N(J774)&gt;0,"Part paid",IF(E774-TODAY()&lt;=7,"Due soon","Not due yet"))))))</f>
        <v/>
      </c>
      <c r="N774" s="16" t="str">
        <f aca="true">IF(OR(L774="",E774=""),"",IF(AND(L774&gt;0,E774&lt;TODAY()),TODAY()-E774,0))</f>
        <v/>
      </c>
      <c r="O774" s="15" t="str">
        <f aca="false">IF(OR(L774="",N(L774)&lt;=0,E774=""),"",IF(N774=0,"Current",IF(N774&lt;=30,"1-30",IF(N774&lt;=60,"31-60",IF(N774&lt;=90,"61-90","90+")))))</f>
        <v/>
      </c>
      <c r="P774" s="16" t="str">
        <f aca="false">IF(OR(K774="",C774="",N(L774)&gt;0),"",K774-C774)</f>
        <v/>
      </c>
      <c r="Q774" s="9"/>
    </row>
    <row r="775" customFormat="false" ht="15" hidden="false" customHeight="false" outlineLevel="0" collapsed="false">
      <c r="A775" s="9"/>
      <c r="B775" s="9"/>
      <c r="C775" s="10"/>
      <c r="D775" s="11"/>
      <c r="E775" s="12" t="str">
        <f aca="false">IF(C775="","",C775+N(D775))</f>
        <v/>
      </c>
      <c r="F775" s="9"/>
      <c r="G775" s="13"/>
      <c r="H775" s="13"/>
      <c r="I775" s="14" t="str">
        <f aca="false">IF(G775="","",G775+N(H775))</f>
        <v/>
      </c>
      <c r="J775" s="13"/>
      <c r="K775" s="10"/>
      <c r="L775" s="14" t="str">
        <f aca="false">IF(I775="","",I775-N(J775))</f>
        <v/>
      </c>
      <c r="M775" s="15" t="str">
        <f aca="true">IF(I775="","",IF(L775&lt;=0,"Paid",IF(C775="","Draft",IF(E775&lt;TODAY(),"Overdue",IF(N(J775)&gt;0,"Part paid",IF(E775-TODAY()&lt;=7,"Due soon","Not due yet"))))))</f>
        <v/>
      </c>
      <c r="N775" s="16" t="str">
        <f aca="true">IF(OR(L775="",E775=""),"",IF(AND(L775&gt;0,E775&lt;TODAY()),TODAY()-E775,0))</f>
        <v/>
      </c>
      <c r="O775" s="15" t="str">
        <f aca="false">IF(OR(L775="",N(L775)&lt;=0,E775=""),"",IF(N775=0,"Current",IF(N775&lt;=30,"1-30",IF(N775&lt;=60,"31-60",IF(N775&lt;=90,"61-90","90+")))))</f>
        <v/>
      </c>
      <c r="P775" s="16" t="str">
        <f aca="false">IF(OR(K775="",C775="",N(L775)&gt;0),"",K775-C775)</f>
        <v/>
      </c>
      <c r="Q775" s="9"/>
    </row>
    <row r="776" customFormat="false" ht="15" hidden="false" customHeight="false" outlineLevel="0" collapsed="false">
      <c r="A776" s="9"/>
      <c r="B776" s="9"/>
      <c r="C776" s="10"/>
      <c r="D776" s="11"/>
      <c r="E776" s="12" t="str">
        <f aca="false">IF(C776="","",C776+N(D776))</f>
        <v/>
      </c>
      <c r="F776" s="9"/>
      <c r="G776" s="13"/>
      <c r="H776" s="13"/>
      <c r="I776" s="14" t="str">
        <f aca="false">IF(G776="","",G776+N(H776))</f>
        <v/>
      </c>
      <c r="J776" s="13"/>
      <c r="K776" s="10"/>
      <c r="L776" s="14" t="str">
        <f aca="false">IF(I776="","",I776-N(J776))</f>
        <v/>
      </c>
      <c r="M776" s="15" t="str">
        <f aca="true">IF(I776="","",IF(L776&lt;=0,"Paid",IF(C776="","Draft",IF(E776&lt;TODAY(),"Overdue",IF(N(J776)&gt;0,"Part paid",IF(E776-TODAY()&lt;=7,"Due soon","Not due yet"))))))</f>
        <v/>
      </c>
      <c r="N776" s="16" t="str">
        <f aca="true">IF(OR(L776="",E776=""),"",IF(AND(L776&gt;0,E776&lt;TODAY()),TODAY()-E776,0))</f>
        <v/>
      </c>
      <c r="O776" s="15" t="str">
        <f aca="false">IF(OR(L776="",N(L776)&lt;=0,E776=""),"",IF(N776=0,"Current",IF(N776&lt;=30,"1-30",IF(N776&lt;=60,"31-60",IF(N776&lt;=90,"61-90","90+")))))</f>
        <v/>
      </c>
      <c r="P776" s="16" t="str">
        <f aca="false">IF(OR(K776="",C776="",N(L776)&gt;0),"",K776-C776)</f>
        <v/>
      </c>
      <c r="Q776" s="9"/>
    </row>
    <row r="777" customFormat="false" ht="15" hidden="false" customHeight="false" outlineLevel="0" collapsed="false">
      <c r="A777" s="9"/>
      <c r="B777" s="9"/>
      <c r="C777" s="10"/>
      <c r="D777" s="11"/>
      <c r="E777" s="12" t="str">
        <f aca="false">IF(C777="","",C777+N(D777))</f>
        <v/>
      </c>
      <c r="F777" s="9"/>
      <c r="G777" s="13"/>
      <c r="H777" s="13"/>
      <c r="I777" s="14" t="str">
        <f aca="false">IF(G777="","",G777+N(H777))</f>
        <v/>
      </c>
      <c r="J777" s="13"/>
      <c r="K777" s="10"/>
      <c r="L777" s="14" t="str">
        <f aca="false">IF(I777="","",I777-N(J777))</f>
        <v/>
      </c>
      <c r="M777" s="15" t="str">
        <f aca="true">IF(I777="","",IF(L777&lt;=0,"Paid",IF(C777="","Draft",IF(E777&lt;TODAY(),"Overdue",IF(N(J777)&gt;0,"Part paid",IF(E777-TODAY()&lt;=7,"Due soon","Not due yet"))))))</f>
        <v/>
      </c>
      <c r="N777" s="16" t="str">
        <f aca="true">IF(OR(L777="",E777=""),"",IF(AND(L777&gt;0,E777&lt;TODAY()),TODAY()-E777,0))</f>
        <v/>
      </c>
      <c r="O777" s="15" t="str">
        <f aca="false">IF(OR(L777="",N(L777)&lt;=0,E777=""),"",IF(N777=0,"Current",IF(N777&lt;=30,"1-30",IF(N777&lt;=60,"31-60",IF(N777&lt;=90,"61-90","90+")))))</f>
        <v/>
      </c>
      <c r="P777" s="16" t="str">
        <f aca="false">IF(OR(K777="",C777="",N(L777)&gt;0),"",K777-C777)</f>
        <v/>
      </c>
      <c r="Q777" s="9"/>
    </row>
    <row r="778" customFormat="false" ht="15" hidden="false" customHeight="false" outlineLevel="0" collapsed="false">
      <c r="A778" s="9"/>
      <c r="B778" s="9"/>
      <c r="C778" s="10"/>
      <c r="D778" s="11"/>
      <c r="E778" s="12" t="str">
        <f aca="false">IF(C778="","",C778+N(D778))</f>
        <v/>
      </c>
      <c r="F778" s="9"/>
      <c r="G778" s="13"/>
      <c r="H778" s="13"/>
      <c r="I778" s="14" t="str">
        <f aca="false">IF(G778="","",G778+N(H778))</f>
        <v/>
      </c>
      <c r="J778" s="13"/>
      <c r="K778" s="10"/>
      <c r="L778" s="14" t="str">
        <f aca="false">IF(I778="","",I778-N(J778))</f>
        <v/>
      </c>
      <c r="M778" s="15" t="str">
        <f aca="true">IF(I778="","",IF(L778&lt;=0,"Paid",IF(C778="","Draft",IF(E778&lt;TODAY(),"Overdue",IF(N(J778)&gt;0,"Part paid",IF(E778-TODAY()&lt;=7,"Due soon","Not due yet"))))))</f>
        <v/>
      </c>
      <c r="N778" s="16" t="str">
        <f aca="true">IF(OR(L778="",E778=""),"",IF(AND(L778&gt;0,E778&lt;TODAY()),TODAY()-E778,0))</f>
        <v/>
      </c>
      <c r="O778" s="15" t="str">
        <f aca="false">IF(OR(L778="",N(L778)&lt;=0,E778=""),"",IF(N778=0,"Current",IF(N778&lt;=30,"1-30",IF(N778&lt;=60,"31-60",IF(N778&lt;=90,"61-90","90+")))))</f>
        <v/>
      </c>
      <c r="P778" s="16" t="str">
        <f aca="false">IF(OR(K778="",C778="",N(L778)&gt;0),"",K778-C778)</f>
        <v/>
      </c>
      <c r="Q778" s="9"/>
    </row>
    <row r="779" customFormat="false" ht="15" hidden="false" customHeight="false" outlineLevel="0" collapsed="false">
      <c r="A779" s="9"/>
      <c r="B779" s="9"/>
      <c r="C779" s="10"/>
      <c r="D779" s="11"/>
      <c r="E779" s="12" t="str">
        <f aca="false">IF(C779="","",C779+N(D779))</f>
        <v/>
      </c>
      <c r="F779" s="9"/>
      <c r="G779" s="13"/>
      <c r="H779" s="13"/>
      <c r="I779" s="14" t="str">
        <f aca="false">IF(G779="","",G779+N(H779))</f>
        <v/>
      </c>
      <c r="J779" s="13"/>
      <c r="K779" s="10"/>
      <c r="L779" s="14" t="str">
        <f aca="false">IF(I779="","",I779-N(J779))</f>
        <v/>
      </c>
      <c r="M779" s="15" t="str">
        <f aca="true">IF(I779="","",IF(L779&lt;=0,"Paid",IF(C779="","Draft",IF(E779&lt;TODAY(),"Overdue",IF(N(J779)&gt;0,"Part paid",IF(E779-TODAY()&lt;=7,"Due soon","Not due yet"))))))</f>
        <v/>
      </c>
      <c r="N779" s="16" t="str">
        <f aca="true">IF(OR(L779="",E779=""),"",IF(AND(L779&gt;0,E779&lt;TODAY()),TODAY()-E779,0))</f>
        <v/>
      </c>
      <c r="O779" s="15" t="str">
        <f aca="false">IF(OR(L779="",N(L779)&lt;=0,E779=""),"",IF(N779=0,"Current",IF(N779&lt;=30,"1-30",IF(N779&lt;=60,"31-60",IF(N779&lt;=90,"61-90","90+")))))</f>
        <v/>
      </c>
      <c r="P779" s="16" t="str">
        <f aca="false">IF(OR(K779="",C779="",N(L779)&gt;0),"",K779-C779)</f>
        <v/>
      </c>
      <c r="Q779" s="9"/>
    </row>
    <row r="780" customFormat="false" ht="15" hidden="false" customHeight="false" outlineLevel="0" collapsed="false">
      <c r="A780" s="9"/>
      <c r="B780" s="9"/>
      <c r="C780" s="10"/>
      <c r="D780" s="11"/>
      <c r="E780" s="12" t="str">
        <f aca="false">IF(C780="","",C780+N(D780))</f>
        <v/>
      </c>
      <c r="F780" s="9"/>
      <c r="G780" s="13"/>
      <c r="H780" s="13"/>
      <c r="I780" s="14" t="str">
        <f aca="false">IF(G780="","",G780+N(H780))</f>
        <v/>
      </c>
      <c r="J780" s="13"/>
      <c r="K780" s="10"/>
      <c r="L780" s="14" t="str">
        <f aca="false">IF(I780="","",I780-N(J780))</f>
        <v/>
      </c>
      <c r="M780" s="15" t="str">
        <f aca="true">IF(I780="","",IF(L780&lt;=0,"Paid",IF(C780="","Draft",IF(E780&lt;TODAY(),"Overdue",IF(N(J780)&gt;0,"Part paid",IF(E780-TODAY()&lt;=7,"Due soon","Not due yet"))))))</f>
        <v/>
      </c>
      <c r="N780" s="16" t="str">
        <f aca="true">IF(OR(L780="",E780=""),"",IF(AND(L780&gt;0,E780&lt;TODAY()),TODAY()-E780,0))</f>
        <v/>
      </c>
      <c r="O780" s="15" t="str">
        <f aca="false">IF(OR(L780="",N(L780)&lt;=0,E780=""),"",IF(N780=0,"Current",IF(N780&lt;=30,"1-30",IF(N780&lt;=60,"31-60",IF(N780&lt;=90,"61-90","90+")))))</f>
        <v/>
      </c>
      <c r="P780" s="16" t="str">
        <f aca="false">IF(OR(K780="",C780="",N(L780)&gt;0),"",K780-C780)</f>
        <v/>
      </c>
      <c r="Q780" s="9"/>
    </row>
    <row r="781" customFormat="false" ht="15" hidden="false" customHeight="false" outlineLevel="0" collapsed="false">
      <c r="A781" s="9"/>
      <c r="B781" s="9"/>
      <c r="C781" s="10"/>
      <c r="D781" s="11"/>
      <c r="E781" s="12" t="str">
        <f aca="false">IF(C781="","",C781+N(D781))</f>
        <v/>
      </c>
      <c r="F781" s="9"/>
      <c r="G781" s="13"/>
      <c r="H781" s="13"/>
      <c r="I781" s="14" t="str">
        <f aca="false">IF(G781="","",G781+N(H781))</f>
        <v/>
      </c>
      <c r="J781" s="13"/>
      <c r="K781" s="10"/>
      <c r="L781" s="14" t="str">
        <f aca="false">IF(I781="","",I781-N(J781))</f>
        <v/>
      </c>
      <c r="M781" s="15" t="str">
        <f aca="true">IF(I781="","",IF(L781&lt;=0,"Paid",IF(C781="","Draft",IF(E781&lt;TODAY(),"Overdue",IF(N(J781)&gt;0,"Part paid",IF(E781-TODAY()&lt;=7,"Due soon","Not due yet"))))))</f>
        <v/>
      </c>
      <c r="N781" s="16" t="str">
        <f aca="true">IF(OR(L781="",E781=""),"",IF(AND(L781&gt;0,E781&lt;TODAY()),TODAY()-E781,0))</f>
        <v/>
      </c>
      <c r="O781" s="15" t="str">
        <f aca="false">IF(OR(L781="",N(L781)&lt;=0,E781=""),"",IF(N781=0,"Current",IF(N781&lt;=30,"1-30",IF(N781&lt;=60,"31-60",IF(N781&lt;=90,"61-90","90+")))))</f>
        <v/>
      </c>
      <c r="P781" s="16" t="str">
        <f aca="false">IF(OR(K781="",C781="",N(L781)&gt;0),"",K781-C781)</f>
        <v/>
      </c>
      <c r="Q781" s="9"/>
    </row>
    <row r="782" customFormat="false" ht="15" hidden="false" customHeight="false" outlineLevel="0" collapsed="false">
      <c r="A782" s="9"/>
      <c r="B782" s="9"/>
      <c r="C782" s="10"/>
      <c r="D782" s="11"/>
      <c r="E782" s="12" t="str">
        <f aca="false">IF(C782="","",C782+N(D782))</f>
        <v/>
      </c>
      <c r="F782" s="9"/>
      <c r="G782" s="13"/>
      <c r="H782" s="13"/>
      <c r="I782" s="14" t="str">
        <f aca="false">IF(G782="","",G782+N(H782))</f>
        <v/>
      </c>
      <c r="J782" s="13"/>
      <c r="K782" s="10"/>
      <c r="L782" s="14" t="str">
        <f aca="false">IF(I782="","",I782-N(J782))</f>
        <v/>
      </c>
      <c r="M782" s="15" t="str">
        <f aca="true">IF(I782="","",IF(L782&lt;=0,"Paid",IF(C782="","Draft",IF(E782&lt;TODAY(),"Overdue",IF(N(J782)&gt;0,"Part paid",IF(E782-TODAY()&lt;=7,"Due soon","Not due yet"))))))</f>
        <v/>
      </c>
      <c r="N782" s="16" t="str">
        <f aca="true">IF(OR(L782="",E782=""),"",IF(AND(L782&gt;0,E782&lt;TODAY()),TODAY()-E782,0))</f>
        <v/>
      </c>
      <c r="O782" s="15" t="str">
        <f aca="false">IF(OR(L782="",N(L782)&lt;=0,E782=""),"",IF(N782=0,"Current",IF(N782&lt;=30,"1-30",IF(N782&lt;=60,"31-60",IF(N782&lt;=90,"61-90","90+")))))</f>
        <v/>
      </c>
      <c r="P782" s="16" t="str">
        <f aca="false">IF(OR(K782="",C782="",N(L782)&gt;0),"",K782-C782)</f>
        <v/>
      </c>
      <c r="Q782" s="9"/>
    </row>
    <row r="783" customFormat="false" ht="15" hidden="false" customHeight="false" outlineLevel="0" collapsed="false">
      <c r="A783" s="9"/>
      <c r="B783" s="9"/>
      <c r="C783" s="10"/>
      <c r="D783" s="11"/>
      <c r="E783" s="12" t="str">
        <f aca="false">IF(C783="","",C783+N(D783))</f>
        <v/>
      </c>
      <c r="F783" s="9"/>
      <c r="G783" s="13"/>
      <c r="H783" s="13"/>
      <c r="I783" s="14" t="str">
        <f aca="false">IF(G783="","",G783+N(H783))</f>
        <v/>
      </c>
      <c r="J783" s="13"/>
      <c r="K783" s="10"/>
      <c r="L783" s="14" t="str">
        <f aca="false">IF(I783="","",I783-N(J783))</f>
        <v/>
      </c>
      <c r="M783" s="15" t="str">
        <f aca="true">IF(I783="","",IF(L783&lt;=0,"Paid",IF(C783="","Draft",IF(E783&lt;TODAY(),"Overdue",IF(N(J783)&gt;0,"Part paid",IF(E783-TODAY()&lt;=7,"Due soon","Not due yet"))))))</f>
        <v/>
      </c>
      <c r="N783" s="16" t="str">
        <f aca="true">IF(OR(L783="",E783=""),"",IF(AND(L783&gt;0,E783&lt;TODAY()),TODAY()-E783,0))</f>
        <v/>
      </c>
      <c r="O783" s="15" t="str">
        <f aca="false">IF(OR(L783="",N(L783)&lt;=0,E783=""),"",IF(N783=0,"Current",IF(N783&lt;=30,"1-30",IF(N783&lt;=60,"31-60",IF(N783&lt;=90,"61-90","90+")))))</f>
        <v/>
      </c>
      <c r="P783" s="16" t="str">
        <f aca="false">IF(OR(K783="",C783="",N(L783)&gt;0),"",K783-C783)</f>
        <v/>
      </c>
      <c r="Q783" s="9"/>
    </row>
    <row r="784" customFormat="false" ht="15" hidden="false" customHeight="false" outlineLevel="0" collapsed="false">
      <c r="A784" s="9"/>
      <c r="B784" s="9"/>
      <c r="C784" s="10"/>
      <c r="D784" s="11"/>
      <c r="E784" s="12" t="str">
        <f aca="false">IF(C784="","",C784+N(D784))</f>
        <v/>
      </c>
      <c r="F784" s="9"/>
      <c r="G784" s="13"/>
      <c r="H784" s="13"/>
      <c r="I784" s="14" t="str">
        <f aca="false">IF(G784="","",G784+N(H784))</f>
        <v/>
      </c>
      <c r="J784" s="13"/>
      <c r="K784" s="10"/>
      <c r="L784" s="14" t="str">
        <f aca="false">IF(I784="","",I784-N(J784))</f>
        <v/>
      </c>
      <c r="M784" s="15" t="str">
        <f aca="true">IF(I784="","",IF(L784&lt;=0,"Paid",IF(C784="","Draft",IF(E784&lt;TODAY(),"Overdue",IF(N(J784)&gt;0,"Part paid",IF(E784-TODAY()&lt;=7,"Due soon","Not due yet"))))))</f>
        <v/>
      </c>
      <c r="N784" s="16" t="str">
        <f aca="true">IF(OR(L784="",E784=""),"",IF(AND(L784&gt;0,E784&lt;TODAY()),TODAY()-E784,0))</f>
        <v/>
      </c>
      <c r="O784" s="15" t="str">
        <f aca="false">IF(OR(L784="",N(L784)&lt;=0,E784=""),"",IF(N784=0,"Current",IF(N784&lt;=30,"1-30",IF(N784&lt;=60,"31-60",IF(N784&lt;=90,"61-90","90+")))))</f>
        <v/>
      </c>
      <c r="P784" s="16" t="str">
        <f aca="false">IF(OR(K784="",C784="",N(L784)&gt;0),"",K784-C784)</f>
        <v/>
      </c>
      <c r="Q784" s="9"/>
    </row>
    <row r="785" customFormat="false" ht="15" hidden="false" customHeight="false" outlineLevel="0" collapsed="false">
      <c r="A785" s="9"/>
      <c r="B785" s="9"/>
      <c r="C785" s="10"/>
      <c r="D785" s="11"/>
      <c r="E785" s="12" t="str">
        <f aca="false">IF(C785="","",C785+N(D785))</f>
        <v/>
      </c>
      <c r="F785" s="9"/>
      <c r="G785" s="13"/>
      <c r="H785" s="13"/>
      <c r="I785" s="14" t="str">
        <f aca="false">IF(G785="","",G785+N(H785))</f>
        <v/>
      </c>
      <c r="J785" s="13"/>
      <c r="K785" s="10"/>
      <c r="L785" s="14" t="str">
        <f aca="false">IF(I785="","",I785-N(J785))</f>
        <v/>
      </c>
      <c r="M785" s="15" t="str">
        <f aca="true">IF(I785="","",IF(L785&lt;=0,"Paid",IF(C785="","Draft",IF(E785&lt;TODAY(),"Overdue",IF(N(J785)&gt;0,"Part paid",IF(E785-TODAY()&lt;=7,"Due soon","Not due yet"))))))</f>
        <v/>
      </c>
      <c r="N785" s="16" t="str">
        <f aca="true">IF(OR(L785="",E785=""),"",IF(AND(L785&gt;0,E785&lt;TODAY()),TODAY()-E785,0))</f>
        <v/>
      </c>
      <c r="O785" s="15" t="str">
        <f aca="false">IF(OR(L785="",N(L785)&lt;=0,E785=""),"",IF(N785=0,"Current",IF(N785&lt;=30,"1-30",IF(N785&lt;=60,"31-60",IF(N785&lt;=90,"61-90","90+")))))</f>
        <v/>
      </c>
      <c r="P785" s="16" t="str">
        <f aca="false">IF(OR(K785="",C785="",N(L785)&gt;0),"",K785-C785)</f>
        <v/>
      </c>
      <c r="Q785" s="9"/>
    </row>
    <row r="786" customFormat="false" ht="15" hidden="false" customHeight="false" outlineLevel="0" collapsed="false">
      <c r="A786" s="9"/>
      <c r="B786" s="9"/>
      <c r="C786" s="10"/>
      <c r="D786" s="11"/>
      <c r="E786" s="12" t="str">
        <f aca="false">IF(C786="","",C786+N(D786))</f>
        <v/>
      </c>
      <c r="F786" s="9"/>
      <c r="G786" s="13"/>
      <c r="H786" s="13"/>
      <c r="I786" s="14" t="str">
        <f aca="false">IF(G786="","",G786+N(H786))</f>
        <v/>
      </c>
      <c r="J786" s="13"/>
      <c r="K786" s="10"/>
      <c r="L786" s="14" t="str">
        <f aca="false">IF(I786="","",I786-N(J786))</f>
        <v/>
      </c>
      <c r="M786" s="15" t="str">
        <f aca="true">IF(I786="","",IF(L786&lt;=0,"Paid",IF(C786="","Draft",IF(E786&lt;TODAY(),"Overdue",IF(N(J786)&gt;0,"Part paid",IF(E786-TODAY()&lt;=7,"Due soon","Not due yet"))))))</f>
        <v/>
      </c>
      <c r="N786" s="16" t="str">
        <f aca="true">IF(OR(L786="",E786=""),"",IF(AND(L786&gt;0,E786&lt;TODAY()),TODAY()-E786,0))</f>
        <v/>
      </c>
      <c r="O786" s="15" t="str">
        <f aca="false">IF(OR(L786="",N(L786)&lt;=0,E786=""),"",IF(N786=0,"Current",IF(N786&lt;=30,"1-30",IF(N786&lt;=60,"31-60",IF(N786&lt;=90,"61-90","90+")))))</f>
        <v/>
      </c>
      <c r="P786" s="16" t="str">
        <f aca="false">IF(OR(K786="",C786="",N(L786)&gt;0),"",K786-C786)</f>
        <v/>
      </c>
      <c r="Q786" s="9"/>
    </row>
    <row r="787" customFormat="false" ht="15" hidden="false" customHeight="false" outlineLevel="0" collapsed="false">
      <c r="A787" s="9"/>
      <c r="B787" s="9"/>
      <c r="C787" s="10"/>
      <c r="D787" s="11"/>
      <c r="E787" s="12" t="str">
        <f aca="false">IF(C787="","",C787+N(D787))</f>
        <v/>
      </c>
      <c r="F787" s="9"/>
      <c r="G787" s="13"/>
      <c r="H787" s="13"/>
      <c r="I787" s="14" t="str">
        <f aca="false">IF(G787="","",G787+N(H787))</f>
        <v/>
      </c>
      <c r="J787" s="13"/>
      <c r="K787" s="10"/>
      <c r="L787" s="14" t="str">
        <f aca="false">IF(I787="","",I787-N(J787))</f>
        <v/>
      </c>
      <c r="M787" s="15" t="str">
        <f aca="true">IF(I787="","",IF(L787&lt;=0,"Paid",IF(C787="","Draft",IF(E787&lt;TODAY(),"Overdue",IF(N(J787)&gt;0,"Part paid",IF(E787-TODAY()&lt;=7,"Due soon","Not due yet"))))))</f>
        <v/>
      </c>
      <c r="N787" s="16" t="str">
        <f aca="true">IF(OR(L787="",E787=""),"",IF(AND(L787&gt;0,E787&lt;TODAY()),TODAY()-E787,0))</f>
        <v/>
      </c>
      <c r="O787" s="15" t="str">
        <f aca="false">IF(OR(L787="",N(L787)&lt;=0,E787=""),"",IF(N787=0,"Current",IF(N787&lt;=30,"1-30",IF(N787&lt;=60,"31-60",IF(N787&lt;=90,"61-90","90+")))))</f>
        <v/>
      </c>
      <c r="P787" s="16" t="str">
        <f aca="false">IF(OR(K787="",C787="",N(L787)&gt;0),"",K787-C787)</f>
        <v/>
      </c>
      <c r="Q787" s="9"/>
    </row>
    <row r="788" customFormat="false" ht="15" hidden="false" customHeight="false" outlineLevel="0" collapsed="false">
      <c r="A788" s="9"/>
      <c r="B788" s="9"/>
      <c r="C788" s="10"/>
      <c r="D788" s="11"/>
      <c r="E788" s="12" t="str">
        <f aca="false">IF(C788="","",C788+N(D788))</f>
        <v/>
      </c>
      <c r="F788" s="9"/>
      <c r="G788" s="13"/>
      <c r="H788" s="13"/>
      <c r="I788" s="14" t="str">
        <f aca="false">IF(G788="","",G788+N(H788))</f>
        <v/>
      </c>
      <c r="J788" s="13"/>
      <c r="K788" s="10"/>
      <c r="L788" s="14" t="str">
        <f aca="false">IF(I788="","",I788-N(J788))</f>
        <v/>
      </c>
      <c r="M788" s="15" t="str">
        <f aca="true">IF(I788="","",IF(L788&lt;=0,"Paid",IF(C788="","Draft",IF(E788&lt;TODAY(),"Overdue",IF(N(J788)&gt;0,"Part paid",IF(E788-TODAY()&lt;=7,"Due soon","Not due yet"))))))</f>
        <v/>
      </c>
      <c r="N788" s="16" t="str">
        <f aca="true">IF(OR(L788="",E788=""),"",IF(AND(L788&gt;0,E788&lt;TODAY()),TODAY()-E788,0))</f>
        <v/>
      </c>
      <c r="O788" s="15" t="str">
        <f aca="false">IF(OR(L788="",N(L788)&lt;=0,E788=""),"",IF(N788=0,"Current",IF(N788&lt;=30,"1-30",IF(N788&lt;=60,"31-60",IF(N788&lt;=90,"61-90","90+")))))</f>
        <v/>
      </c>
      <c r="P788" s="16" t="str">
        <f aca="false">IF(OR(K788="",C788="",N(L788)&gt;0),"",K788-C788)</f>
        <v/>
      </c>
      <c r="Q788" s="9"/>
    </row>
    <row r="789" customFormat="false" ht="15" hidden="false" customHeight="false" outlineLevel="0" collapsed="false">
      <c r="A789" s="9"/>
      <c r="B789" s="9"/>
      <c r="C789" s="10"/>
      <c r="D789" s="11"/>
      <c r="E789" s="12" t="str">
        <f aca="false">IF(C789="","",C789+N(D789))</f>
        <v/>
      </c>
      <c r="F789" s="9"/>
      <c r="G789" s="13"/>
      <c r="H789" s="13"/>
      <c r="I789" s="14" t="str">
        <f aca="false">IF(G789="","",G789+N(H789))</f>
        <v/>
      </c>
      <c r="J789" s="13"/>
      <c r="K789" s="10"/>
      <c r="L789" s="14" t="str">
        <f aca="false">IF(I789="","",I789-N(J789))</f>
        <v/>
      </c>
      <c r="M789" s="15" t="str">
        <f aca="true">IF(I789="","",IF(L789&lt;=0,"Paid",IF(C789="","Draft",IF(E789&lt;TODAY(),"Overdue",IF(N(J789)&gt;0,"Part paid",IF(E789-TODAY()&lt;=7,"Due soon","Not due yet"))))))</f>
        <v/>
      </c>
      <c r="N789" s="16" t="str">
        <f aca="true">IF(OR(L789="",E789=""),"",IF(AND(L789&gt;0,E789&lt;TODAY()),TODAY()-E789,0))</f>
        <v/>
      </c>
      <c r="O789" s="15" t="str">
        <f aca="false">IF(OR(L789="",N(L789)&lt;=0,E789=""),"",IF(N789=0,"Current",IF(N789&lt;=30,"1-30",IF(N789&lt;=60,"31-60",IF(N789&lt;=90,"61-90","90+")))))</f>
        <v/>
      </c>
      <c r="P789" s="16" t="str">
        <f aca="false">IF(OR(K789="",C789="",N(L789)&gt;0),"",K789-C789)</f>
        <v/>
      </c>
      <c r="Q789" s="9"/>
    </row>
    <row r="790" customFormat="false" ht="15" hidden="false" customHeight="false" outlineLevel="0" collapsed="false">
      <c r="A790" s="9"/>
      <c r="B790" s="9"/>
      <c r="C790" s="10"/>
      <c r="D790" s="11"/>
      <c r="E790" s="12" t="str">
        <f aca="false">IF(C790="","",C790+N(D790))</f>
        <v/>
      </c>
      <c r="F790" s="9"/>
      <c r="G790" s="13"/>
      <c r="H790" s="13"/>
      <c r="I790" s="14" t="str">
        <f aca="false">IF(G790="","",G790+N(H790))</f>
        <v/>
      </c>
      <c r="J790" s="13"/>
      <c r="K790" s="10"/>
      <c r="L790" s="14" t="str">
        <f aca="false">IF(I790="","",I790-N(J790))</f>
        <v/>
      </c>
      <c r="M790" s="15" t="str">
        <f aca="true">IF(I790="","",IF(L790&lt;=0,"Paid",IF(C790="","Draft",IF(E790&lt;TODAY(),"Overdue",IF(N(J790)&gt;0,"Part paid",IF(E790-TODAY()&lt;=7,"Due soon","Not due yet"))))))</f>
        <v/>
      </c>
      <c r="N790" s="16" t="str">
        <f aca="true">IF(OR(L790="",E790=""),"",IF(AND(L790&gt;0,E790&lt;TODAY()),TODAY()-E790,0))</f>
        <v/>
      </c>
      <c r="O790" s="15" t="str">
        <f aca="false">IF(OR(L790="",N(L790)&lt;=0,E790=""),"",IF(N790=0,"Current",IF(N790&lt;=30,"1-30",IF(N790&lt;=60,"31-60",IF(N790&lt;=90,"61-90","90+")))))</f>
        <v/>
      </c>
      <c r="P790" s="16" t="str">
        <f aca="false">IF(OR(K790="",C790="",N(L790)&gt;0),"",K790-C790)</f>
        <v/>
      </c>
      <c r="Q790" s="9"/>
    </row>
    <row r="791" customFormat="false" ht="15" hidden="false" customHeight="false" outlineLevel="0" collapsed="false">
      <c r="A791" s="9"/>
      <c r="B791" s="9"/>
      <c r="C791" s="10"/>
      <c r="D791" s="11"/>
      <c r="E791" s="12" t="str">
        <f aca="false">IF(C791="","",C791+N(D791))</f>
        <v/>
      </c>
      <c r="F791" s="9"/>
      <c r="G791" s="13"/>
      <c r="H791" s="13"/>
      <c r="I791" s="14" t="str">
        <f aca="false">IF(G791="","",G791+N(H791))</f>
        <v/>
      </c>
      <c r="J791" s="13"/>
      <c r="K791" s="10"/>
      <c r="L791" s="14" t="str">
        <f aca="false">IF(I791="","",I791-N(J791))</f>
        <v/>
      </c>
      <c r="M791" s="15" t="str">
        <f aca="true">IF(I791="","",IF(L791&lt;=0,"Paid",IF(C791="","Draft",IF(E791&lt;TODAY(),"Overdue",IF(N(J791)&gt;0,"Part paid",IF(E791-TODAY()&lt;=7,"Due soon","Not due yet"))))))</f>
        <v/>
      </c>
      <c r="N791" s="16" t="str">
        <f aca="true">IF(OR(L791="",E791=""),"",IF(AND(L791&gt;0,E791&lt;TODAY()),TODAY()-E791,0))</f>
        <v/>
      </c>
      <c r="O791" s="15" t="str">
        <f aca="false">IF(OR(L791="",N(L791)&lt;=0,E791=""),"",IF(N791=0,"Current",IF(N791&lt;=30,"1-30",IF(N791&lt;=60,"31-60",IF(N791&lt;=90,"61-90","90+")))))</f>
        <v/>
      </c>
      <c r="P791" s="16" t="str">
        <f aca="false">IF(OR(K791="",C791="",N(L791)&gt;0),"",K791-C791)</f>
        <v/>
      </c>
      <c r="Q791" s="9"/>
    </row>
    <row r="792" customFormat="false" ht="15" hidden="false" customHeight="false" outlineLevel="0" collapsed="false">
      <c r="A792" s="9"/>
      <c r="B792" s="9"/>
      <c r="C792" s="10"/>
      <c r="D792" s="11"/>
      <c r="E792" s="12" t="str">
        <f aca="false">IF(C792="","",C792+N(D792))</f>
        <v/>
      </c>
      <c r="F792" s="9"/>
      <c r="G792" s="13"/>
      <c r="H792" s="13"/>
      <c r="I792" s="14" t="str">
        <f aca="false">IF(G792="","",G792+N(H792))</f>
        <v/>
      </c>
      <c r="J792" s="13"/>
      <c r="K792" s="10"/>
      <c r="L792" s="14" t="str">
        <f aca="false">IF(I792="","",I792-N(J792))</f>
        <v/>
      </c>
      <c r="M792" s="15" t="str">
        <f aca="true">IF(I792="","",IF(L792&lt;=0,"Paid",IF(C792="","Draft",IF(E792&lt;TODAY(),"Overdue",IF(N(J792)&gt;0,"Part paid",IF(E792-TODAY()&lt;=7,"Due soon","Not due yet"))))))</f>
        <v/>
      </c>
      <c r="N792" s="16" t="str">
        <f aca="true">IF(OR(L792="",E792=""),"",IF(AND(L792&gt;0,E792&lt;TODAY()),TODAY()-E792,0))</f>
        <v/>
      </c>
      <c r="O792" s="15" t="str">
        <f aca="false">IF(OR(L792="",N(L792)&lt;=0,E792=""),"",IF(N792=0,"Current",IF(N792&lt;=30,"1-30",IF(N792&lt;=60,"31-60",IF(N792&lt;=90,"61-90","90+")))))</f>
        <v/>
      </c>
      <c r="P792" s="16" t="str">
        <f aca="false">IF(OR(K792="",C792="",N(L792)&gt;0),"",K792-C792)</f>
        <v/>
      </c>
      <c r="Q792" s="9"/>
    </row>
    <row r="793" customFormat="false" ht="15" hidden="false" customHeight="false" outlineLevel="0" collapsed="false">
      <c r="A793" s="9"/>
      <c r="B793" s="9"/>
      <c r="C793" s="10"/>
      <c r="D793" s="11"/>
      <c r="E793" s="12" t="str">
        <f aca="false">IF(C793="","",C793+N(D793))</f>
        <v/>
      </c>
      <c r="F793" s="9"/>
      <c r="G793" s="13"/>
      <c r="H793" s="13"/>
      <c r="I793" s="14" t="str">
        <f aca="false">IF(G793="","",G793+N(H793))</f>
        <v/>
      </c>
      <c r="J793" s="13"/>
      <c r="K793" s="10"/>
      <c r="L793" s="14" t="str">
        <f aca="false">IF(I793="","",I793-N(J793))</f>
        <v/>
      </c>
      <c r="M793" s="15" t="str">
        <f aca="true">IF(I793="","",IF(L793&lt;=0,"Paid",IF(C793="","Draft",IF(E793&lt;TODAY(),"Overdue",IF(N(J793)&gt;0,"Part paid",IF(E793-TODAY()&lt;=7,"Due soon","Not due yet"))))))</f>
        <v/>
      </c>
      <c r="N793" s="16" t="str">
        <f aca="true">IF(OR(L793="",E793=""),"",IF(AND(L793&gt;0,E793&lt;TODAY()),TODAY()-E793,0))</f>
        <v/>
      </c>
      <c r="O793" s="15" t="str">
        <f aca="false">IF(OR(L793="",N(L793)&lt;=0,E793=""),"",IF(N793=0,"Current",IF(N793&lt;=30,"1-30",IF(N793&lt;=60,"31-60",IF(N793&lt;=90,"61-90","90+")))))</f>
        <v/>
      </c>
      <c r="P793" s="16" t="str">
        <f aca="false">IF(OR(K793="",C793="",N(L793)&gt;0),"",K793-C793)</f>
        <v/>
      </c>
      <c r="Q793" s="9"/>
    </row>
    <row r="794" customFormat="false" ht="15" hidden="false" customHeight="false" outlineLevel="0" collapsed="false">
      <c r="A794" s="9"/>
      <c r="B794" s="9"/>
      <c r="C794" s="10"/>
      <c r="D794" s="11"/>
      <c r="E794" s="12" t="str">
        <f aca="false">IF(C794="","",C794+N(D794))</f>
        <v/>
      </c>
      <c r="F794" s="9"/>
      <c r="G794" s="13"/>
      <c r="H794" s="13"/>
      <c r="I794" s="14" t="str">
        <f aca="false">IF(G794="","",G794+N(H794))</f>
        <v/>
      </c>
      <c r="J794" s="13"/>
      <c r="K794" s="10"/>
      <c r="L794" s="14" t="str">
        <f aca="false">IF(I794="","",I794-N(J794))</f>
        <v/>
      </c>
      <c r="M794" s="15" t="str">
        <f aca="true">IF(I794="","",IF(L794&lt;=0,"Paid",IF(C794="","Draft",IF(E794&lt;TODAY(),"Overdue",IF(N(J794)&gt;0,"Part paid",IF(E794-TODAY()&lt;=7,"Due soon","Not due yet"))))))</f>
        <v/>
      </c>
      <c r="N794" s="16" t="str">
        <f aca="true">IF(OR(L794="",E794=""),"",IF(AND(L794&gt;0,E794&lt;TODAY()),TODAY()-E794,0))</f>
        <v/>
      </c>
      <c r="O794" s="15" t="str">
        <f aca="false">IF(OR(L794="",N(L794)&lt;=0,E794=""),"",IF(N794=0,"Current",IF(N794&lt;=30,"1-30",IF(N794&lt;=60,"31-60",IF(N794&lt;=90,"61-90","90+")))))</f>
        <v/>
      </c>
      <c r="P794" s="16" t="str">
        <f aca="false">IF(OR(K794="",C794="",N(L794)&gt;0),"",K794-C794)</f>
        <v/>
      </c>
      <c r="Q794" s="9"/>
    </row>
    <row r="795" customFormat="false" ht="15" hidden="false" customHeight="false" outlineLevel="0" collapsed="false">
      <c r="A795" s="9"/>
      <c r="B795" s="9"/>
      <c r="C795" s="10"/>
      <c r="D795" s="11"/>
      <c r="E795" s="12" t="str">
        <f aca="false">IF(C795="","",C795+N(D795))</f>
        <v/>
      </c>
      <c r="F795" s="9"/>
      <c r="G795" s="13"/>
      <c r="H795" s="13"/>
      <c r="I795" s="14" t="str">
        <f aca="false">IF(G795="","",G795+N(H795))</f>
        <v/>
      </c>
      <c r="J795" s="13"/>
      <c r="K795" s="10"/>
      <c r="L795" s="14" t="str">
        <f aca="false">IF(I795="","",I795-N(J795))</f>
        <v/>
      </c>
      <c r="M795" s="15" t="str">
        <f aca="true">IF(I795="","",IF(L795&lt;=0,"Paid",IF(C795="","Draft",IF(E795&lt;TODAY(),"Overdue",IF(N(J795)&gt;0,"Part paid",IF(E795-TODAY()&lt;=7,"Due soon","Not due yet"))))))</f>
        <v/>
      </c>
      <c r="N795" s="16" t="str">
        <f aca="true">IF(OR(L795="",E795=""),"",IF(AND(L795&gt;0,E795&lt;TODAY()),TODAY()-E795,0))</f>
        <v/>
      </c>
      <c r="O795" s="15" t="str">
        <f aca="false">IF(OR(L795="",N(L795)&lt;=0,E795=""),"",IF(N795=0,"Current",IF(N795&lt;=30,"1-30",IF(N795&lt;=60,"31-60",IF(N795&lt;=90,"61-90","90+")))))</f>
        <v/>
      </c>
      <c r="P795" s="16" t="str">
        <f aca="false">IF(OR(K795="",C795="",N(L795)&gt;0),"",K795-C795)</f>
        <v/>
      </c>
      <c r="Q795" s="9"/>
    </row>
    <row r="796" customFormat="false" ht="15" hidden="false" customHeight="false" outlineLevel="0" collapsed="false">
      <c r="A796" s="9"/>
      <c r="B796" s="9"/>
      <c r="C796" s="10"/>
      <c r="D796" s="11"/>
      <c r="E796" s="12" t="str">
        <f aca="false">IF(C796="","",C796+N(D796))</f>
        <v/>
      </c>
      <c r="F796" s="9"/>
      <c r="G796" s="13"/>
      <c r="H796" s="13"/>
      <c r="I796" s="14" t="str">
        <f aca="false">IF(G796="","",G796+N(H796))</f>
        <v/>
      </c>
      <c r="J796" s="13"/>
      <c r="K796" s="10"/>
      <c r="L796" s="14" t="str">
        <f aca="false">IF(I796="","",I796-N(J796))</f>
        <v/>
      </c>
      <c r="M796" s="15" t="str">
        <f aca="true">IF(I796="","",IF(L796&lt;=0,"Paid",IF(C796="","Draft",IF(E796&lt;TODAY(),"Overdue",IF(N(J796)&gt;0,"Part paid",IF(E796-TODAY()&lt;=7,"Due soon","Not due yet"))))))</f>
        <v/>
      </c>
      <c r="N796" s="16" t="str">
        <f aca="true">IF(OR(L796="",E796=""),"",IF(AND(L796&gt;0,E796&lt;TODAY()),TODAY()-E796,0))</f>
        <v/>
      </c>
      <c r="O796" s="15" t="str">
        <f aca="false">IF(OR(L796="",N(L796)&lt;=0,E796=""),"",IF(N796=0,"Current",IF(N796&lt;=30,"1-30",IF(N796&lt;=60,"31-60",IF(N796&lt;=90,"61-90","90+")))))</f>
        <v/>
      </c>
      <c r="P796" s="16" t="str">
        <f aca="false">IF(OR(K796="",C796="",N(L796)&gt;0),"",K796-C796)</f>
        <v/>
      </c>
      <c r="Q796" s="9"/>
    </row>
    <row r="797" customFormat="false" ht="15" hidden="false" customHeight="false" outlineLevel="0" collapsed="false">
      <c r="A797" s="9"/>
      <c r="B797" s="9"/>
      <c r="C797" s="10"/>
      <c r="D797" s="11"/>
      <c r="E797" s="12" t="str">
        <f aca="false">IF(C797="","",C797+N(D797))</f>
        <v/>
      </c>
      <c r="F797" s="9"/>
      <c r="G797" s="13"/>
      <c r="H797" s="13"/>
      <c r="I797" s="14" t="str">
        <f aca="false">IF(G797="","",G797+N(H797))</f>
        <v/>
      </c>
      <c r="J797" s="13"/>
      <c r="K797" s="10"/>
      <c r="L797" s="14" t="str">
        <f aca="false">IF(I797="","",I797-N(J797))</f>
        <v/>
      </c>
      <c r="M797" s="15" t="str">
        <f aca="true">IF(I797="","",IF(L797&lt;=0,"Paid",IF(C797="","Draft",IF(E797&lt;TODAY(),"Overdue",IF(N(J797)&gt;0,"Part paid",IF(E797-TODAY()&lt;=7,"Due soon","Not due yet"))))))</f>
        <v/>
      </c>
      <c r="N797" s="16" t="str">
        <f aca="true">IF(OR(L797="",E797=""),"",IF(AND(L797&gt;0,E797&lt;TODAY()),TODAY()-E797,0))</f>
        <v/>
      </c>
      <c r="O797" s="15" t="str">
        <f aca="false">IF(OR(L797="",N(L797)&lt;=0,E797=""),"",IF(N797=0,"Current",IF(N797&lt;=30,"1-30",IF(N797&lt;=60,"31-60",IF(N797&lt;=90,"61-90","90+")))))</f>
        <v/>
      </c>
      <c r="P797" s="16" t="str">
        <f aca="false">IF(OR(K797="",C797="",N(L797)&gt;0),"",K797-C797)</f>
        <v/>
      </c>
      <c r="Q797" s="9"/>
    </row>
    <row r="798" customFormat="false" ht="15" hidden="false" customHeight="false" outlineLevel="0" collapsed="false">
      <c r="A798" s="9"/>
      <c r="B798" s="9"/>
      <c r="C798" s="10"/>
      <c r="D798" s="11"/>
      <c r="E798" s="12" t="str">
        <f aca="false">IF(C798="","",C798+N(D798))</f>
        <v/>
      </c>
      <c r="F798" s="9"/>
      <c r="G798" s="13"/>
      <c r="H798" s="13"/>
      <c r="I798" s="14" t="str">
        <f aca="false">IF(G798="","",G798+N(H798))</f>
        <v/>
      </c>
      <c r="J798" s="13"/>
      <c r="K798" s="10"/>
      <c r="L798" s="14" t="str">
        <f aca="false">IF(I798="","",I798-N(J798))</f>
        <v/>
      </c>
      <c r="M798" s="15" t="str">
        <f aca="true">IF(I798="","",IF(L798&lt;=0,"Paid",IF(C798="","Draft",IF(E798&lt;TODAY(),"Overdue",IF(N(J798)&gt;0,"Part paid",IF(E798-TODAY()&lt;=7,"Due soon","Not due yet"))))))</f>
        <v/>
      </c>
      <c r="N798" s="16" t="str">
        <f aca="true">IF(OR(L798="",E798=""),"",IF(AND(L798&gt;0,E798&lt;TODAY()),TODAY()-E798,0))</f>
        <v/>
      </c>
      <c r="O798" s="15" t="str">
        <f aca="false">IF(OR(L798="",N(L798)&lt;=0,E798=""),"",IF(N798=0,"Current",IF(N798&lt;=30,"1-30",IF(N798&lt;=60,"31-60",IF(N798&lt;=90,"61-90","90+")))))</f>
        <v/>
      </c>
      <c r="P798" s="16" t="str">
        <f aca="false">IF(OR(K798="",C798="",N(L798)&gt;0),"",K798-C798)</f>
        <v/>
      </c>
      <c r="Q798" s="9"/>
    </row>
    <row r="799" customFormat="false" ht="15" hidden="false" customHeight="false" outlineLevel="0" collapsed="false">
      <c r="A799" s="9"/>
      <c r="B799" s="9"/>
      <c r="C799" s="10"/>
      <c r="D799" s="11"/>
      <c r="E799" s="12" t="str">
        <f aca="false">IF(C799="","",C799+N(D799))</f>
        <v/>
      </c>
      <c r="F799" s="9"/>
      <c r="G799" s="13"/>
      <c r="H799" s="13"/>
      <c r="I799" s="14" t="str">
        <f aca="false">IF(G799="","",G799+N(H799))</f>
        <v/>
      </c>
      <c r="J799" s="13"/>
      <c r="K799" s="10"/>
      <c r="L799" s="14" t="str">
        <f aca="false">IF(I799="","",I799-N(J799))</f>
        <v/>
      </c>
      <c r="M799" s="15" t="str">
        <f aca="true">IF(I799="","",IF(L799&lt;=0,"Paid",IF(C799="","Draft",IF(E799&lt;TODAY(),"Overdue",IF(N(J799)&gt;0,"Part paid",IF(E799-TODAY()&lt;=7,"Due soon","Not due yet"))))))</f>
        <v/>
      </c>
      <c r="N799" s="16" t="str">
        <f aca="true">IF(OR(L799="",E799=""),"",IF(AND(L799&gt;0,E799&lt;TODAY()),TODAY()-E799,0))</f>
        <v/>
      </c>
      <c r="O799" s="15" t="str">
        <f aca="false">IF(OR(L799="",N(L799)&lt;=0,E799=""),"",IF(N799=0,"Current",IF(N799&lt;=30,"1-30",IF(N799&lt;=60,"31-60",IF(N799&lt;=90,"61-90","90+")))))</f>
        <v/>
      </c>
      <c r="P799" s="16" t="str">
        <f aca="false">IF(OR(K799="",C799="",N(L799)&gt;0),"",K799-C799)</f>
        <v/>
      </c>
      <c r="Q799" s="9"/>
    </row>
    <row r="800" customFormat="false" ht="15" hidden="false" customHeight="false" outlineLevel="0" collapsed="false">
      <c r="A800" s="9"/>
      <c r="B800" s="9"/>
      <c r="C800" s="10"/>
      <c r="D800" s="11"/>
      <c r="E800" s="12" t="str">
        <f aca="false">IF(C800="","",C800+N(D800))</f>
        <v/>
      </c>
      <c r="F800" s="9"/>
      <c r="G800" s="13"/>
      <c r="H800" s="13"/>
      <c r="I800" s="14" t="str">
        <f aca="false">IF(G800="","",G800+N(H800))</f>
        <v/>
      </c>
      <c r="J800" s="13"/>
      <c r="K800" s="10"/>
      <c r="L800" s="14" t="str">
        <f aca="false">IF(I800="","",I800-N(J800))</f>
        <v/>
      </c>
      <c r="M800" s="15" t="str">
        <f aca="true">IF(I800="","",IF(L800&lt;=0,"Paid",IF(C800="","Draft",IF(E800&lt;TODAY(),"Overdue",IF(N(J800)&gt;0,"Part paid",IF(E800-TODAY()&lt;=7,"Due soon","Not due yet"))))))</f>
        <v/>
      </c>
      <c r="N800" s="16" t="str">
        <f aca="true">IF(OR(L800="",E800=""),"",IF(AND(L800&gt;0,E800&lt;TODAY()),TODAY()-E800,0))</f>
        <v/>
      </c>
      <c r="O800" s="15" t="str">
        <f aca="false">IF(OR(L800="",N(L800)&lt;=0,E800=""),"",IF(N800=0,"Current",IF(N800&lt;=30,"1-30",IF(N800&lt;=60,"31-60",IF(N800&lt;=90,"61-90","90+")))))</f>
        <v/>
      </c>
      <c r="P800" s="16" t="str">
        <f aca="false">IF(OR(K800="",C800="",N(L800)&gt;0),"",K800-C800)</f>
        <v/>
      </c>
      <c r="Q800" s="9"/>
    </row>
    <row r="801" customFormat="false" ht="15" hidden="false" customHeight="false" outlineLevel="0" collapsed="false">
      <c r="A801" s="9"/>
      <c r="B801" s="9"/>
      <c r="C801" s="10"/>
      <c r="D801" s="11"/>
      <c r="E801" s="12" t="str">
        <f aca="false">IF(C801="","",C801+N(D801))</f>
        <v/>
      </c>
      <c r="F801" s="9"/>
      <c r="G801" s="13"/>
      <c r="H801" s="13"/>
      <c r="I801" s="14" t="str">
        <f aca="false">IF(G801="","",G801+N(H801))</f>
        <v/>
      </c>
      <c r="J801" s="13"/>
      <c r="K801" s="10"/>
      <c r="L801" s="14" t="str">
        <f aca="false">IF(I801="","",I801-N(J801))</f>
        <v/>
      </c>
      <c r="M801" s="15" t="str">
        <f aca="true">IF(I801="","",IF(L801&lt;=0,"Paid",IF(C801="","Draft",IF(E801&lt;TODAY(),"Overdue",IF(N(J801)&gt;0,"Part paid",IF(E801-TODAY()&lt;=7,"Due soon","Not due yet"))))))</f>
        <v/>
      </c>
      <c r="N801" s="16" t="str">
        <f aca="true">IF(OR(L801="",E801=""),"",IF(AND(L801&gt;0,E801&lt;TODAY()),TODAY()-E801,0))</f>
        <v/>
      </c>
      <c r="O801" s="15" t="str">
        <f aca="false">IF(OR(L801="",N(L801)&lt;=0,E801=""),"",IF(N801=0,"Current",IF(N801&lt;=30,"1-30",IF(N801&lt;=60,"31-60",IF(N801&lt;=90,"61-90","90+")))))</f>
        <v/>
      </c>
      <c r="P801" s="16" t="str">
        <f aca="false">IF(OR(K801="",C801="",N(L801)&gt;0),"",K801-C801)</f>
        <v/>
      </c>
      <c r="Q801" s="9"/>
    </row>
    <row r="802" customFormat="false" ht="15" hidden="false" customHeight="false" outlineLevel="0" collapsed="false">
      <c r="A802" s="9"/>
      <c r="B802" s="9"/>
      <c r="C802" s="10"/>
      <c r="D802" s="11"/>
      <c r="E802" s="12" t="str">
        <f aca="false">IF(C802="","",C802+N(D802))</f>
        <v/>
      </c>
      <c r="F802" s="9"/>
      <c r="G802" s="13"/>
      <c r="H802" s="13"/>
      <c r="I802" s="14" t="str">
        <f aca="false">IF(G802="","",G802+N(H802))</f>
        <v/>
      </c>
      <c r="J802" s="13"/>
      <c r="K802" s="10"/>
      <c r="L802" s="14" t="str">
        <f aca="false">IF(I802="","",I802-N(J802))</f>
        <v/>
      </c>
      <c r="M802" s="15" t="str">
        <f aca="true">IF(I802="","",IF(L802&lt;=0,"Paid",IF(C802="","Draft",IF(E802&lt;TODAY(),"Overdue",IF(N(J802)&gt;0,"Part paid",IF(E802-TODAY()&lt;=7,"Due soon","Not due yet"))))))</f>
        <v/>
      </c>
      <c r="N802" s="16" t="str">
        <f aca="true">IF(OR(L802="",E802=""),"",IF(AND(L802&gt;0,E802&lt;TODAY()),TODAY()-E802,0))</f>
        <v/>
      </c>
      <c r="O802" s="15" t="str">
        <f aca="false">IF(OR(L802="",N(L802)&lt;=0,E802=""),"",IF(N802=0,"Current",IF(N802&lt;=30,"1-30",IF(N802&lt;=60,"31-60",IF(N802&lt;=90,"61-90","90+")))))</f>
        <v/>
      </c>
      <c r="P802" s="16" t="str">
        <f aca="false">IF(OR(K802="",C802="",N(L802)&gt;0),"",K802-C802)</f>
        <v/>
      </c>
      <c r="Q802" s="9"/>
    </row>
    <row r="803" customFormat="false" ht="15" hidden="false" customHeight="false" outlineLevel="0" collapsed="false">
      <c r="A803" s="9"/>
      <c r="B803" s="9"/>
      <c r="C803" s="10"/>
      <c r="D803" s="11"/>
      <c r="E803" s="12" t="str">
        <f aca="false">IF(C803="","",C803+N(D803))</f>
        <v/>
      </c>
      <c r="F803" s="9"/>
      <c r="G803" s="13"/>
      <c r="H803" s="13"/>
      <c r="I803" s="14" t="str">
        <f aca="false">IF(G803="","",G803+N(H803))</f>
        <v/>
      </c>
      <c r="J803" s="13"/>
      <c r="K803" s="10"/>
      <c r="L803" s="14" t="str">
        <f aca="false">IF(I803="","",I803-N(J803))</f>
        <v/>
      </c>
      <c r="M803" s="15" t="str">
        <f aca="true">IF(I803="","",IF(L803&lt;=0,"Paid",IF(C803="","Draft",IF(E803&lt;TODAY(),"Overdue",IF(N(J803)&gt;0,"Part paid",IF(E803-TODAY()&lt;=7,"Due soon","Not due yet"))))))</f>
        <v/>
      </c>
      <c r="N803" s="16" t="str">
        <f aca="true">IF(OR(L803="",E803=""),"",IF(AND(L803&gt;0,E803&lt;TODAY()),TODAY()-E803,0))</f>
        <v/>
      </c>
      <c r="O803" s="15" t="str">
        <f aca="false">IF(OR(L803="",N(L803)&lt;=0,E803=""),"",IF(N803=0,"Current",IF(N803&lt;=30,"1-30",IF(N803&lt;=60,"31-60",IF(N803&lt;=90,"61-90","90+")))))</f>
        <v/>
      </c>
      <c r="P803" s="16" t="str">
        <f aca="false">IF(OR(K803="",C803="",N(L803)&gt;0),"",K803-C803)</f>
        <v/>
      </c>
      <c r="Q803" s="9"/>
    </row>
    <row r="804" customFormat="false" ht="15" hidden="false" customHeight="false" outlineLevel="0" collapsed="false">
      <c r="A804" s="9"/>
      <c r="B804" s="9"/>
      <c r="C804" s="10"/>
      <c r="D804" s="11"/>
      <c r="E804" s="12" t="str">
        <f aca="false">IF(C804="","",C804+N(D804))</f>
        <v/>
      </c>
      <c r="F804" s="9"/>
      <c r="G804" s="13"/>
      <c r="H804" s="13"/>
      <c r="I804" s="14" t="str">
        <f aca="false">IF(G804="","",G804+N(H804))</f>
        <v/>
      </c>
      <c r="J804" s="13"/>
      <c r="K804" s="10"/>
      <c r="L804" s="14" t="str">
        <f aca="false">IF(I804="","",I804-N(J804))</f>
        <v/>
      </c>
      <c r="M804" s="15" t="str">
        <f aca="true">IF(I804="","",IF(L804&lt;=0,"Paid",IF(C804="","Draft",IF(E804&lt;TODAY(),"Overdue",IF(N(J804)&gt;0,"Part paid",IF(E804-TODAY()&lt;=7,"Due soon","Not due yet"))))))</f>
        <v/>
      </c>
      <c r="N804" s="16" t="str">
        <f aca="true">IF(OR(L804="",E804=""),"",IF(AND(L804&gt;0,E804&lt;TODAY()),TODAY()-E804,0))</f>
        <v/>
      </c>
      <c r="O804" s="15" t="str">
        <f aca="false">IF(OR(L804="",N(L804)&lt;=0,E804=""),"",IF(N804=0,"Current",IF(N804&lt;=30,"1-30",IF(N804&lt;=60,"31-60",IF(N804&lt;=90,"61-90","90+")))))</f>
        <v/>
      </c>
      <c r="P804" s="16" t="str">
        <f aca="false">IF(OR(K804="",C804="",N(L804)&gt;0),"",K804-C804)</f>
        <v/>
      </c>
      <c r="Q804" s="9"/>
    </row>
    <row r="805" customFormat="false" ht="15" hidden="false" customHeight="false" outlineLevel="0" collapsed="false">
      <c r="A805" s="9"/>
      <c r="B805" s="9"/>
      <c r="C805" s="10"/>
      <c r="D805" s="11"/>
      <c r="E805" s="12" t="str">
        <f aca="false">IF(C805="","",C805+N(D805))</f>
        <v/>
      </c>
      <c r="F805" s="9"/>
      <c r="G805" s="13"/>
      <c r="H805" s="13"/>
      <c r="I805" s="14" t="str">
        <f aca="false">IF(G805="","",G805+N(H805))</f>
        <v/>
      </c>
      <c r="J805" s="13"/>
      <c r="K805" s="10"/>
      <c r="L805" s="14" t="str">
        <f aca="false">IF(I805="","",I805-N(J805))</f>
        <v/>
      </c>
      <c r="M805" s="15" t="str">
        <f aca="true">IF(I805="","",IF(L805&lt;=0,"Paid",IF(C805="","Draft",IF(E805&lt;TODAY(),"Overdue",IF(N(J805)&gt;0,"Part paid",IF(E805-TODAY()&lt;=7,"Due soon","Not due yet"))))))</f>
        <v/>
      </c>
      <c r="N805" s="16" t="str">
        <f aca="true">IF(OR(L805="",E805=""),"",IF(AND(L805&gt;0,E805&lt;TODAY()),TODAY()-E805,0))</f>
        <v/>
      </c>
      <c r="O805" s="15" t="str">
        <f aca="false">IF(OR(L805="",N(L805)&lt;=0,E805=""),"",IF(N805=0,"Current",IF(N805&lt;=30,"1-30",IF(N805&lt;=60,"31-60",IF(N805&lt;=90,"61-90","90+")))))</f>
        <v/>
      </c>
      <c r="P805" s="16" t="str">
        <f aca="false">IF(OR(K805="",C805="",N(L805)&gt;0),"",K805-C805)</f>
        <v/>
      </c>
      <c r="Q805" s="9"/>
    </row>
    <row r="806" customFormat="false" ht="15" hidden="false" customHeight="false" outlineLevel="0" collapsed="false">
      <c r="A806" s="9"/>
      <c r="B806" s="9"/>
      <c r="C806" s="10"/>
      <c r="D806" s="11"/>
      <c r="E806" s="12" t="str">
        <f aca="false">IF(C806="","",C806+N(D806))</f>
        <v/>
      </c>
      <c r="F806" s="9"/>
      <c r="G806" s="13"/>
      <c r="H806" s="13"/>
      <c r="I806" s="14" t="str">
        <f aca="false">IF(G806="","",G806+N(H806))</f>
        <v/>
      </c>
      <c r="J806" s="13"/>
      <c r="K806" s="10"/>
      <c r="L806" s="14" t="str">
        <f aca="false">IF(I806="","",I806-N(J806))</f>
        <v/>
      </c>
      <c r="M806" s="15" t="str">
        <f aca="true">IF(I806="","",IF(L806&lt;=0,"Paid",IF(C806="","Draft",IF(E806&lt;TODAY(),"Overdue",IF(N(J806)&gt;0,"Part paid",IF(E806-TODAY()&lt;=7,"Due soon","Not due yet"))))))</f>
        <v/>
      </c>
      <c r="N806" s="16" t="str">
        <f aca="true">IF(OR(L806="",E806=""),"",IF(AND(L806&gt;0,E806&lt;TODAY()),TODAY()-E806,0))</f>
        <v/>
      </c>
      <c r="O806" s="15" t="str">
        <f aca="false">IF(OR(L806="",N(L806)&lt;=0,E806=""),"",IF(N806=0,"Current",IF(N806&lt;=30,"1-30",IF(N806&lt;=60,"31-60",IF(N806&lt;=90,"61-90","90+")))))</f>
        <v/>
      </c>
      <c r="P806" s="16" t="str">
        <f aca="false">IF(OR(K806="",C806="",N(L806)&gt;0),"",K806-C806)</f>
        <v/>
      </c>
      <c r="Q806" s="9"/>
    </row>
    <row r="807" customFormat="false" ht="15" hidden="false" customHeight="false" outlineLevel="0" collapsed="false">
      <c r="A807" s="9"/>
      <c r="B807" s="9"/>
      <c r="C807" s="10"/>
      <c r="D807" s="11"/>
      <c r="E807" s="12" t="str">
        <f aca="false">IF(C807="","",C807+N(D807))</f>
        <v/>
      </c>
      <c r="F807" s="9"/>
      <c r="G807" s="13"/>
      <c r="H807" s="13"/>
      <c r="I807" s="14" t="str">
        <f aca="false">IF(G807="","",G807+N(H807))</f>
        <v/>
      </c>
      <c r="J807" s="13"/>
      <c r="K807" s="10"/>
      <c r="L807" s="14" t="str">
        <f aca="false">IF(I807="","",I807-N(J807))</f>
        <v/>
      </c>
      <c r="M807" s="15" t="str">
        <f aca="true">IF(I807="","",IF(L807&lt;=0,"Paid",IF(C807="","Draft",IF(E807&lt;TODAY(),"Overdue",IF(N(J807)&gt;0,"Part paid",IF(E807-TODAY()&lt;=7,"Due soon","Not due yet"))))))</f>
        <v/>
      </c>
      <c r="N807" s="16" t="str">
        <f aca="true">IF(OR(L807="",E807=""),"",IF(AND(L807&gt;0,E807&lt;TODAY()),TODAY()-E807,0))</f>
        <v/>
      </c>
      <c r="O807" s="15" t="str">
        <f aca="false">IF(OR(L807="",N(L807)&lt;=0,E807=""),"",IF(N807=0,"Current",IF(N807&lt;=30,"1-30",IF(N807&lt;=60,"31-60",IF(N807&lt;=90,"61-90","90+")))))</f>
        <v/>
      </c>
      <c r="P807" s="16" t="str">
        <f aca="false">IF(OR(K807="",C807="",N(L807)&gt;0),"",K807-C807)</f>
        <v/>
      </c>
      <c r="Q807" s="9"/>
    </row>
    <row r="808" customFormat="false" ht="15" hidden="false" customHeight="false" outlineLevel="0" collapsed="false">
      <c r="A808" s="9"/>
      <c r="B808" s="9"/>
      <c r="C808" s="10"/>
      <c r="D808" s="11"/>
      <c r="E808" s="12" t="str">
        <f aca="false">IF(C808="","",C808+N(D808))</f>
        <v/>
      </c>
      <c r="F808" s="9"/>
      <c r="G808" s="13"/>
      <c r="H808" s="13"/>
      <c r="I808" s="14" t="str">
        <f aca="false">IF(G808="","",G808+N(H808))</f>
        <v/>
      </c>
      <c r="J808" s="13"/>
      <c r="K808" s="10"/>
      <c r="L808" s="14" t="str">
        <f aca="false">IF(I808="","",I808-N(J808))</f>
        <v/>
      </c>
      <c r="M808" s="15" t="str">
        <f aca="true">IF(I808="","",IF(L808&lt;=0,"Paid",IF(C808="","Draft",IF(E808&lt;TODAY(),"Overdue",IF(N(J808)&gt;0,"Part paid",IF(E808-TODAY()&lt;=7,"Due soon","Not due yet"))))))</f>
        <v/>
      </c>
      <c r="N808" s="16" t="str">
        <f aca="true">IF(OR(L808="",E808=""),"",IF(AND(L808&gt;0,E808&lt;TODAY()),TODAY()-E808,0))</f>
        <v/>
      </c>
      <c r="O808" s="15" t="str">
        <f aca="false">IF(OR(L808="",N(L808)&lt;=0,E808=""),"",IF(N808=0,"Current",IF(N808&lt;=30,"1-30",IF(N808&lt;=60,"31-60",IF(N808&lt;=90,"61-90","90+")))))</f>
        <v/>
      </c>
      <c r="P808" s="16" t="str">
        <f aca="false">IF(OR(K808="",C808="",N(L808)&gt;0),"",K808-C808)</f>
        <v/>
      </c>
      <c r="Q808" s="9"/>
    </row>
    <row r="809" customFormat="false" ht="15" hidden="false" customHeight="false" outlineLevel="0" collapsed="false">
      <c r="A809" s="9"/>
      <c r="B809" s="9"/>
      <c r="C809" s="10"/>
      <c r="D809" s="11"/>
      <c r="E809" s="12" t="str">
        <f aca="false">IF(C809="","",C809+N(D809))</f>
        <v/>
      </c>
      <c r="F809" s="9"/>
      <c r="G809" s="13"/>
      <c r="H809" s="13"/>
      <c r="I809" s="14" t="str">
        <f aca="false">IF(G809="","",G809+N(H809))</f>
        <v/>
      </c>
      <c r="J809" s="13"/>
      <c r="K809" s="10"/>
      <c r="L809" s="14" t="str">
        <f aca="false">IF(I809="","",I809-N(J809))</f>
        <v/>
      </c>
      <c r="M809" s="15" t="str">
        <f aca="true">IF(I809="","",IF(L809&lt;=0,"Paid",IF(C809="","Draft",IF(E809&lt;TODAY(),"Overdue",IF(N(J809)&gt;0,"Part paid",IF(E809-TODAY()&lt;=7,"Due soon","Not due yet"))))))</f>
        <v/>
      </c>
      <c r="N809" s="16" t="str">
        <f aca="true">IF(OR(L809="",E809=""),"",IF(AND(L809&gt;0,E809&lt;TODAY()),TODAY()-E809,0))</f>
        <v/>
      </c>
      <c r="O809" s="15" t="str">
        <f aca="false">IF(OR(L809="",N(L809)&lt;=0,E809=""),"",IF(N809=0,"Current",IF(N809&lt;=30,"1-30",IF(N809&lt;=60,"31-60",IF(N809&lt;=90,"61-90","90+")))))</f>
        <v/>
      </c>
      <c r="P809" s="16" t="str">
        <f aca="false">IF(OR(K809="",C809="",N(L809)&gt;0),"",K809-C809)</f>
        <v/>
      </c>
      <c r="Q809" s="9"/>
    </row>
    <row r="810" customFormat="false" ht="15" hidden="false" customHeight="false" outlineLevel="0" collapsed="false">
      <c r="A810" s="9"/>
      <c r="B810" s="9"/>
      <c r="C810" s="10"/>
      <c r="D810" s="11"/>
      <c r="E810" s="12" t="str">
        <f aca="false">IF(C810="","",C810+N(D810))</f>
        <v/>
      </c>
      <c r="F810" s="9"/>
      <c r="G810" s="13"/>
      <c r="H810" s="13"/>
      <c r="I810" s="14" t="str">
        <f aca="false">IF(G810="","",G810+N(H810))</f>
        <v/>
      </c>
      <c r="J810" s="13"/>
      <c r="K810" s="10"/>
      <c r="L810" s="14" t="str">
        <f aca="false">IF(I810="","",I810-N(J810))</f>
        <v/>
      </c>
      <c r="M810" s="15" t="str">
        <f aca="true">IF(I810="","",IF(L810&lt;=0,"Paid",IF(C810="","Draft",IF(E810&lt;TODAY(),"Overdue",IF(N(J810)&gt;0,"Part paid",IF(E810-TODAY()&lt;=7,"Due soon","Not due yet"))))))</f>
        <v/>
      </c>
      <c r="N810" s="16" t="str">
        <f aca="true">IF(OR(L810="",E810=""),"",IF(AND(L810&gt;0,E810&lt;TODAY()),TODAY()-E810,0))</f>
        <v/>
      </c>
      <c r="O810" s="15" t="str">
        <f aca="false">IF(OR(L810="",N(L810)&lt;=0,E810=""),"",IF(N810=0,"Current",IF(N810&lt;=30,"1-30",IF(N810&lt;=60,"31-60",IF(N810&lt;=90,"61-90","90+")))))</f>
        <v/>
      </c>
      <c r="P810" s="16" t="str">
        <f aca="false">IF(OR(K810="",C810="",N(L810)&gt;0),"",K810-C810)</f>
        <v/>
      </c>
      <c r="Q810" s="9"/>
    </row>
    <row r="811" customFormat="false" ht="15" hidden="false" customHeight="false" outlineLevel="0" collapsed="false">
      <c r="A811" s="9"/>
      <c r="B811" s="9"/>
      <c r="C811" s="10"/>
      <c r="D811" s="11"/>
      <c r="E811" s="12" t="str">
        <f aca="false">IF(C811="","",C811+N(D811))</f>
        <v/>
      </c>
      <c r="F811" s="9"/>
      <c r="G811" s="13"/>
      <c r="H811" s="13"/>
      <c r="I811" s="14" t="str">
        <f aca="false">IF(G811="","",G811+N(H811))</f>
        <v/>
      </c>
      <c r="J811" s="13"/>
      <c r="K811" s="10"/>
      <c r="L811" s="14" t="str">
        <f aca="false">IF(I811="","",I811-N(J811))</f>
        <v/>
      </c>
      <c r="M811" s="15" t="str">
        <f aca="true">IF(I811="","",IF(L811&lt;=0,"Paid",IF(C811="","Draft",IF(E811&lt;TODAY(),"Overdue",IF(N(J811)&gt;0,"Part paid",IF(E811-TODAY()&lt;=7,"Due soon","Not due yet"))))))</f>
        <v/>
      </c>
      <c r="N811" s="16" t="str">
        <f aca="true">IF(OR(L811="",E811=""),"",IF(AND(L811&gt;0,E811&lt;TODAY()),TODAY()-E811,0))</f>
        <v/>
      </c>
      <c r="O811" s="15" t="str">
        <f aca="false">IF(OR(L811="",N(L811)&lt;=0,E811=""),"",IF(N811=0,"Current",IF(N811&lt;=30,"1-30",IF(N811&lt;=60,"31-60",IF(N811&lt;=90,"61-90","90+")))))</f>
        <v/>
      </c>
      <c r="P811" s="16" t="str">
        <f aca="false">IF(OR(K811="",C811="",N(L811)&gt;0),"",K811-C811)</f>
        <v/>
      </c>
      <c r="Q811" s="9"/>
    </row>
    <row r="812" customFormat="false" ht="15" hidden="false" customHeight="false" outlineLevel="0" collapsed="false">
      <c r="A812" s="9"/>
      <c r="B812" s="9"/>
      <c r="C812" s="10"/>
      <c r="D812" s="11"/>
      <c r="E812" s="12" t="str">
        <f aca="false">IF(C812="","",C812+N(D812))</f>
        <v/>
      </c>
      <c r="F812" s="9"/>
      <c r="G812" s="13"/>
      <c r="H812" s="13"/>
      <c r="I812" s="14" t="str">
        <f aca="false">IF(G812="","",G812+N(H812))</f>
        <v/>
      </c>
      <c r="J812" s="13"/>
      <c r="K812" s="10"/>
      <c r="L812" s="14" t="str">
        <f aca="false">IF(I812="","",I812-N(J812))</f>
        <v/>
      </c>
      <c r="M812" s="15" t="str">
        <f aca="true">IF(I812="","",IF(L812&lt;=0,"Paid",IF(C812="","Draft",IF(E812&lt;TODAY(),"Overdue",IF(N(J812)&gt;0,"Part paid",IF(E812-TODAY()&lt;=7,"Due soon","Not due yet"))))))</f>
        <v/>
      </c>
      <c r="N812" s="16" t="str">
        <f aca="true">IF(OR(L812="",E812=""),"",IF(AND(L812&gt;0,E812&lt;TODAY()),TODAY()-E812,0))</f>
        <v/>
      </c>
      <c r="O812" s="15" t="str">
        <f aca="false">IF(OR(L812="",N(L812)&lt;=0,E812=""),"",IF(N812=0,"Current",IF(N812&lt;=30,"1-30",IF(N812&lt;=60,"31-60",IF(N812&lt;=90,"61-90","90+")))))</f>
        <v/>
      </c>
      <c r="P812" s="16" t="str">
        <f aca="false">IF(OR(K812="",C812="",N(L812)&gt;0),"",K812-C812)</f>
        <v/>
      </c>
      <c r="Q812" s="9"/>
    </row>
    <row r="813" customFormat="false" ht="15" hidden="false" customHeight="false" outlineLevel="0" collapsed="false">
      <c r="A813" s="9"/>
      <c r="B813" s="9"/>
      <c r="C813" s="10"/>
      <c r="D813" s="11"/>
      <c r="E813" s="12" t="str">
        <f aca="false">IF(C813="","",C813+N(D813))</f>
        <v/>
      </c>
      <c r="F813" s="9"/>
      <c r="G813" s="13"/>
      <c r="H813" s="13"/>
      <c r="I813" s="14" t="str">
        <f aca="false">IF(G813="","",G813+N(H813))</f>
        <v/>
      </c>
      <c r="J813" s="13"/>
      <c r="K813" s="10"/>
      <c r="L813" s="14" t="str">
        <f aca="false">IF(I813="","",I813-N(J813))</f>
        <v/>
      </c>
      <c r="M813" s="15" t="str">
        <f aca="true">IF(I813="","",IF(L813&lt;=0,"Paid",IF(C813="","Draft",IF(E813&lt;TODAY(),"Overdue",IF(N(J813)&gt;0,"Part paid",IF(E813-TODAY()&lt;=7,"Due soon","Not due yet"))))))</f>
        <v/>
      </c>
      <c r="N813" s="16" t="str">
        <f aca="true">IF(OR(L813="",E813=""),"",IF(AND(L813&gt;0,E813&lt;TODAY()),TODAY()-E813,0))</f>
        <v/>
      </c>
      <c r="O813" s="15" t="str">
        <f aca="false">IF(OR(L813="",N(L813)&lt;=0,E813=""),"",IF(N813=0,"Current",IF(N813&lt;=30,"1-30",IF(N813&lt;=60,"31-60",IF(N813&lt;=90,"61-90","90+")))))</f>
        <v/>
      </c>
      <c r="P813" s="16" t="str">
        <f aca="false">IF(OR(K813="",C813="",N(L813)&gt;0),"",K813-C813)</f>
        <v/>
      </c>
      <c r="Q813" s="9"/>
    </row>
    <row r="814" customFormat="false" ht="15" hidden="false" customHeight="false" outlineLevel="0" collapsed="false">
      <c r="A814" s="9"/>
      <c r="B814" s="9"/>
      <c r="C814" s="10"/>
      <c r="D814" s="11"/>
      <c r="E814" s="12" t="str">
        <f aca="false">IF(C814="","",C814+N(D814))</f>
        <v/>
      </c>
      <c r="F814" s="9"/>
      <c r="G814" s="13"/>
      <c r="H814" s="13"/>
      <c r="I814" s="14" t="str">
        <f aca="false">IF(G814="","",G814+N(H814))</f>
        <v/>
      </c>
      <c r="J814" s="13"/>
      <c r="K814" s="10"/>
      <c r="L814" s="14" t="str">
        <f aca="false">IF(I814="","",I814-N(J814))</f>
        <v/>
      </c>
      <c r="M814" s="15" t="str">
        <f aca="true">IF(I814="","",IF(L814&lt;=0,"Paid",IF(C814="","Draft",IF(E814&lt;TODAY(),"Overdue",IF(N(J814)&gt;0,"Part paid",IF(E814-TODAY()&lt;=7,"Due soon","Not due yet"))))))</f>
        <v/>
      </c>
      <c r="N814" s="16" t="str">
        <f aca="true">IF(OR(L814="",E814=""),"",IF(AND(L814&gt;0,E814&lt;TODAY()),TODAY()-E814,0))</f>
        <v/>
      </c>
      <c r="O814" s="15" t="str">
        <f aca="false">IF(OR(L814="",N(L814)&lt;=0,E814=""),"",IF(N814=0,"Current",IF(N814&lt;=30,"1-30",IF(N814&lt;=60,"31-60",IF(N814&lt;=90,"61-90","90+")))))</f>
        <v/>
      </c>
      <c r="P814" s="16" t="str">
        <f aca="false">IF(OR(K814="",C814="",N(L814)&gt;0),"",K814-C814)</f>
        <v/>
      </c>
      <c r="Q814" s="9"/>
    </row>
    <row r="815" customFormat="false" ht="15" hidden="false" customHeight="false" outlineLevel="0" collapsed="false">
      <c r="A815" s="9"/>
      <c r="B815" s="9"/>
      <c r="C815" s="10"/>
      <c r="D815" s="11"/>
      <c r="E815" s="12" t="str">
        <f aca="false">IF(C815="","",C815+N(D815))</f>
        <v/>
      </c>
      <c r="F815" s="9"/>
      <c r="G815" s="13"/>
      <c r="H815" s="13"/>
      <c r="I815" s="14" t="str">
        <f aca="false">IF(G815="","",G815+N(H815))</f>
        <v/>
      </c>
      <c r="J815" s="13"/>
      <c r="K815" s="10"/>
      <c r="L815" s="14" t="str">
        <f aca="false">IF(I815="","",I815-N(J815))</f>
        <v/>
      </c>
      <c r="M815" s="15" t="str">
        <f aca="true">IF(I815="","",IF(L815&lt;=0,"Paid",IF(C815="","Draft",IF(E815&lt;TODAY(),"Overdue",IF(N(J815)&gt;0,"Part paid",IF(E815-TODAY()&lt;=7,"Due soon","Not due yet"))))))</f>
        <v/>
      </c>
      <c r="N815" s="16" t="str">
        <f aca="true">IF(OR(L815="",E815=""),"",IF(AND(L815&gt;0,E815&lt;TODAY()),TODAY()-E815,0))</f>
        <v/>
      </c>
      <c r="O815" s="15" t="str">
        <f aca="false">IF(OR(L815="",N(L815)&lt;=0,E815=""),"",IF(N815=0,"Current",IF(N815&lt;=30,"1-30",IF(N815&lt;=60,"31-60",IF(N815&lt;=90,"61-90","90+")))))</f>
        <v/>
      </c>
      <c r="P815" s="16" t="str">
        <f aca="false">IF(OR(K815="",C815="",N(L815)&gt;0),"",K815-C815)</f>
        <v/>
      </c>
      <c r="Q815" s="9"/>
    </row>
    <row r="816" customFormat="false" ht="15" hidden="false" customHeight="false" outlineLevel="0" collapsed="false">
      <c r="A816" s="9"/>
      <c r="B816" s="9"/>
      <c r="C816" s="10"/>
      <c r="D816" s="11"/>
      <c r="E816" s="12" t="str">
        <f aca="false">IF(C816="","",C816+N(D816))</f>
        <v/>
      </c>
      <c r="F816" s="9"/>
      <c r="G816" s="13"/>
      <c r="H816" s="13"/>
      <c r="I816" s="14" t="str">
        <f aca="false">IF(G816="","",G816+N(H816))</f>
        <v/>
      </c>
      <c r="J816" s="13"/>
      <c r="K816" s="10"/>
      <c r="L816" s="14" t="str">
        <f aca="false">IF(I816="","",I816-N(J816))</f>
        <v/>
      </c>
      <c r="M816" s="15" t="str">
        <f aca="true">IF(I816="","",IF(L816&lt;=0,"Paid",IF(C816="","Draft",IF(E816&lt;TODAY(),"Overdue",IF(N(J816)&gt;0,"Part paid",IF(E816-TODAY()&lt;=7,"Due soon","Not due yet"))))))</f>
        <v/>
      </c>
      <c r="N816" s="16" t="str">
        <f aca="true">IF(OR(L816="",E816=""),"",IF(AND(L816&gt;0,E816&lt;TODAY()),TODAY()-E816,0))</f>
        <v/>
      </c>
      <c r="O816" s="15" t="str">
        <f aca="false">IF(OR(L816="",N(L816)&lt;=0,E816=""),"",IF(N816=0,"Current",IF(N816&lt;=30,"1-30",IF(N816&lt;=60,"31-60",IF(N816&lt;=90,"61-90","90+")))))</f>
        <v/>
      </c>
      <c r="P816" s="16" t="str">
        <f aca="false">IF(OR(K816="",C816="",N(L816)&gt;0),"",K816-C816)</f>
        <v/>
      </c>
      <c r="Q816" s="9"/>
    </row>
    <row r="817" customFormat="false" ht="15" hidden="false" customHeight="false" outlineLevel="0" collapsed="false">
      <c r="A817" s="9"/>
      <c r="B817" s="9"/>
      <c r="C817" s="10"/>
      <c r="D817" s="11"/>
      <c r="E817" s="12" t="str">
        <f aca="false">IF(C817="","",C817+N(D817))</f>
        <v/>
      </c>
      <c r="F817" s="9"/>
      <c r="G817" s="13"/>
      <c r="H817" s="13"/>
      <c r="I817" s="14" t="str">
        <f aca="false">IF(G817="","",G817+N(H817))</f>
        <v/>
      </c>
      <c r="J817" s="13"/>
      <c r="K817" s="10"/>
      <c r="L817" s="14" t="str">
        <f aca="false">IF(I817="","",I817-N(J817))</f>
        <v/>
      </c>
      <c r="M817" s="15" t="str">
        <f aca="true">IF(I817="","",IF(L817&lt;=0,"Paid",IF(C817="","Draft",IF(E817&lt;TODAY(),"Overdue",IF(N(J817)&gt;0,"Part paid",IF(E817-TODAY()&lt;=7,"Due soon","Not due yet"))))))</f>
        <v/>
      </c>
      <c r="N817" s="16" t="str">
        <f aca="true">IF(OR(L817="",E817=""),"",IF(AND(L817&gt;0,E817&lt;TODAY()),TODAY()-E817,0))</f>
        <v/>
      </c>
      <c r="O817" s="15" t="str">
        <f aca="false">IF(OR(L817="",N(L817)&lt;=0,E817=""),"",IF(N817=0,"Current",IF(N817&lt;=30,"1-30",IF(N817&lt;=60,"31-60",IF(N817&lt;=90,"61-90","90+")))))</f>
        <v/>
      </c>
      <c r="P817" s="16" t="str">
        <f aca="false">IF(OR(K817="",C817="",N(L817)&gt;0),"",K817-C817)</f>
        <v/>
      </c>
      <c r="Q817" s="9"/>
    </row>
    <row r="818" customFormat="false" ht="15" hidden="false" customHeight="false" outlineLevel="0" collapsed="false">
      <c r="A818" s="9"/>
      <c r="B818" s="9"/>
      <c r="C818" s="10"/>
      <c r="D818" s="11"/>
      <c r="E818" s="12" t="str">
        <f aca="false">IF(C818="","",C818+N(D818))</f>
        <v/>
      </c>
      <c r="F818" s="9"/>
      <c r="G818" s="13"/>
      <c r="H818" s="13"/>
      <c r="I818" s="14" t="str">
        <f aca="false">IF(G818="","",G818+N(H818))</f>
        <v/>
      </c>
      <c r="J818" s="13"/>
      <c r="K818" s="10"/>
      <c r="L818" s="14" t="str">
        <f aca="false">IF(I818="","",I818-N(J818))</f>
        <v/>
      </c>
      <c r="M818" s="15" t="str">
        <f aca="true">IF(I818="","",IF(L818&lt;=0,"Paid",IF(C818="","Draft",IF(E818&lt;TODAY(),"Overdue",IF(N(J818)&gt;0,"Part paid",IF(E818-TODAY()&lt;=7,"Due soon","Not due yet"))))))</f>
        <v/>
      </c>
      <c r="N818" s="16" t="str">
        <f aca="true">IF(OR(L818="",E818=""),"",IF(AND(L818&gt;0,E818&lt;TODAY()),TODAY()-E818,0))</f>
        <v/>
      </c>
      <c r="O818" s="15" t="str">
        <f aca="false">IF(OR(L818="",N(L818)&lt;=0,E818=""),"",IF(N818=0,"Current",IF(N818&lt;=30,"1-30",IF(N818&lt;=60,"31-60",IF(N818&lt;=90,"61-90","90+")))))</f>
        <v/>
      </c>
      <c r="P818" s="16" t="str">
        <f aca="false">IF(OR(K818="",C818="",N(L818)&gt;0),"",K818-C818)</f>
        <v/>
      </c>
      <c r="Q818" s="9"/>
    </row>
    <row r="819" customFormat="false" ht="15" hidden="false" customHeight="false" outlineLevel="0" collapsed="false">
      <c r="A819" s="9"/>
      <c r="B819" s="9"/>
      <c r="C819" s="10"/>
      <c r="D819" s="11"/>
      <c r="E819" s="12" t="str">
        <f aca="false">IF(C819="","",C819+N(D819))</f>
        <v/>
      </c>
      <c r="F819" s="9"/>
      <c r="G819" s="13"/>
      <c r="H819" s="13"/>
      <c r="I819" s="14" t="str">
        <f aca="false">IF(G819="","",G819+N(H819))</f>
        <v/>
      </c>
      <c r="J819" s="13"/>
      <c r="K819" s="10"/>
      <c r="L819" s="14" t="str">
        <f aca="false">IF(I819="","",I819-N(J819))</f>
        <v/>
      </c>
      <c r="M819" s="15" t="str">
        <f aca="true">IF(I819="","",IF(L819&lt;=0,"Paid",IF(C819="","Draft",IF(E819&lt;TODAY(),"Overdue",IF(N(J819)&gt;0,"Part paid",IF(E819-TODAY()&lt;=7,"Due soon","Not due yet"))))))</f>
        <v/>
      </c>
      <c r="N819" s="16" t="str">
        <f aca="true">IF(OR(L819="",E819=""),"",IF(AND(L819&gt;0,E819&lt;TODAY()),TODAY()-E819,0))</f>
        <v/>
      </c>
      <c r="O819" s="15" t="str">
        <f aca="false">IF(OR(L819="",N(L819)&lt;=0,E819=""),"",IF(N819=0,"Current",IF(N819&lt;=30,"1-30",IF(N819&lt;=60,"31-60",IF(N819&lt;=90,"61-90","90+")))))</f>
        <v/>
      </c>
      <c r="P819" s="16" t="str">
        <f aca="false">IF(OR(K819="",C819="",N(L819)&gt;0),"",K819-C819)</f>
        <v/>
      </c>
      <c r="Q819" s="9"/>
    </row>
    <row r="820" customFormat="false" ht="15" hidden="false" customHeight="false" outlineLevel="0" collapsed="false">
      <c r="A820" s="9"/>
      <c r="B820" s="9"/>
      <c r="C820" s="10"/>
      <c r="D820" s="11"/>
      <c r="E820" s="12" t="str">
        <f aca="false">IF(C820="","",C820+N(D820))</f>
        <v/>
      </c>
      <c r="F820" s="9"/>
      <c r="G820" s="13"/>
      <c r="H820" s="13"/>
      <c r="I820" s="14" t="str">
        <f aca="false">IF(G820="","",G820+N(H820))</f>
        <v/>
      </c>
      <c r="J820" s="13"/>
      <c r="K820" s="10"/>
      <c r="L820" s="14" t="str">
        <f aca="false">IF(I820="","",I820-N(J820))</f>
        <v/>
      </c>
      <c r="M820" s="15" t="str">
        <f aca="true">IF(I820="","",IF(L820&lt;=0,"Paid",IF(C820="","Draft",IF(E820&lt;TODAY(),"Overdue",IF(N(J820)&gt;0,"Part paid",IF(E820-TODAY()&lt;=7,"Due soon","Not due yet"))))))</f>
        <v/>
      </c>
      <c r="N820" s="16" t="str">
        <f aca="true">IF(OR(L820="",E820=""),"",IF(AND(L820&gt;0,E820&lt;TODAY()),TODAY()-E820,0))</f>
        <v/>
      </c>
      <c r="O820" s="15" t="str">
        <f aca="false">IF(OR(L820="",N(L820)&lt;=0,E820=""),"",IF(N820=0,"Current",IF(N820&lt;=30,"1-30",IF(N820&lt;=60,"31-60",IF(N820&lt;=90,"61-90","90+")))))</f>
        <v/>
      </c>
      <c r="P820" s="16" t="str">
        <f aca="false">IF(OR(K820="",C820="",N(L820)&gt;0),"",K820-C820)</f>
        <v/>
      </c>
      <c r="Q820" s="9"/>
    </row>
    <row r="821" customFormat="false" ht="15" hidden="false" customHeight="false" outlineLevel="0" collapsed="false">
      <c r="A821" s="9"/>
      <c r="B821" s="9"/>
      <c r="C821" s="10"/>
      <c r="D821" s="11"/>
      <c r="E821" s="12" t="str">
        <f aca="false">IF(C821="","",C821+N(D821))</f>
        <v/>
      </c>
      <c r="F821" s="9"/>
      <c r="G821" s="13"/>
      <c r="H821" s="13"/>
      <c r="I821" s="14" t="str">
        <f aca="false">IF(G821="","",G821+N(H821))</f>
        <v/>
      </c>
      <c r="J821" s="13"/>
      <c r="K821" s="10"/>
      <c r="L821" s="14" t="str">
        <f aca="false">IF(I821="","",I821-N(J821))</f>
        <v/>
      </c>
      <c r="M821" s="15" t="str">
        <f aca="true">IF(I821="","",IF(L821&lt;=0,"Paid",IF(C821="","Draft",IF(E821&lt;TODAY(),"Overdue",IF(N(J821)&gt;0,"Part paid",IF(E821-TODAY()&lt;=7,"Due soon","Not due yet"))))))</f>
        <v/>
      </c>
      <c r="N821" s="16" t="str">
        <f aca="true">IF(OR(L821="",E821=""),"",IF(AND(L821&gt;0,E821&lt;TODAY()),TODAY()-E821,0))</f>
        <v/>
      </c>
      <c r="O821" s="15" t="str">
        <f aca="false">IF(OR(L821="",N(L821)&lt;=0,E821=""),"",IF(N821=0,"Current",IF(N821&lt;=30,"1-30",IF(N821&lt;=60,"31-60",IF(N821&lt;=90,"61-90","90+")))))</f>
        <v/>
      </c>
      <c r="P821" s="16" t="str">
        <f aca="false">IF(OR(K821="",C821="",N(L821)&gt;0),"",K821-C821)</f>
        <v/>
      </c>
      <c r="Q821" s="9"/>
    </row>
    <row r="822" customFormat="false" ht="15" hidden="false" customHeight="false" outlineLevel="0" collapsed="false">
      <c r="A822" s="9"/>
      <c r="B822" s="9"/>
      <c r="C822" s="10"/>
      <c r="D822" s="11"/>
      <c r="E822" s="12" t="str">
        <f aca="false">IF(C822="","",C822+N(D822))</f>
        <v/>
      </c>
      <c r="F822" s="9"/>
      <c r="G822" s="13"/>
      <c r="H822" s="13"/>
      <c r="I822" s="14" t="str">
        <f aca="false">IF(G822="","",G822+N(H822))</f>
        <v/>
      </c>
      <c r="J822" s="13"/>
      <c r="K822" s="10"/>
      <c r="L822" s="14" t="str">
        <f aca="false">IF(I822="","",I822-N(J822))</f>
        <v/>
      </c>
      <c r="M822" s="15" t="str">
        <f aca="true">IF(I822="","",IF(L822&lt;=0,"Paid",IF(C822="","Draft",IF(E822&lt;TODAY(),"Overdue",IF(N(J822)&gt;0,"Part paid",IF(E822-TODAY()&lt;=7,"Due soon","Not due yet"))))))</f>
        <v/>
      </c>
      <c r="N822" s="16" t="str">
        <f aca="true">IF(OR(L822="",E822=""),"",IF(AND(L822&gt;0,E822&lt;TODAY()),TODAY()-E822,0))</f>
        <v/>
      </c>
      <c r="O822" s="15" t="str">
        <f aca="false">IF(OR(L822="",N(L822)&lt;=0,E822=""),"",IF(N822=0,"Current",IF(N822&lt;=30,"1-30",IF(N822&lt;=60,"31-60",IF(N822&lt;=90,"61-90","90+")))))</f>
        <v/>
      </c>
      <c r="P822" s="16" t="str">
        <f aca="false">IF(OR(K822="",C822="",N(L822)&gt;0),"",K822-C822)</f>
        <v/>
      </c>
      <c r="Q822" s="9"/>
    </row>
    <row r="823" customFormat="false" ht="15" hidden="false" customHeight="false" outlineLevel="0" collapsed="false">
      <c r="A823" s="9"/>
      <c r="B823" s="9"/>
      <c r="C823" s="10"/>
      <c r="D823" s="11"/>
      <c r="E823" s="12" t="str">
        <f aca="false">IF(C823="","",C823+N(D823))</f>
        <v/>
      </c>
      <c r="F823" s="9"/>
      <c r="G823" s="13"/>
      <c r="H823" s="13"/>
      <c r="I823" s="14" t="str">
        <f aca="false">IF(G823="","",G823+N(H823))</f>
        <v/>
      </c>
      <c r="J823" s="13"/>
      <c r="K823" s="10"/>
      <c r="L823" s="14" t="str">
        <f aca="false">IF(I823="","",I823-N(J823))</f>
        <v/>
      </c>
      <c r="M823" s="15" t="str">
        <f aca="true">IF(I823="","",IF(L823&lt;=0,"Paid",IF(C823="","Draft",IF(E823&lt;TODAY(),"Overdue",IF(N(J823)&gt;0,"Part paid",IF(E823-TODAY()&lt;=7,"Due soon","Not due yet"))))))</f>
        <v/>
      </c>
      <c r="N823" s="16" t="str">
        <f aca="true">IF(OR(L823="",E823=""),"",IF(AND(L823&gt;0,E823&lt;TODAY()),TODAY()-E823,0))</f>
        <v/>
      </c>
      <c r="O823" s="15" t="str">
        <f aca="false">IF(OR(L823="",N(L823)&lt;=0,E823=""),"",IF(N823=0,"Current",IF(N823&lt;=30,"1-30",IF(N823&lt;=60,"31-60",IF(N823&lt;=90,"61-90","90+")))))</f>
        <v/>
      </c>
      <c r="P823" s="16" t="str">
        <f aca="false">IF(OR(K823="",C823="",N(L823)&gt;0),"",K823-C823)</f>
        <v/>
      </c>
      <c r="Q823" s="9"/>
    </row>
    <row r="824" customFormat="false" ht="15" hidden="false" customHeight="false" outlineLevel="0" collapsed="false">
      <c r="A824" s="9"/>
      <c r="B824" s="9"/>
      <c r="C824" s="10"/>
      <c r="D824" s="11"/>
      <c r="E824" s="12" t="str">
        <f aca="false">IF(C824="","",C824+N(D824))</f>
        <v/>
      </c>
      <c r="F824" s="9"/>
      <c r="G824" s="13"/>
      <c r="H824" s="13"/>
      <c r="I824" s="14" t="str">
        <f aca="false">IF(G824="","",G824+N(H824))</f>
        <v/>
      </c>
      <c r="J824" s="13"/>
      <c r="K824" s="10"/>
      <c r="L824" s="14" t="str">
        <f aca="false">IF(I824="","",I824-N(J824))</f>
        <v/>
      </c>
      <c r="M824" s="15" t="str">
        <f aca="true">IF(I824="","",IF(L824&lt;=0,"Paid",IF(C824="","Draft",IF(E824&lt;TODAY(),"Overdue",IF(N(J824)&gt;0,"Part paid",IF(E824-TODAY()&lt;=7,"Due soon","Not due yet"))))))</f>
        <v/>
      </c>
      <c r="N824" s="16" t="str">
        <f aca="true">IF(OR(L824="",E824=""),"",IF(AND(L824&gt;0,E824&lt;TODAY()),TODAY()-E824,0))</f>
        <v/>
      </c>
      <c r="O824" s="15" t="str">
        <f aca="false">IF(OR(L824="",N(L824)&lt;=0,E824=""),"",IF(N824=0,"Current",IF(N824&lt;=30,"1-30",IF(N824&lt;=60,"31-60",IF(N824&lt;=90,"61-90","90+")))))</f>
        <v/>
      </c>
      <c r="P824" s="16" t="str">
        <f aca="false">IF(OR(K824="",C824="",N(L824)&gt;0),"",K824-C824)</f>
        <v/>
      </c>
      <c r="Q824" s="9"/>
    </row>
    <row r="825" customFormat="false" ht="15" hidden="false" customHeight="false" outlineLevel="0" collapsed="false">
      <c r="A825" s="9"/>
      <c r="B825" s="9"/>
      <c r="C825" s="10"/>
      <c r="D825" s="11"/>
      <c r="E825" s="12" t="str">
        <f aca="false">IF(C825="","",C825+N(D825))</f>
        <v/>
      </c>
      <c r="F825" s="9"/>
      <c r="G825" s="13"/>
      <c r="H825" s="13"/>
      <c r="I825" s="14" t="str">
        <f aca="false">IF(G825="","",G825+N(H825))</f>
        <v/>
      </c>
      <c r="J825" s="13"/>
      <c r="K825" s="10"/>
      <c r="L825" s="14" t="str">
        <f aca="false">IF(I825="","",I825-N(J825))</f>
        <v/>
      </c>
      <c r="M825" s="15" t="str">
        <f aca="true">IF(I825="","",IF(L825&lt;=0,"Paid",IF(C825="","Draft",IF(E825&lt;TODAY(),"Overdue",IF(N(J825)&gt;0,"Part paid",IF(E825-TODAY()&lt;=7,"Due soon","Not due yet"))))))</f>
        <v/>
      </c>
      <c r="N825" s="16" t="str">
        <f aca="true">IF(OR(L825="",E825=""),"",IF(AND(L825&gt;0,E825&lt;TODAY()),TODAY()-E825,0))</f>
        <v/>
      </c>
      <c r="O825" s="15" t="str">
        <f aca="false">IF(OR(L825="",N(L825)&lt;=0,E825=""),"",IF(N825=0,"Current",IF(N825&lt;=30,"1-30",IF(N825&lt;=60,"31-60",IF(N825&lt;=90,"61-90","90+")))))</f>
        <v/>
      </c>
      <c r="P825" s="16" t="str">
        <f aca="false">IF(OR(K825="",C825="",N(L825)&gt;0),"",K825-C825)</f>
        <v/>
      </c>
      <c r="Q825" s="9"/>
    </row>
    <row r="826" customFormat="false" ht="15" hidden="false" customHeight="false" outlineLevel="0" collapsed="false">
      <c r="A826" s="9"/>
      <c r="B826" s="9"/>
      <c r="C826" s="10"/>
      <c r="D826" s="11"/>
      <c r="E826" s="12" t="str">
        <f aca="false">IF(C826="","",C826+N(D826))</f>
        <v/>
      </c>
      <c r="F826" s="9"/>
      <c r="G826" s="13"/>
      <c r="H826" s="13"/>
      <c r="I826" s="14" t="str">
        <f aca="false">IF(G826="","",G826+N(H826))</f>
        <v/>
      </c>
      <c r="J826" s="13"/>
      <c r="K826" s="10"/>
      <c r="L826" s="14" t="str">
        <f aca="false">IF(I826="","",I826-N(J826))</f>
        <v/>
      </c>
      <c r="M826" s="15" t="str">
        <f aca="true">IF(I826="","",IF(L826&lt;=0,"Paid",IF(C826="","Draft",IF(E826&lt;TODAY(),"Overdue",IF(N(J826)&gt;0,"Part paid",IF(E826-TODAY()&lt;=7,"Due soon","Not due yet"))))))</f>
        <v/>
      </c>
      <c r="N826" s="16" t="str">
        <f aca="true">IF(OR(L826="",E826=""),"",IF(AND(L826&gt;0,E826&lt;TODAY()),TODAY()-E826,0))</f>
        <v/>
      </c>
      <c r="O826" s="15" t="str">
        <f aca="false">IF(OR(L826="",N(L826)&lt;=0,E826=""),"",IF(N826=0,"Current",IF(N826&lt;=30,"1-30",IF(N826&lt;=60,"31-60",IF(N826&lt;=90,"61-90","90+")))))</f>
        <v/>
      </c>
      <c r="P826" s="16" t="str">
        <f aca="false">IF(OR(K826="",C826="",N(L826)&gt;0),"",K826-C826)</f>
        <v/>
      </c>
      <c r="Q826" s="9"/>
    </row>
    <row r="827" customFormat="false" ht="15" hidden="false" customHeight="false" outlineLevel="0" collapsed="false">
      <c r="A827" s="9"/>
      <c r="B827" s="9"/>
      <c r="C827" s="10"/>
      <c r="D827" s="11"/>
      <c r="E827" s="12" t="str">
        <f aca="false">IF(C827="","",C827+N(D827))</f>
        <v/>
      </c>
      <c r="F827" s="9"/>
      <c r="G827" s="13"/>
      <c r="H827" s="13"/>
      <c r="I827" s="14" t="str">
        <f aca="false">IF(G827="","",G827+N(H827))</f>
        <v/>
      </c>
      <c r="J827" s="13"/>
      <c r="K827" s="10"/>
      <c r="L827" s="14" t="str">
        <f aca="false">IF(I827="","",I827-N(J827))</f>
        <v/>
      </c>
      <c r="M827" s="15" t="str">
        <f aca="true">IF(I827="","",IF(L827&lt;=0,"Paid",IF(C827="","Draft",IF(E827&lt;TODAY(),"Overdue",IF(N(J827)&gt;0,"Part paid",IF(E827-TODAY()&lt;=7,"Due soon","Not due yet"))))))</f>
        <v/>
      </c>
      <c r="N827" s="16" t="str">
        <f aca="true">IF(OR(L827="",E827=""),"",IF(AND(L827&gt;0,E827&lt;TODAY()),TODAY()-E827,0))</f>
        <v/>
      </c>
      <c r="O827" s="15" t="str">
        <f aca="false">IF(OR(L827="",N(L827)&lt;=0,E827=""),"",IF(N827=0,"Current",IF(N827&lt;=30,"1-30",IF(N827&lt;=60,"31-60",IF(N827&lt;=90,"61-90","90+")))))</f>
        <v/>
      </c>
      <c r="P827" s="16" t="str">
        <f aca="false">IF(OR(K827="",C827="",N(L827)&gt;0),"",K827-C827)</f>
        <v/>
      </c>
      <c r="Q827" s="9"/>
    </row>
    <row r="828" customFormat="false" ht="15" hidden="false" customHeight="false" outlineLevel="0" collapsed="false">
      <c r="A828" s="9"/>
      <c r="B828" s="9"/>
      <c r="C828" s="10"/>
      <c r="D828" s="11"/>
      <c r="E828" s="12" t="str">
        <f aca="false">IF(C828="","",C828+N(D828))</f>
        <v/>
      </c>
      <c r="F828" s="9"/>
      <c r="G828" s="13"/>
      <c r="H828" s="13"/>
      <c r="I828" s="14" t="str">
        <f aca="false">IF(G828="","",G828+N(H828))</f>
        <v/>
      </c>
      <c r="J828" s="13"/>
      <c r="K828" s="10"/>
      <c r="L828" s="14" t="str">
        <f aca="false">IF(I828="","",I828-N(J828))</f>
        <v/>
      </c>
      <c r="M828" s="15" t="str">
        <f aca="true">IF(I828="","",IF(L828&lt;=0,"Paid",IF(C828="","Draft",IF(E828&lt;TODAY(),"Overdue",IF(N(J828)&gt;0,"Part paid",IF(E828-TODAY()&lt;=7,"Due soon","Not due yet"))))))</f>
        <v/>
      </c>
      <c r="N828" s="16" t="str">
        <f aca="true">IF(OR(L828="",E828=""),"",IF(AND(L828&gt;0,E828&lt;TODAY()),TODAY()-E828,0))</f>
        <v/>
      </c>
      <c r="O828" s="15" t="str">
        <f aca="false">IF(OR(L828="",N(L828)&lt;=0,E828=""),"",IF(N828=0,"Current",IF(N828&lt;=30,"1-30",IF(N828&lt;=60,"31-60",IF(N828&lt;=90,"61-90","90+")))))</f>
        <v/>
      </c>
      <c r="P828" s="16" t="str">
        <f aca="false">IF(OR(K828="",C828="",N(L828)&gt;0),"",K828-C828)</f>
        <v/>
      </c>
      <c r="Q828" s="9"/>
    </row>
    <row r="829" customFormat="false" ht="15" hidden="false" customHeight="false" outlineLevel="0" collapsed="false">
      <c r="A829" s="9"/>
      <c r="B829" s="9"/>
      <c r="C829" s="10"/>
      <c r="D829" s="11"/>
      <c r="E829" s="12" t="str">
        <f aca="false">IF(C829="","",C829+N(D829))</f>
        <v/>
      </c>
      <c r="F829" s="9"/>
      <c r="G829" s="13"/>
      <c r="H829" s="13"/>
      <c r="I829" s="14" t="str">
        <f aca="false">IF(G829="","",G829+N(H829))</f>
        <v/>
      </c>
      <c r="J829" s="13"/>
      <c r="K829" s="10"/>
      <c r="L829" s="14" t="str">
        <f aca="false">IF(I829="","",I829-N(J829))</f>
        <v/>
      </c>
      <c r="M829" s="15" t="str">
        <f aca="true">IF(I829="","",IF(L829&lt;=0,"Paid",IF(C829="","Draft",IF(E829&lt;TODAY(),"Overdue",IF(N(J829)&gt;0,"Part paid",IF(E829-TODAY()&lt;=7,"Due soon","Not due yet"))))))</f>
        <v/>
      </c>
      <c r="N829" s="16" t="str">
        <f aca="true">IF(OR(L829="",E829=""),"",IF(AND(L829&gt;0,E829&lt;TODAY()),TODAY()-E829,0))</f>
        <v/>
      </c>
      <c r="O829" s="15" t="str">
        <f aca="false">IF(OR(L829="",N(L829)&lt;=0,E829=""),"",IF(N829=0,"Current",IF(N829&lt;=30,"1-30",IF(N829&lt;=60,"31-60",IF(N829&lt;=90,"61-90","90+")))))</f>
        <v/>
      </c>
      <c r="P829" s="16" t="str">
        <f aca="false">IF(OR(K829="",C829="",N(L829)&gt;0),"",K829-C829)</f>
        <v/>
      </c>
      <c r="Q829" s="9"/>
    </row>
    <row r="830" customFormat="false" ht="15" hidden="false" customHeight="false" outlineLevel="0" collapsed="false">
      <c r="A830" s="9"/>
      <c r="B830" s="9"/>
      <c r="C830" s="10"/>
      <c r="D830" s="11"/>
      <c r="E830" s="12" t="str">
        <f aca="false">IF(C830="","",C830+N(D830))</f>
        <v/>
      </c>
      <c r="F830" s="9"/>
      <c r="G830" s="13"/>
      <c r="H830" s="13"/>
      <c r="I830" s="14" t="str">
        <f aca="false">IF(G830="","",G830+N(H830))</f>
        <v/>
      </c>
      <c r="J830" s="13"/>
      <c r="K830" s="10"/>
      <c r="L830" s="14" t="str">
        <f aca="false">IF(I830="","",I830-N(J830))</f>
        <v/>
      </c>
      <c r="M830" s="15" t="str">
        <f aca="true">IF(I830="","",IF(L830&lt;=0,"Paid",IF(C830="","Draft",IF(E830&lt;TODAY(),"Overdue",IF(N(J830)&gt;0,"Part paid",IF(E830-TODAY()&lt;=7,"Due soon","Not due yet"))))))</f>
        <v/>
      </c>
      <c r="N830" s="16" t="str">
        <f aca="true">IF(OR(L830="",E830=""),"",IF(AND(L830&gt;0,E830&lt;TODAY()),TODAY()-E830,0))</f>
        <v/>
      </c>
      <c r="O830" s="15" t="str">
        <f aca="false">IF(OR(L830="",N(L830)&lt;=0,E830=""),"",IF(N830=0,"Current",IF(N830&lt;=30,"1-30",IF(N830&lt;=60,"31-60",IF(N830&lt;=90,"61-90","90+")))))</f>
        <v/>
      </c>
      <c r="P830" s="16" t="str">
        <f aca="false">IF(OR(K830="",C830="",N(L830)&gt;0),"",K830-C830)</f>
        <v/>
      </c>
      <c r="Q830" s="9"/>
    </row>
    <row r="831" customFormat="false" ht="15" hidden="false" customHeight="false" outlineLevel="0" collapsed="false">
      <c r="A831" s="9"/>
      <c r="B831" s="9"/>
      <c r="C831" s="10"/>
      <c r="D831" s="11"/>
      <c r="E831" s="12" t="str">
        <f aca="false">IF(C831="","",C831+N(D831))</f>
        <v/>
      </c>
      <c r="F831" s="9"/>
      <c r="G831" s="13"/>
      <c r="H831" s="13"/>
      <c r="I831" s="14" t="str">
        <f aca="false">IF(G831="","",G831+N(H831))</f>
        <v/>
      </c>
      <c r="J831" s="13"/>
      <c r="K831" s="10"/>
      <c r="L831" s="14" t="str">
        <f aca="false">IF(I831="","",I831-N(J831))</f>
        <v/>
      </c>
      <c r="M831" s="15" t="str">
        <f aca="true">IF(I831="","",IF(L831&lt;=0,"Paid",IF(C831="","Draft",IF(E831&lt;TODAY(),"Overdue",IF(N(J831)&gt;0,"Part paid",IF(E831-TODAY()&lt;=7,"Due soon","Not due yet"))))))</f>
        <v/>
      </c>
      <c r="N831" s="16" t="str">
        <f aca="true">IF(OR(L831="",E831=""),"",IF(AND(L831&gt;0,E831&lt;TODAY()),TODAY()-E831,0))</f>
        <v/>
      </c>
      <c r="O831" s="15" t="str">
        <f aca="false">IF(OR(L831="",N(L831)&lt;=0,E831=""),"",IF(N831=0,"Current",IF(N831&lt;=30,"1-30",IF(N831&lt;=60,"31-60",IF(N831&lt;=90,"61-90","90+")))))</f>
        <v/>
      </c>
      <c r="P831" s="16" t="str">
        <f aca="false">IF(OR(K831="",C831="",N(L831)&gt;0),"",K831-C831)</f>
        <v/>
      </c>
      <c r="Q831" s="9"/>
    </row>
    <row r="832" customFormat="false" ht="15" hidden="false" customHeight="false" outlineLevel="0" collapsed="false">
      <c r="A832" s="9"/>
      <c r="B832" s="9"/>
      <c r="C832" s="10"/>
      <c r="D832" s="11"/>
      <c r="E832" s="12" t="str">
        <f aca="false">IF(C832="","",C832+N(D832))</f>
        <v/>
      </c>
      <c r="F832" s="9"/>
      <c r="G832" s="13"/>
      <c r="H832" s="13"/>
      <c r="I832" s="14" t="str">
        <f aca="false">IF(G832="","",G832+N(H832))</f>
        <v/>
      </c>
      <c r="J832" s="13"/>
      <c r="K832" s="10"/>
      <c r="L832" s="14" t="str">
        <f aca="false">IF(I832="","",I832-N(J832))</f>
        <v/>
      </c>
      <c r="M832" s="15" t="str">
        <f aca="true">IF(I832="","",IF(L832&lt;=0,"Paid",IF(C832="","Draft",IF(E832&lt;TODAY(),"Overdue",IF(N(J832)&gt;0,"Part paid",IF(E832-TODAY()&lt;=7,"Due soon","Not due yet"))))))</f>
        <v/>
      </c>
      <c r="N832" s="16" t="str">
        <f aca="true">IF(OR(L832="",E832=""),"",IF(AND(L832&gt;0,E832&lt;TODAY()),TODAY()-E832,0))</f>
        <v/>
      </c>
      <c r="O832" s="15" t="str">
        <f aca="false">IF(OR(L832="",N(L832)&lt;=0,E832=""),"",IF(N832=0,"Current",IF(N832&lt;=30,"1-30",IF(N832&lt;=60,"31-60",IF(N832&lt;=90,"61-90","90+")))))</f>
        <v/>
      </c>
      <c r="P832" s="16" t="str">
        <f aca="false">IF(OR(K832="",C832="",N(L832)&gt;0),"",K832-C832)</f>
        <v/>
      </c>
      <c r="Q832" s="9"/>
    </row>
    <row r="833" customFormat="false" ht="15" hidden="false" customHeight="false" outlineLevel="0" collapsed="false">
      <c r="A833" s="9"/>
      <c r="B833" s="9"/>
      <c r="C833" s="10"/>
      <c r="D833" s="11"/>
      <c r="E833" s="12" t="str">
        <f aca="false">IF(C833="","",C833+N(D833))</f>
        <v/>
      </c>
      <c r="F833" s="9"/>
      <c r="G833" s="13"/>
      <c r="H833" s="13"/>
      <c r="I833" s="14" t="str">
        <f aca="false">IF(G833="","",G833+N(H833))</f>
        <v/>
      </c>
      <c r="J833" s="13"/>
      <c r="K833" s="10"/>
      <c r="L833" s="14" t="str">
        <f aca="false">IF(I833="","",I833-N(J833))</f>
        <v/>
      </c>
      <c r="M833" s="15" t="str">
        <f aca="true">IF(I833="","",IF(L833&lt;=0,"Paid",IF(C833="","Draft",IF(E833&lt;TODAY(),"Overdue",IF(N(J833)&gt;0,"Part paid",IF(E833-TODAY()&lt;=7,"Due soon","Not due yet"))))))</f>
        <v/>
      </c>
      <c r="N833" s="16" t="str">
        <f aca="true">IF(OR(L833="",E833=""),"",IF(AND(L833&gt;0,E833&lt;TODAY()),TODAY()-E833,0))</f>
        <v/>
      </c>
      <c r="O833" s="15" t="str">
        <f aca="false">IF(OR(L833="",N(L833)&lt;=0,E833=""),"",IF(N833=0,"Current",IF(N833&lt;=30,"1-30",IF(N833&lt;=60,"31-60",IF(N833&lt;=90,"61-90","90+")))))</f>
        <v/>
      </c>
      <c r="P833" s="16" t="str">
        <f aca="false">IF(OR(K833="",C833="",N(L833)&gt;0),"",K833-C833)</f>
        <v/>
      </c>
      <c r="Q833" s="9"/>
    </row>
    <row r="834" customFormat="false" ht="15" hidden="false" customHeight="false" outlineLevel="0" collapsed="false">
      <c r="A834" s="9"/>
      <c r="B834" s="9"/>
      <c r="C834" s="10"/>
      <c r="D834" s="11"/>
      <c r="E834" s="12" t="str">
        <f aca="false">IF(C834="","",C834+N(D834))</f>
        <v/>
      </c>
      <c r="F834" s="9"/>
      <c r="G834" s="13"/>
      <c r="H834" s="13"/>
      <c r="I834" s="14" t="str">
        <f aca="false">IF(G834="","",G834+N(H834))</f>
        <v/>
      </c>
      <c r="J834" s="13"/>
      <c r="K834" s="10"/>
      <c r="L834" s="14" t="str">
        <f aca="false">IF(I834="","",I834-N(J834))</f>
        <v/>
      </c>
      <c r="M834" s="15" t="str">
        <f aca="true">IF(I834="","",IF(L834&lt;=0,"Paid",IF(C834="","Draft",IF(E834&lt;TODAY(),"Overdue",IF(N(J834)&gt;0,"Part paid",IF(E834-TODAY()&lt;=7,"Due soon","Not due yet"))))))</f>
        <v/>
      </c>
      <c r="N834" s="16" t="str">
        <f aca="true">IF(OR(L834="",E834=""),"",IF(AND(L834&gt;0,E834&lt;TODAY()),TODAY()-E834,0))</f>
        <v/>
      </c>
      <c r="O834" s="15" t="str">
        <f aca="false">IF(OR(L834="",N(L834)&lt;=0,E834=""),"",IF(N834=0,"Current",IF(N834&lt;=30,"1-30",IF(N834&lt;=60,"31-60",IF(N834&lt;=90,"61-90","90+")))))</f>
        <v/>
      </c>
      <c r="P834" s="16" t="str">
        <f aca="false">IF(OR(K834="",C834="",N(L834)&gt;0),"",K834-C834)</f>
        <v/>
      </c>
      <c r="Q834" s="9"/>
    </row>
    <row r="835" customFormat="false" ht="15" hidden="false" customHeight="false" outlineLevel="0" collapsed="false">
      <c r="A835" s="9"/>
      <c r="B835" s="9"/>
      <c r="C835" s="10"/>
      <c r="D835" s="11"/>
      <c r="E835" s="12" t="str">
        <f aca="false">IF(C835="","",C835+N(D835))</f>
        <v/>
      </c>
      <c r="F835" s="9"/>
      <c r="G835" s="13"/>
      <c r="H835" s="13"/>
      <c r="I835" s="14" t="str">
        <f aca="false">IF(G835="","",G835+N(H835))</f>
        <v/>
      </c>
      <c r="J835" s="13"/>
      <c r="K835" s="10"/>
      <c r="L835" s="14" t="str">
        <f aca="false">IF(I835="","",I835-N(J835))</f>
        <v/>
      </c>
      <c r="M835" s="15" t="str">
        <f aca="true">IF(I835="","",IF(L835&lt;=0,"Paid",IF(C835="","Draft",IF(E835&lt;TODAY(),"Overdue",IF(N(J835)&gt;0,"Part paid",IF(E835-TODAY()&lt;=7,"Due soon","Not due yet"))))))</f>
        <v/>
      </c>
      <c r="N835" s="16" t="str">
        <f aca="true">IF(OR(L835="",E835=""),"",IF(AND(L835&gt;0,E835&lt;TODAY()),TODAY()-E835,0))</f>
        <v/>
      </c>
      <c r="O835" s="15" t="str">
        <f aca="false">IF(OR(L835="",N(L835)&lt;=0,E835=""),"",IF(N835=0,"Current",IF(N835&lt;=30,"1-30",IF(N835&lt;=60,"31-60",IF(N835&lt;=90,"61-90","90+")))))</f>
        <v/>
      </c>
      <c r="P835" s="16" t="str">
        <f aca="false">IF(OR(K835="",C835="",N(L835)&gt;0),"",K835-C835)</f>
        <v/>
      </c>
      <c r="Q835" s="9"/>
    </row>
    <row r="836" customFormat="false" ht="15" hidden="false" customHeight="false" outlineLevel="0" collapsed="false">
      <c r="A836" s="9"/>
      <c r="B836" s="9"/>
      <c r="C836" s="10"/>
      <c r="D836" s="11"/>
      <c r="E836" s="12" t="str">
        <f aca="false">IF(C836="","",C836+N(D836))</f>
        <v/>
      </c>
      <c r="F836" s="9"/>
      <c r="G836" s="13"/>
      <c r="H836" s="13"/>
      <c r="I836" s="14" t="str">
        <f aca="false">IF(G836="","",G836+N(H836))</f>
        <v/>
      </c>
      <c r="J836" s="13"/>
      <c r="K836" s="10"/>
      <c r="L836" s="14" t="str">
        <f aca="false">IF(I836="","",I836-N(J836))</f>
        <v/>
      </c>
      <c r="M836" s="15" t="str">
        <f aca="true">IF(I836="","",IF(L836&lt;=0,"Paid",IF(C836="","Draft",IF(E836&lt;TODAY(),"Overdue",IF(N(J836)&gt;0,"Part paid",IF(E836-TODAY()&lt;=7,"Due soon","Not due yet"))))))</f>
        <v/>
      </c>
      <c r="N836" s="16" t="str">
        <f aca="true">IF(OR(L836="",E836=""),"",IF(AND(L836&gt;0,E836&lt;TODAY()),TODAY()-E836,0))</f>
        <v/>
      </c>
      <c r="O836" s="15" t="str">
        <f aca="false">IF(OR(L836="",N(L836)&lt;=0,E836=""),"",IF(N836=0,"Current",IF(N836&lt;=30,"1-30",IF(N836&lt;=60,"31-60",IF(N836&lt;=90,"61-90","90+")))))</f>
        <v/>
      </c>
      <c r="P836" s="16" t="str">
        <f aca="false">IF(OR(K836="",C836="",N(L836)&gt;0),"",K836-C836)</f>
        <v/>
      </c>
      <c r="Q836" s="9"/>
    </row>
    <row r="837" customFormat="false" ht="15" hidden="false" customHeight="false" outlineLevel="0" collapsed="false">
      <c r="A837" s="9"/>
      <c r="B837" s="9"/>
      <c r="C837" s="10"/>
      <c r="D837" s="11"/>
      <c r="E837" s="12" t="str">
        <f aca="false">IF(C837="","",C837+N(D837))</f>
        <v/>
      </c>
      <c r="F837" s="9"/>
      <c r="G837" s="13"/>
      <c r="H837" s="13"/>
      <c r="I837" s="14" t="str">
        <f aca="false">IF(G837="","",G837+N(H837))</f>
        <v/>
      </c>
      <c r="J837" s="13"/>
      <c r="K837" s="10"/>
      <c r="L837" s="14" t="str">
        <f aca="false">IF(I837="","",I837-N(J837))</f>
        <v/>
      </c>
      <c r="M837" s="15" t="str">
        <f aca="true">IF(I837="","",IF(L837&lt;=0,"Paid",IF(C837="","Draft",IF(E837&lt;TODAY(),"Overdue",IF(N(J837)&gt;0,"Part paid",IF(E837-TODAY()&lt;=7,"Due soon","Not due yet"))))))</f>
        <v/>
      </c>
      <c r="N837" s="16" t="str">
        <f aca="true">IF(OR(L837="",E837=""),"",IF(AND(L837&gt;0,E837&lt;TODAY()),TODAY()-E837,0))</f>
        <v/>
      </c>
      <c r="O837" s="15" t="str">
        <f aca="false">IF(OR(L837="",N(L837)&lt;=0,E837=""),"",IF(N837=0,"Current",IF(N837&lt;=30,"1-30",IF(N837&lt;=60,"31-60",IF(N837&lt;=90,"61-90","90+")))))</f>
        <v/>
      </c>
      <c r="P837" s="16" t="str">
        <f aca="false">IF(OR(K837="",C837="",N(L837)&gt;0),"",K837-C837)</f>
        <v/>
      </c>
      <c r="Q837" s="9"/>
    </row>
    <row r="838" customFormat="false" ht="15" hidden="false" customHeight="false" outlineLevel="0" collapsed="false">
      <c r="A838" s="9"/>
      <c r="B838" s="9"/>
      <c r="C838" s="10"/>
      <c r="D838" s="11"/>
      <c r="E838" s="12" t="str">
        <f aca="false">IF(C838="","",C838+N(D838))</f>
        <v/>
      </c>
      <c r="F838" s="9"/>
      <c r="G838" s="13"/>
      <c r="H838" s="13"/>
      <c r="I838" s="14" t="str">
        <f aca="false">IF(G838="","",G838+N(H838))</f>
        <v/>
      </c>
      <c r="J838" s="13"/>
      <c r="K838" s="10"/>
      <c r="L838" s="14" t="str">
        <f aca="false">IF(I838="","",I838-N(J838))</f>
        <v/>
      </c>
      <c r="M838" s="15" t="str">
        <f aca="true">IF(I838="","",IF(L838&lt;=0,"Paid",IF(C838="","Draft",IF(E838&lt;TODAY(),"Overdue",IF(N(J838)&gt;0,"Part paid",IF(E838-TODAY()&lt;=7,"Due soon","Not due yet"))))))</f>
        <v/>
      </c>
      <c r="N838" s="16" t="str">
        <f aca="true">IF(OR(L838="",E838=""),"",IF(AND(L838&gt;0,E838&lt;TODAY()),TODAY()-E838,0))</f>
        <v/>
      </c>
      <c r="O838" s="15" t="str">
        <f aca="false">IF(OR(L838="",N(L838)&lt;=0,E838=""),"",IF(N838=0,"Current",IF(N838&lt;=30,"1-30",IF(N838&lt;=60,"31-60",IF(N838&lt;=90,"61-90","90+")))))</f>
        <v/>
      </c>
      <c r="P838" s="16" t="str">
        <f aca="false">IF(OR(K838="",C838="",N(L838)&gt;0),"",K838-C838)</f>
        <v/>
      </c>
      <c r="Q838" s="9"/>
    </row>
    <row r="839" customFormat="false" ht="15" hidden="false" customHeight="false" outlineLevel="0" collapsed="false">
      <c r="A839" s="9"/>
      <c r="B839" s="9"/>
      <c r="C839" s="10"/>
      <c r="D839" s="11"/>
      <c r="E839" s="12" t="str">
        <f aca="false">IF(C839="","",C839+N(D839))</f>
        <v/>
      </c>
      <c r="F839" s="9"/>
      <c r="G839" s="13"/>
      <c r="H839" s="13"/>
      <c r="I839" s="14" t="str">
        <f aca="false">IF(G839="","",G839+N(H839))</f>
        <v/>
      </c>
      <c r="J839" s="13"/>
      <c r="K839" s="10"/>
      <c r="L839" s="14" t="str">
        <f aca="false">IF(I839="","",I839-N(J839))</f>
        <v/>
      </c>
      <c r="M839" s="15" t="str">
        <f aca="true">IF(I839="","",IF(L839&lt;=0,"Paid",IF(C839="","Draft",IF(E839&lt;TODAY(),"Overdue",IF(N(J839)&gt;0,"Part paid",IF(E839-TODAY()&lt;=7,"Due soon","Not due yet"))))))</f>
        <v/>
      </c>
      <c r="N839" s="16" t="str">
        <f aca="true">IF(OR(L839="",E839=""),"",IF(AND(L839&gt;0,E839&lt;TODAY()),TODAY()-E839,0))</f>
        <v/>
      </c>
      <c r="O839" s="15" t="str">
        <f aca="false">IF(OR(L839="",N(L839)&lt;=0,E839=""),"",IF(N839=0,"Current",IF(N839&lt;=30,"1-30",IF(N839&lt;=60,"31-60",IF(N839&lt;=90,"61-90","90+")))))</f>
        <v/>
      </c>
      <c r="P839" s="16" t="str">
        <f aca="false">IF(OR(K839="",C839="",N(L839)&gt;0),"",K839-C839)</f>
        <v/>
      </c>
      <c r="Q839" s="9"/>
    </row>
    <row r="840" customFormat="false" ht="15" hidden="false" customHeight="false" outlineLevel="0" collapsed="false">
      <c r="A840" s="9"/>
      <c r="B840" s="9"/>
      <c r="C840" s="10"/>
      <c r="D840" s="11"/>
      <c r="E840" s="12" t="str">
        <f aca="false">IF(C840="","",C840+N(D840))</f>
        <v/>
      </c>
      <c r="F840" s="9"/>
      <c r="G840" s="13"/>
      <c r="H840" s="13"/>
      <c r="I840" s="14" t="str">
        <f aca="false">IF(G840="","",G840+N(H840))</f>
        <v/>
      </c>
      <c r="J840" s="13"/>
      <c r="K840" s="10"/>
      <c r="L840" s="14" t="str">
        <f aca="false">IF(I840="","",I840-N(J840))</f>
        <v/>
      </c>
      <c r="M840" s="15" t="str">
        <f aca="true">IF(I840="","",IF(L840&lt;=0,"Paid",IF(C840="","Draft",IF(E840&lt;TODAY(),"Overdue",IF(N(J840)&gt;0,"Part paid",IF(E840-TODAY()&lt;=7,"Due soon","Not due yet"))))))</f>
        <v/>
      </c>
      <c r="N840" s="16" t="str">
        <f aca="true">IF(OR(L840="",E840=""),"",IF(AND(L840&gt;0,E840&lt;TODAY()),TODAY()-E840,0))</f>
        <v/>
      </c>
      <c r="O840" s="15" t="str">
        <f aca="false">IF(OR(L840="",N(L840)&lt;=0,E840=""),"",IF(N840=0,"Current",IF(N840&lt;=30,"1-30",IF(N840&lt;=60,"31-60",IF(N840&lt;=90,"61-90","90+")))))</f>
        <v/>
      </c>
      <c r="P840" s="16" t="str">
        <f aca="false">IF(OR(K840="",C840="",N(L840)&gt;0),"",K840-C840)</f>
        <v/>
      </c>
      <c r="Q840" s="9"/>
    </row>
    <row r="841" customFormat="false" ht="15" hidden="false" customHeight="false" outlineLevel="0" collapsed="false">
      <c r="A841" s="9"/>
      <c r="B841" s="9"/>
      <c r="C841" s="10"/>
      <c r="D841" s="11"/>
      <c r="E841" s="12" t="str">
        <f aca="false">IF(C841="","",C841+N(D841))</f>
        <v/>
      </c>
      <c r="F841" s="9"/>
      <c r="G841" s="13"/>
      <c r="H841" s="13"/>
      <c r="I841" s="14" t="str">
        <f aca="false">IF(G841="","",G841+N(H841))</f>
        <v/>
      </c>
      <c r="J841" s="13"/>
      <c r="K841" s="10"/>
      <c r="L841" s="14" t="str">
        <f aca="false">IF(I841="","",I841-N(J841))</f>
        <v/>
      </c>
      <c r="M841" s="15" t="str">
        <f aca="true">IF(I841="","",IF(L841&lt;=0,"Paid",IF(C841="","Draft",IF(E841&lt;TODAY(),"Overdue",IF(N(J841)&gt;0,"Part paid",IF(E841-TODAY()&lt;=7,"Due soon","Not due yet"))))))</f>
        <v/>
      </c>
      <c r="N841" s="16" t="str">
        <f aca="true">IF(OR(L841="",E841=""),"",IF(AND(L841&gt;0,E841&lt;TODAY()),TODAY()-E841,0))</f>
        <v/>
      </c>
      <c r="O841" s="15" t="str">
        <f aca="false">IF(OR(L841="",N(L841)&lt;=0,E841=""),"",IF(N841=0,"Current",IF(N841&lt;=30,"1-30",IF(N841&lt;=60,"31-60",IF(N841&lt;=90,"61-90","90+")))))</f>
        <v/>
      </c>
      <c r="P841" s="16" t="str">
        <f aca="false">IF(OR(K841="",C841="",N(L841)&gt;0),"",K841-C841)</f>
        <v/>
      </c>
      <c r="Q841" s="9"/>
    </row>
    <row r="842" customFormat="false" ht="15" hidden="false" customHeight="false" outlineLevel="0" collapsed="false">
      <c r="A842" s="9"/>
      <c r="B842" s="9"/>
      <c r="C842" s="10"/>
      <c r="D842" s="11"/>
      <c r="E842" s="12" t="str">
        <f aca="false">IF(C842="","",C842+N(D842))</f>
        <v/>
      </c>
      <c r="F842" s="9"/>
      <c r="G842" s="13"/>
      <c r="H842" s="13"/>
      <c r="I842" s="14" t="str">
        <f aca="false">IF(G842="","",G842+N(H842))</f>
        <v/>
      </c>
      <c r="J842" s="13"/>
      <c r="K842" s="10"/>
      <c r="L842" s="14" t="str">
        <f aca="false">IF(I842="","",I842-N(J842))</f>
        <v/>
      </c>
      <c r="M842" s="15" t="str">
        <f aca="true">IF(I842="","",IF(L842&lt;=0,"Paid",IF(C842="","Draft",IF(E842&lt;TODAY(),"Overdue",IF(N(J842)&gt;0,"Part paid",IF(E842-TODAY()&lt;=7,"Due soon","Not due yet"))))))</f>
        <v/>
      </c>
      <c r="N842" s="16" t="str">
        <f aca="true">IF(OR(L842="",E842=""),"",IF(AND(L842&gt;0,E842&lt;TODAY()),TODAY()-E842,0))</f>
        <v/>
      </c>
      <c r="O842" s="15" t="str">
        <f aca="false">IF(OR(L842="",N(L842)&lt;=0,E842=""),"",IF(N842=0,"Current",IF(N842&lt;=30,"1-30",IF(N842&lt;=60,"31-60",IF(N842&lt;=90,"61-90","90+")))))</f>
        <v/>
      </c>
      <c r="P842" s="16" t="str">
        <f aca="false">IF(OR(K842="",C842="",N(L842)&gt;0),"",K842-C842)</f>
        <v/>
      </c>
      <c r="Q842" s="9"/>
    </row>
    <row r="843" customFormat="false" ht="15" hidden="false" customHeight="false" outlineLevel="0" collapsed="false">
      <c r="A843" s="9"/>
      <c r="B843" s="9"/>
      <c r="C843" s="10"/>
      <c r="D843" s="11"/>
      <c r="E843" s="12" t="str">
        <f aca="false">IF(C843="","",C843+N(D843))</f>
        <v/>
      </c>
      <c r="F843" s="9"/>
      <c r="G843" s="13"/>
      <c r="H843" s="13"/>
      <c r="I843" s="14" t="str">
        <f aca="false">IF(G843="","",G843+N(H843))</f>
        <v/>
      </c>
      <c r="J843" s="13"/>
      <c r="K843" s="10"/>
      <c r="L843" s="14" t="str">
        <f aca="false">IF(I843="","",I843-N(J843))</f>
        <v/>
      </c>
      <c r="M843" s="15" t="str">
        <f aca="true">IF(I843="","",IF(L843&lt;=0,"Paid",IF(C843="","Draft",IF(E843&lt;TODAY(),"Overdue",IF(N(J843)&gt;0,"Part paid",IF(E843-TODAY()&lt;=7,"Due soon","Not due yet"))))))</f>
        <v/>
      </c>
      <c r="N843" s="16" t="str">
        <f aca="true">IF(OR(L843="",E843=""),"",IF(AND(L843&gt;0,E843&lt;TODAY()),TODAY()-E843,0))</f>
        <v/>
      </c>
      <c r="O843" s="15" t="str">
        <f aca="false">IF(OR(L843="",N(L843)&lt;=0,E843=""),"",IF(N843=0,"Current",IF(N843&lt;=30,"1-30",IF(N843&lt;=60,"31-60",IF(N843&lt;=90,"61-90","90+")))))</f>
        <v/>
      </c>
      <c r="P843" s="16" t="str">
        <f aca="false">IF(OR(K843="",C843="",N(L843)&gt;0),"",K843-C843)</f>
        <v/>
      </c>
      <c r="Q843" s="9"/>
    </row>
    <row r="844" customFormat="false" ht="15" hidden="false" customHeight="false" outlineLevel="0" collapsed="false">
      <c r="A844" s="9"/>
      <c r="B844" s="9"/>
      <c r="C844" s="10"/>
      <c r="D844" s="11"/>
      <c r="E844" s="12" t="str">
        <f aca="false">IF(C844="","",C844+N(D844))</f>
        <v/>
      </c>
      <c r="F844" s="9"/>
      <c r="G844" s="13"/>
      <c r="H844" s="13"/>
      <c r="I844" s="14" t="str">
        <f aca="false">IF(G844="","",G844+N(H844))</f>
        <v/>
      </c>
      <c r="J844" s="13"/>
      <c r="K844" s="10"/>
      <c r="L844" s="14" t="str">
        <f aca="false">IF(I844="","",I844-N(J844))</f>
        <v/>
      </c>
      <c r="M844" s="15" t="str">
        <f aca="true">IF(I844="","",IF(L844&lt;=0,"Paid",IF(C844="","Draft",IF(E844&lt;TODAY(),"Overdue",IF(N(J844)&gt;0,"Part paid",IF(E844-TODAY()&lt;=7,"Due soon","Not due yet"))))))</f>
        <v/>
      </c>
      <c r="N844" s="16" t="str">
        <f aca="true">IF(OR(L844="",E844=""),"",IF(AND(L844&gt;0,E844&lt;TODAY()),TODAY()-E844,0))</f>
        <v/>
      </c>
      <c r="O844" s="15" t="str">
        <f aca="false">IF(OR(L844="",N(L844)&lt;=0,E844=""),"",IF(N844=0,"Current",IF(N844&lt;=30,"1-30",IF(N844&lt;=60,"31-60",IF(N844&lt;=90,"61-90","90+")))))</f>
        <v/>
      </c>
      <c r="P844" s="16" t="str">
        <f aca="false">IF(OR(K844="",C844="",N(L844)&gt;0),"",K844-C844)</f>
        <v/>
      </c>
      <c r="Q844" s="9"/>
    </row>
    <row r="845" customFormat="false" ht="15" hidden="false" customHeight="false" outlineLevel="0" collapsed="false">
      <c r="A845" s="9"/>
      <c r="B845" s="9"/>
      <c r="C845" s="10"/>
      <c r="D845" s="11"/>
      <c r="E845" s="12" t="str">
        <f aca="false">IF(C845="","",C845+N(D845))</f>
        <v/>
      </c>
      <c r="F845" s="9"/>
      <c r="G845" s="13"/>
      <c r="H845" s="13"/>
      <c r="I845" s="14" t="str">
        <f aca="false">IF(G845="","",G845+N(H845))</f>
        <v/>
      </c>
      <c r="J845" s="13"/>
      <c r="K845" s="10"/>
      <c r="L845" s="14" t="str">
        <f aca="false">IF(I845="","",I845-N(J845))</f>
        <v/>
      </c>
      <c r="M845" s="15" t="str">
        <f aca="true">IF(I845="","",IF(L845&lt;=0,"Paid",IF(C845="","Draft",IF(E845&lt;TODAY(),"Overdue",IF(N(J845)&gt;0,"Part paid",IF(E845-TODAY()&lt;=7,"Due soon","Not due yet"))))))</f>
        <v/>
      </c>
      <c r="N845" s="16" t="str">
        <f aca="true">IF(OR(L845="",E845=""),"",IF(AND(L845&gt;0,E845&lt;TODAY()),TODAY()-E845,0))</f>
        <v/>
      </c>
      <c r="O845" s="15" t="str">
        <f aca="false">IF(OR(L845="",N(L845)&lt;=0,E845=""),"",IF(N845=0,"Current",IF(N845&lt;=30,"1-30",IF(N845&lt;=60,"31-60",IF(N845&lt;=90,"61-90","90+")))))</f>
        <v/>
      </c>
      <c r="P845" s="16" t="str">
        <f aca="false">IF(OR(K845="",C845="",N(L845)&gt;0),"",K845-C845)</f>
        <v/>
      </c>
      <c r="Q845" s="9"/>
    </row>
    <row r="846" customFormat="false" ht="15" hidden="false" customHeight="false" outlineLevel="0" collapsed="false">
      <c r="A846" s="9"/>
      <c r="B846" s="9"/>
      <c r="C846" s="10"/>
      <c r="D846" s="11"/>
      <c r="E846" s="12" t="str">
        <f aca="false">IF(C846="","",C846+N(D846))</f>
        <v/>
      </c>
      <c r="F846" s="9"/>
      <c r="G846" s="13"/>
      <c r="H846" s="13"/>
      <c r="I846" s="14" t="str">
        <f aca="false">IF(G846="","",G846+N(H846))</f>
        <v/>
      </c>
      <c r="J846" s="13"/>
      <c r="K846" s="10"/>
      <c r="L846" s="14" t="str">
        <f aca="false">IF(I846="","",I846-N(J846))</f>
        <v/>
      </c>
      <c r="M846" s="15" t="str">
        <f aca="true">IF(I846="","",IF(L846&lt;=0,"Paid",IF(C846="","Draft",IF(E846&lt;TODAY(),"Overdue",IF(N(J846)&gt;0,"Part paid",IF(E846-TODAY()&lt;=7,"Due soon","Not due yet"))))))</f>
        <v/>
      </c>
      <c r="N846" s="16" t="str">
        <f aca="true">IF(OR(L846="",E846=""),"",IF(AND(L846&gt;0,E846&lt;TODAY()),TODAY()-E846,0))</f>
        <v/>
      </c>
      <c r="O846" s="15" t="str">
        <f aca="false">IF(OR(L846="",N(L846)&lt;=0,E846=""),"",IF(N846=0,"Current",IF(N846&lt;=30,"1-30",IF(N846&lt;=60,"31-60",IF(N846&lt;=90,"61-90","90+")))))</f>
        <v/>
      </c>
      <c r="P846" s="16" t="str">
        <f aca="false">IF(OR(K846="",C846="",N(L846)&gt;0),"",K846-C846)</f>
        <v/>
      </c>
      <c r="Q846" s="9"/>
    </row>
    <row r="847" customFormat="false" ht="15" hidden="false" customHeight="false" outlineLevel="0" collapsed="false">
      <c r="A847" s="9"/>
      <c r="B847" s="9"/>
      <c r="C847" s="10"/>
      <c r="D847" s="11"/>
      <c r="E847" s="12" t="str">
        <f aca="false">IF(C847="","",C847+N(D847))</f>
        <v/>
      </c>
      <c r="F847" s="9"/>
      <c r="G847" s="13"/>
      <c r="H847" s="13"/>
      <c r="I847" s="14" t="str">
        <f aca="false">IF(G847="","",G847+N(H847))</f>
        <v/>
      </c>
      <c r="J847" s="13"/>
      <c r="K847" s="10"/>
      <c r="L847" s="14" t="str">
        <f aca="false">IF(I847="","",I847-N(J847))</f>
        <v/>
      </c>
      <c r="M847" s="15" t="str">
        <f aca="true">IF(I847="","",IF(L847&lt;=0,"Paid",IF(C847="","Draft",IF(E847&lt;TODAY(),"Overdue",IF(N(J847)&gt;0,"Part paid",IF(E847-TODAY()&lt;=7,"Due soon","Not due yet"))))))</f>
        <v/>
      </c>
      <c r="N847" s="16" t="str">
        <f aca="true">IF(OR(L847="",E847=""),"",IF(AND(L847&gt;0,E847&lt;TODAY()),TODAY()-E847,0))</f>
        <v/>
      </c>
      <c r="O847" s="15" t="str">
        <f aca="false">IF(OR(L847="",N(L847)&lt;=0,E847=""),"",IF(N847=0,"Current",IF(N847&lt;=30,"1-30",IF(N847&lt;=60,"31-60",IF(N847&lt;=90,"61-90","90+")))))</f>
        <v/>
      </c>
      <c r="P847" s="16" t="str">
        <f aca="false">IF(OR(K847="",C847="",N(L847)&gt;0),"",K847-C847)</f>
        <v/>
      </c>
      <c r="Q847" s="9"/>
    </row>
    <row r="848" customFormat="false" ht="15" hidden="false" customHeight="false" outlineLevel="0" collapsed="false">
      <c r="A848" s="9"/>
      <c r="B848" s="9"/>
      <c r="C848" s="10"/>
      <c r="D848" s="11"/>
      <c r="E848" s="12" t="str">
        <f aca="false">IF(C848="","",C848+N(D848))</f>
        <v/>
      </c>
      <c r="F848" s="9"/>
      <c r="G848" s="13"/>
      <c r="H848" s="13"/>
      <c r="I848" s="14" t="str">
        <f aca="false">IF(G848="","",G848+N(H848))</f>
        <v/>
      </c>
      <c r="J848" s="13"/>
      <c r="K848" s="10"/>
      <c r="L848" s="14" t="str">
        <f aca="false">IF(I848="","",I848-N(J848))</f>
        <v/>
      </c>
      <c r="M848" s="15" t="str">
        <f aca="true">IF(I848="","",IF(L848&lt;=0,"Paid",IF(C848="","Draft",IF(E848&lt;TODAY(),"Overdue",IF(N(J848)&gt;0,"Part paid",IF(E848-TODAY()&lt;=7,"Due soon","Not due yet"))))))</f>
        <v/>
      </c>
      <c r="N848" s="16" t="str">
        <f aca="true">IF(OR(L848="",E848=""),"",IF(AND(L848&gt;0,E848&lt;TODAY()),TODAY()-E848,0))</f>
        <v/>
      </c>
      <c r="O848" s="15" t="str">
        <f aca="false">IF(OR(L848="",N(L848)&lt;=0,E848=""),"",IF(N848=0,"Current",IF(N848&lt;=30,"1-30",IF(N848&lt;=60,"31-60",IF(N848&lt;=90,"61-90","90+")))))</f>
        <v/>
      </c>
      <c r="P848" s="16" t="str">
        <f aca="false">IF(OR(K848="",C848="",N(L848)&gt;0),"",K848-C848)</f>
        <v/>
      </c>
      <c r="Q848" s="9"/>
    </row>
    <row r="849" customFormat="false" ht="15" hidden="false" customHeight="false" outlineLevel="0" collapsed="false">
      <c r="A849" s="9"/>
      <c r="B849" s="9"/>
      <c r="C849" s="10"/>
      <c r="D849" s="11"/>
      <c r="E849" s="12" t="str">
        <f aca="false">IF(C849="","",C849+N(D849))</f>
        <v/>
      </c>
      <c r="F849" s="9"/>
      <c r="G849" s="13"/>
      <c r="H849" s="13"/>
      <c r="I849" s="14" t="str">
        <f aca="false">IF(G849="","",G849+N(H849))</f>
        <v/>
      </c>
      <c r="J849" s="13"/>
      <c r="K849" s="10"/>
      <c r="L849" s="14" t="str">
        <f aca="false">IF(I849="","",I849-N(J849))</f>
        <v/>
      </c>
      <c r="M849" s="15" t="str">
        <f aca="true">IF(I849="","",IF(L849&lt;=0,"Paid",IF(C849="","Draft",IF(E849&lt;TODAY(),"Overdue",IF(N(J849)&gt;0,"Part paid",IF(E849-TODAY()&lt;=7,"Due soon","Not due yet"))))))</f>
        <v/>
      </c>
      <c r="N849" s="16" t="str">
        <f aca="true">IF(OR(L849="",E849=""),"",IF(AND(L849&gt;0,E849&lt;TODAY()),TODAY()-E849,0))</f>
        <v/>
      </c>
      <c r="O849" s="15" t="str">
        <f aca="false">IF(OR(L849="",N(L849)&lt;=0,E849=""),"",IF(N849=0,"Current",IF(N849&lt;=30,"1-30",IF(N849&lt;=60,"31-60",IF(N849&lt;=90,"61-90","90+")))))</f>
        <v/>
      </c>
      <c r="P849" s="16" t="str">
        <f aca="false">IF(OR(K849="",C849="",N(L849)&gt;0),"",K849-C849)</f>
        <v/>
      </c>
      <c r="Q849" s="9"/>
    </row>
    <row r="850" customFormat="false" ht="15" hidden="false" customHeight="false" outlineLevel="0" collapsed="false">
      <c r="A850" s="9"/>
      <c r="B850" s="9"/>
      <c r="C850" s="10"/>
      <c r="D850" s="11"/>
      <c r="E850" s="12" t="str">
        <f aca="false">IF(C850="","",C850+N(D850))</f>
        <v/>
      </c>
      <c r="F850" s="9"/>
      <c r="G850" s="13"/>
      <c r="H850" s="13"/>
      <c r="I850" s="14" t="str">
        <f aca="false">IF(G850="","",G850+N(H850))</f>
        <v/>
      </c>
      <c r="J850" s="13"/>
      <c r="K850" s="10"/>
      <c r="L850" s="14" t="str">
        <f aca="false">IF(I850="","",I850-N(J850))</f>
        <v/>
      </c>
      <c r="M850" s="15" t="str">
        <f aca="true">IF(I850="","",IF(L850&lt;=0,"Paid",IF(C850="","Draft",IF(E850&lt;TODAY(),"Overdue",IF(N(J850)&gt;0,"Part paid",IF(E850-TODAY()&lt;=7,"Due soon","Not due yet"))))))</f>
        <v/>
      </c>
      <c r="N850" s="16" t="str">
        <f aca="true">IF(OR(L850="",E850=""),"",IF(AND(L850&gt;0,E850&lt;TODAY()),TODAY()-E850,0))</f>
        <v/>
      </c>
      <c r="O850" s="15" t="str">
        <f aca="false">IF(OR(L850="",N(L850)&lt;=0,E850=""),"",IF(N850=0,"Current",IF(N850&lt;=30,"1-30",IF(N850&lt;=60,"31-60",IF(N850&lt;=90,"61-90","90+")))))</f>
        <v/>
      </c>
      <c r="P850" s="16" t="str">
        <f aca="false">IF(OR(K850="",C850="",N(L850)&gt;0),"",K850-C850)</f>
        <v/>
      </c>
      <c r="Q850" s="9"/>
    </row>
    <row r="851" customFormat="false" ht="15" hidden="false" customHeight="false" outlineLevel="0" collapsed="false">
      <c r="A851" s="9"/>
      <c r="B851" s="9"/>
      <c r="C851" s="10"/>
      <c r="D851" s="11"/>
      <c r="E851" s="12" t="str">
        <f aca="false">IF(C851="","",C851+N(D851))</f>
        <v/>
      </c>
      <c r="F851" s="9"/>
      <c r="G851" s="13"/>
      <c r="H851" s="13"/>
      <c r="I851" s="14" t="str">
        <f aca="false">IF(G851="","",G851+N(H851))</f>
        <v/>
      </c>
      <c r="J851" s="13"/>
      <c r="K851" s="10"/>
      <c r="L851" s="14" t="str">
        <f aca="false">IF(I851="","",I851-N(J851))</f>
        <v/>
      </c>
      <c r="M851" s="15" t="str">
        <f aca="true">IF(I851="","",IF(L851&lt;=0,"Paid",IF(C851="","Draft",IF(E851&lt;TODAY(),"Overdue",IF(N(J851)&gt;0,"Part paid",IF(E851-TODAY()&lt;=7,"Due soon","Not due yet"))))))</f>
        <v/>
      </c>
      <c r="N851" s="16" t="str">
        <f aca="true">IF(OR(L851="",E851=""),"",IF(AND(L851&gt;0,E851&lt;TODAY()),TODAY()-E851,0))</f>
        <v/>
      </c>
      <c r="O851" s="15" t="str">
        <f aca="false">IF(OR(L851="",N(L851)&lt;=0,E851=""),"",IF(N851=0,"Current",IF(N851&lt;=30,"1-30",IF(N851&lt;=60,"31-60",IF(N851&lt;=90,"61-90","90+")))))</f>
        <v/>
      </c>
      <c r="P851" s="16" t="str">
        <f aca="false">IF(OR(K851="",C851="",N(L851)&gt;0),"",K851-C851)</f>
        <v/>
      </c>
      <c r="Q851" s="9"/>
    </row>
    <row r="852" customFormat="false" ht="15" hidden="false" customHeight="false" outlineLevel="0" collapsed="false">
      <c r="A852" s="9"/>
      <c r="B852" s="9"/>
      <c r="C852" s="10"/>
      <c r="D852" s="11"/>
      <c r="E852" s="12" t="str">
        <f aca="false">IF(C852="","",C852+N(D852))</f>
        <v/>
      </c>
      <c r="F852" s="9"/>
      <c r="G852" s="13"/>
      <c r="H852" s="13"/>
      <c r="I852" s="14" t="str">
        <f aca="false">IF(G852="","",G852+N(H852))</f>
        <v/>
      </c>
      <c r="J852" s="13"/>
      <c r="K852" s="10"/>
      <c r="L852" s="14" t="str">
        <f aca="false">IF(I852="","",I852-N(J852))</f>
        <v/>
      </c>
      <c r="M852" s="15" t="str">
        <f aca="true">IF(I852="","",IF(L852&lt;=0,"Paid",IF(C852="","Draft",IF(E852&lt;TODAY(),"Overdue",IF(N(J852)&gt;0,"Part paid",IF(E852-TODAY()&lt;=7,"Due soon","Not due yet"))))))</f>
        <v/>
      </c>
      <c r="N852" s="16" t="str">
        <f aca="true">IF(OR(L852="",E852=""),"",IF(AND(L852&gt;0,E852&lt;TODAY()),TODAY()-E852,0))</f>
        <v/>
      </c>
      <c r="O852" s="15" t="str">
        <f aca="false">IF(OR(L852="",N(L852)&lt;=0,E852=""),"",IF(N852=0,"Current",IF(N852&lt;=30,"1-30",IF(N852&lt;=60,"31-60",IF(N852&lt;=90,"61-90","90+")))))</f>
        <v/>
      </c>
      <c r="P852" s="16" t="str">
        <f aca="false">IF(OR(K852="",C852="",N(L852)&gt;0),"",K852-C852)</f>
        <v/>
      </c>
      <c r="Q852" s="9"/>
    </row>
    <row r="853" customFormat="false" ht="15" hidden="false" customHeight="false" outlineLevel="0" collapsed="false">
      <c r="A853" s="9"/>
      <c r="B853" s="9"/>
      <c r="C853" s="10"/>
      <c r="D853" s="11"/>
      <c r="E853" s="12" t="str">
        <f aca="false">IF(C853="","",C853+N(D853))</f>
        <v/>
      </c>
      <c r="F853" s="9"/>
      <c r="G853" s="13"/>
      <c r="H853" s="13"/>
      <c r="I853" s="14" t="str">
        <f aca="false">IF(G853="","",G853+N(H853))</f>
        <v/>
      </c>
      <c r="J853" s="13"/>
      <c r="K853" s="10"/>
      <c r="L853" s="14" t="str">
        <f aca="false">IF(I853="","",I853-N(J853))</f>
        <v/>
      </c>
      <c r="M853" s="15" t="str">
        <f aca="true">IF(I853="","",IF(L853&lt;=0,"Paid",IF(C853="","Draft",IF(E853&lt;TODAY(),"Overdue",IF(N(J853)&gt;0,"Part paid",IF(E853-TODAY()&lt;=7,"Due soon","Not due yet"))))))</f>
        <v/>
      </c>
      <c r="N853" s="16" t="str">
        <f aca="true">IF(OR(L853="",E853=""),"",IF(AND(L853&gt;0,E853&lt;TODAY()),TODAY()-E853,0))</f>
        <v/>
      </c>
      <c r="O853" s="15" t="str">
        <f aca="false">IF(OR(L853="",N(L853)&lt;=0,E853=""),"",IF(N853=0,"Current",IF(N853&lt;=30,"1-30",IF(N853&lt;=60,"31-60",IF(N853&lt;=90,"61-90","90+")))))</f>
        <v/>
      </c>
      <c r="P853" s="16" t="str">
        <f aca="false">IF(OR(K853="",C853="",N(L853)&gt;0),"",K853-C853)</f>
        <v/>
      </c>
      <c r="Q853" s="9"/>
    </row>
    <row r="854" customFormat="false" ht="15" hidden="false" customHeight="false" outlineLevel="0" collapsed="false">
      <c r="A854" s="9"/>
      <c r="B854" s="9"/>
      <c r="C854" s="10"/>
      <c r="D854" s="11"/>
      <c r="E854" s="12" t="str">
        <f aca="false">IF(C854="","",C854+N(D854))</f>
        <v/>
      </c>
      <c r="F854" s="9"/>
      <c r="G854" s="13"/>
      <c r="H854" s="13"/>
      <c r="I854" s="14" t="str">
        <f aca="false">IF(G854="","",G854+N(H854))</f>
        <v/>
      </c>
      <c r="J854" s="13"/>
      <c r="K854" s="10"/>
      <c r="L854" s="14" t="str">
        <f aca="false">IF(I854="","",I854-N(J854))</f>
        <v/>
      </c>
      <c r="M854" s="15" t="str">
        <f aca="true">IF(I854="","",IF(L854&lt;=0,"Paid",IF(C854="","Draft",IF(E854&lt;TODAY(),"Overdue",IF(N(J854)&gt;0,"Part paid",IF(E854-TODAY()&lt;=7,"Due soon","Not due yet"))))))</f>
        <v/>
      </c>
      <c r="N854" s="16" t="str">
        <f aca="true">IF(OR(L854="",E854=""),"",IF(AND(L854&gt;0,E854&lt;TODAY()),TODAY()-E854,0))</f>
        <v/>
      </c>
      <c r="O854" s="15" t="str">
        <f aca="false">IF(OR(L854="",N(L854)&lt;=0,E854=""),"",IF(N854=0,"Current",IF(N854&lt;=30,"1-30",IF(N854&lt;=60,"31-60",IF(N854&lt;=90,"61-90","90+")))))</f>
        <v/>
      </c>
      <c r="P854" s="16" t="str">
        <f aca="false">IF(OR(K854="",C854="",N(L854)&gt;0),"",K854-C854)</f>
        <v/>
      </c>
      <c r="Q854" s="9"/>
    </row>
    <row r="855" customFormat="false" ht="15" hidden="false" customHeight="false" outlineLevel="0" collapsed="false">
      <c r="A855" s="9"/>
      <c r="B855" s="9"/>
      <c r="C855" s="10"/>
      <c r="D855" s="11"/>
      <c r="E855" s="12" t="str">
        <f aca="false">IF(C855="","",C855+N(D855))</f>
        <v/>
      </c>
      <c r="F855" s="9"/>
      <c r="G855" s="13"/>
      <c r="H855" s="13"/>
      <c r="I855" s="14" t="str">
        <f aca="false">IF(G855="","",G855+N(H855))</f>
        <v/>
      </c>
      <c r="J855" s="13"/>
      <c r="K855" s="10"/>
      <c r="L855" s="14" t="str">
        <f aca="false">IF(I855="","",I855-N(J855))</f>
        <v/>
      </c>
      <c r="M855" s="15" t="str">
        <f aca="true">IF(I855="","",IF(L855&lt;=0,"Paid",IF(C855="","Draft",IF(E855&lt;TODAY(),"Overdue",IF(N(J855)&gt;0,"Part paid",IF(E855-TODAY()&lt;=7,"Due soon","Not due yet"))))))</f>
        <v/>
      </c>
      <c r="N855" s="16" t="str">
        <f aca="true">IF(OR(L855="",E855=""),"",IF(AND(L855&gt;0,E855&lt;TODAY()),TODAY()-E855,0))</f>
        <v/>
      </c>
      <c r="O855" s="15" t="str">
        <f aca="false">IF(OR(L855="",N(L855)&lt;=0,E855=""),"",IF(N855=0,"Current",IF(N855&lt;=30,"1-30",IF(N855&lt;=60,"31-60",IF(N855&lt;=90,"61-90","90+")))))</f>
        <v/>
      </c>
      <c r="P855" s="16" t="str">
        <f aca="false">IF(OR(K855="",C855="",N(L855)&gt;0),"",K855-C855)</f>
        <v/>
      </c>
      <c r="Q855" s="9"/>
    </row>
    <row r="856" customFormat="false" ht="15" hidden="false" customHeight="false" outlineLevel="0" collapsed="false">
      <c r="A856" s="9"/>
      <c r="B856" s="9"/>
      <c r="C856" s="10"/>
      <c r="D856" s="11"/>
      <c r="E856" s="12" t="str">
        <f aca="false">IF(C856="","",C856+N(D856))</f>
        <v/>
      </c>
      <c r="F856" s="9"/>
      <c r="G856" s="13"/>
      <c r="H856" s="13"/>
      <c r="I856" s="14" t="str">
        <f aca="false">IF(G856="","",G856+N(H856))</f>
        <v/>
      </c>
      <c r="J856" s="13"/>
      <c r="K856" s="10"/>
      <c r="L856" s="14" t="str">
        <f aca="false">IF(I856="","",I856-N(J856))</f>
        <v/>
      </c>
      <c r="M856" s="15" t="str">
        <f aca="true">IF(I856="","",IF(L856&lt;=0,"Paid",IF(C856="","Draft",IF(E856&lt;TODAY(),"Overdue",IF(N(J856)&gt;0,"Part paid",IF(E856-TODAY()&lt;=7,"Due soon","Not due yet"))))))</f>
        <v/>
      </c>
      <c r="N856" s="16" t="str">
        <f aca="true">IF(OR(L856="",E856=""),"",IF(AND(L856&gt;0,E856&lt;TODAY()),TODAY()-E856,0))</f>
        <v/>
      </c>
      <c r="O856" s="15" t="str">
        <f aca="false">IF(OR(L856="",N(L856)&lt;=0,E856=""),"",IF(N856=0,"Current",IF(N856&lt;=30,"1-30",IF(N856&lt;=60,"31-60",IF(N856&lt;=90,"61-90","90+")))))</f>
        <v/>
      </c>
      <c r="P856" s="16" t="str">
        <f aca="false">IF(OR(K856="",C856="",N(L856)&gt;0),"",K856-C856)</f>
        <v/>
      </c>
      <c r="Q856" s="9"/>
    </row>
    <row r="857" customFormat="false" ht="15" hidden="false" customHeight="false" outlineLevel="0" collapsed="false">
      <c r="A857" s="9"/>
      <c r="B857" s="9"/>
      <c r="C857" s="10"/>
      <c r="D857" s="11"/>
      <c r="E857" s="12" t="str">
        <f aca="false">IF(C857="","",C857+N(D857))</f>
        <v/>
      </c>
      <c r="F857" s="9"/>
      <c r="G857" s="13"/>
      <c r="H857" s="13"/>
      <c r="I857" s="14" t="str">
        <f aca="false">IF(G857="","",G857+N(H857))</f>
        <v/>
      </c>
      <c r="J857" s="13"/>
      <c r="K857" s="10"/>
      <c r="L857" s="14" t="str">
        <f aca="false">IF(I857="","",I857-N(J857))</f>
        <v/>
      </c>
      <c r="M857" s="15" t="str">
        <f aca="true">IF(I857="","",IF(L857&lt;=0,"Paid",IF(C857="","Draft",IF(E857&lt;TODAY(),"Overdue",IF(N(J857)&gt;0,"Part paid",IF(E857-TODAY()&lt;=7,"Due soon","Not due yet"))))))</f>
        <v/>
      </c>
      <c r="N857" s="16" t="str">
        <f aca="true">IF(OR(L857="",E857=""),"",IF(AND(L857&gt;0,E857&lt;TODAY()),TODAY()-E857,0))</f>
        <v/>
      </c>
      <c r="O857" s="15" t="str">
        <f aca="false">IF(OR(L857="",N(L857)&lt;=0,E857=""),"",IF(N857=0,"Current",IF(N857&lt;=30,"1-30",IF(N857&lt;=60,"31-60",IF(N857&lt;=90,"61-90","90+")))))</f>
        <v/>
      </c>
      <c r="P857" s="16" t="str">
        <f aca="false">IF(OR(K857="",C857="",N(L857)&gt;0),"",K857-C857)</f>
        <v/>
      </c>
      <c r="Q857" s="9"/>
    </row>
    <row r="858" customFormat="false" ht="15" hidden="false" customHeight="false" outlineLevel="0" collapsed="false">
      <c r="A858" s="9"/>
      <c r="B858" s="9"/>
      <c r="C858" s="10"/>
      <c r="D858" s="11"/>
      <c r="E858" s="12" t="str">
        <f aca="false">IF(C858="","",C858+N(D858))</f>
        <v/>
      </c>
      <c r="F858" s="9"/>
      <c r="G858" s="13"/>
      <c r="H858" s="13"/>
      <c r="I858" s="14" t="str">
        <f aca="false">IF(G858="","",G858+N(H858))</f>
        <v/>
      </c>
      <c r="J858" s="13"/>
      <c r="K858" s="10"/>
      <c r="L858" s="14" t="str">
        <f aca="false">IF(I858="","",I858-N(J858))</f>
        <v/>
      </c>
      <c r="M858" s="15" t="str">
        <f aca="true">IF(I858="","",IF(L858&lt;=0,"Paid",IF(C858="","Draft",IF(E858&lt;TODAY(),"Overdue",IF(N(J858)&gt;0,"Part paid",IF(E858-TODAY()&lt;=7,"Due soon","Not due yet"))))))</f>
        <v/>
      </c>
      <c r="N858" s="16" t="str">
        <f aca="true">IF(OR(L858="",E858=""),"",IF(AND(L858&gt;0,E858&lt;TODAY()),TODAY()-E858,0))</f>
        <v/>
      </c>
      <c r="O858" s="15" t="str">
        <f aca="false">IF(OR(L858="",N(L858)&lt;=0,E858=""),"",IF(N858=0,"Current",IF(N858&lt;=30,"1-30",IF(N858&lt;=60,"31-60",IF(N858&lt;=90,"61-90","90+")))))</f>
        <v/>
      </c>
      <c r="P858" s="16" t="str">
        <f aca="false">IF(OR(K858="",C858="",N(L858)&gt;0),"",K858-C858)</f>
        <v/>
      </c>
      <c r="Q858" s="9"/>
    </row>
    <row r="859" customFormat="false" ht="15" hidden="false" customHeight="false" outlineLevel="0" collapsed="false">
      <c r="A859" s="9"/>
      <c r="B859" s="9"/>
      <c r="C859" s="10"/>
      <c r="D859" s="11"/>
      <c r="E859" s="12" t="str">
        <f aca="false">IF(C859="","",C859+N(D859))</f>
        <v/>
      </c>
      <c r="F859" s="9"/>
      <c r="G859" s="13"/>
      <c r="H859" s="13"/>
      <c r="I859" s="14" t="str">
        <f aca="false">IF(G859="","",G859+N(H859))</f>
        <v/>
      </c>
      <c r="J859" s="13"/>
      <c r="K859" s="10"/>
      <c r="L859" s="14" t="str">
        <f aca="false">IF(I859="","",I859-N(J859))</f>
        <v/>
      </c>
      <c r="M859" s="15" t="str">
        <f aca="true">IF(I859="","",IF(L859&lt;=0,"Paid",IF(C859="","Draft",IF(E859&lt;TODAY(),"Overdue",IF(N(J859)&gt;0,"Part paid",IF(E859-TODAY()&lt;=7,"Due soon","Not due yet"))))))</f>
        <v/>
      </c>
      <c r="N859" s="16" t="str">
        <f aca="true">IF(OR(L859="",E859=""),"",IF(AND(L859&gt;0,E859&lt;TODAY()),TODAY()-E859,0))</f>
        <v/>
      </c>
      <c r="O859" s="15" t="str">
        <f aca="false">IF(OR(L859="",N(L859)&lt;=0,E859=""),"",IF(N859=0,"Current",IF(N859&lt;=30,"1-30",IF(N859&lt;=60,"31-60",IF(N859&lt;=90,"61-90","90+")))))</f>
        <v/>
      </c>
      <c r="P859" s="16" t="str">
        <f aca="false">IF(OR(K859="",C859="",N(L859)&gt;0),"",K859-C859)</f>
        <v/>
      </c>
      <c r="Q859" s="9"/>
    </row>
    <row r="860" customFormat="false" ht="15" hidden="false" customHeight="false" outlineLevel="0" collapsed="false">
      <c r="A860" s="9"/>
      <c r="B860" s="9"/>
      <c r="C860" s="10"/>
      <c r="D860" s="11"/>
      <c r="E860" s="12" t="str">
        <f aca="false">IF(C860="","",C860+N(D860))</f>
        <v/>
      </c>
      <c r="F860" s="9"/>
      <c r="G860" s="13"/>
      <c r="H860" s="13"/>
      <c r="I860" s="14" t="str">
        <f aca="false">IF(G860="","",G860+N(H860))</f>
        <v/>
      </c>
      <c r="J860" s="13"/>
      <c r="K860" s="10"/>
      <c r="L860" s="14" t="str">
        <f aca="false">IF(I860="","",I860-N(J860))</f>
        <v/>
      </c>
      <c r="M860" s="15" t="str">
        <f aca="true">IF(I860="","",IF(L860&lt;=0,"Paid",IF(C860="","Draft",IF(E860&lt;TODAY(),"Overdue",IF(N(J860)&gt;0,"Part paid",IF(E860-TODAY()&lt;=7,"Due soon","Not due yet"))))))</f>
        <v/>
      </c>
      <c r="N860" s="16" t="str">
        <f aca="true">IF(OR(L860="",E860=""),"",IF(AND(L860&gt;0,E860&lt;TODAY()),TODAY()-E860,0))</f>
        <v/>
      </c>
      <c r="O860" s="15" t="str">
        <f aca="false">IF(OR(L860="",N(L860)&lt;=0,E860=""),"",IF(N860=0,"Current",IF(N860&lt;=30,"1-30",IF(N860&lt;=60,"31-60",IF(N860&lt;=90,"61-90","90+")))))</f>
        <v/>
      </c>
      <c r="P860" s="16" t="str">
        <f aca="false">IF(OR(K860="",C860="",N(L860)&gt;0),"",K860-C860)</f>
        <v/>
      </c>
      <c r="Q860" s="9"/>
    </row>
    <row r="861" customFormat="false" ht="15" hidden="false" customHeight="false" outlineLevel="0" collapsed="false">
      <c r="A861" s="9"/>
      <c r="B861" s="9"/>
      <c r="C861" s="10"/>
      <c r="D861" s="11"/>
      <c r="E861" s="12" t="str">
        <f aca="false">IF(C861="","",C861+N(D861))</f>
        <v/>
      </c>
      <c r="F861" s="9"/>
      <c r="G861" s="13"/>
      <c r="H861" s="13"/>
      <c r="I861" s="14" t="str">
        <f aca="false">IF(G861="","",G861+N(H861))</f>
        <v/>
      </c>
      <c r="J861" s="13"/>
      <c r="K861" s="10"/>
      <c r="L861" s="14" t="str">
        <f aca="false">IF(I861="","",I861-N(J861))</f>
        <v/>
      </c>
      <c r="M861" s="15" t="str">
        <f aca="true">IF(I861="","",IF(L861&lt;=0,"Paid",IF(C861="","Draft",IF(E861&lt;TODAY(),"Overdue",IF(N(J861)&gt;0,"Part paid",IF(E861-TODAY()&lt;=7,"Due soon","Not due yet"))))))</f>
        <v/>
      </c>
      <c r="N861" s="16" t="str">
        <f aca="true">IF(OR(L861="",E861=""),"",IF(AND(L861&gt;0,E861&lt;TODAY()),TODAY()-E861,0))</f>
        <v/>
      </c>
      <c r="O861" s="15" t="str">
        <f aca="false">IF(OR(L861="",N(L861)&lt;=0,E861=""),"",IF(N861=0,"Current",IF(N861&lt;=30,"1-30",IF(N861&lt;=60,"31-60",IF(N861&lt;=90,"61-90","90+")))))</f>
        <v/>
      </c>
      <c r="P861" s="16" t="str">
        <f aca="false">IF(OR(K861="",C861="",N(L861)&gt;0),"",K861-C861)</f>
        <v/>
      </c>
      <c r="Q861" s="9"/>
    </row>
    <row r="862" customFormat="false" ht="15" hidden="false" customHeight="false" outlineLevel="0" collapsed="false">
      <c r="A862" s="9"/>
      <c r="B862" s="9"/>
      <c r="C862" s="10"/>
      <c r="D862" s="11"/>
      <c r="E862" s="12" t="str">
        <f aca="false">IF(C862="","",C862+N(D862))</f>
        <v/>
      </c>
      <c r="F862" s="9"/>
      <c r="G862" s="13"/>
      <c r="H862" s="13"/>
      <c r="I862" s="14" t="str">
        <f aca="false">IF(G862="","",G862+N(H862))</f>
        <v/>
      </c>
      <c r="J862" s="13"/>
      <c r="K862" s="10"/>
      <c r="L862" s="14" t="str">
        <f aca="false">IF(I862="","",I862-N(J862))</f>
        <v/>
      </c>
      <c r="M862" s="15" t="str">
        <f aca="true">IF(I862="","",IF(L862&lt;=0,"Paid",IF(C862="","Draft",IF(E862&lt;TODAY(),"Overdue",IF(N(J862)&gt;0,"Part paid",IF(E862-TODAY()&lt;=7,"Due soon","Not due yet"))))))</f>
        <v/>
      </c>
      <c r="N862" s="16" t="str">
        <f aca="true">IF(OR(L862="",E862=""),"",IF(AND(L862&gt;0,E862&lt;TODAY()),TODAY()-E862,0))</f>
        <v/>
      </c>
      <c r="O862" s="15" t="str">
        <f aca="false">IF(OR(L862="",N(L862)&lt;=0,E862=""),"",IF(N862=0,"Current",IF(N862&lt;=30,"1-30",IF(N862&lt;=60,"31-60",IF(N862&lt;=90,"61-90","90+")))))</f>
        <v/>
      </c>
      <c r="P862" s="16" t="str">
        <f aca="false">IF(OR(K862="",C862="",N(L862)&gt;0),"",K862-C862)</f>
        <v/>
      </c>
      <c r="Q862" s="9"/>
    </row>
    <row r="863" customFormat="false" ht="15" hidden="false" customHeight="false" outlineLevel="0" collapsed="false">
      <c r="A863" s="9"/>
      <c r="B863" s="9"/>
      <c r="C863" s="10"/>
      <c r="D863" s="11"/>
      <c r="E863" s="12" t="str">
        <f aca="false">IF(C863="","",C863+N(D863))</f>
        <v/>
      </c>
      <c r="F863" s="9"/>
      <c r="G863" s="13"/>
      <c r="H863" s="13"/>
      <c r="I863" s="14" t="str">
        <f aca="false">IF(G863="","",G863+N(H863))</f>
        <v/>
      </c>
      <c r="J863" s="13"/>
      <c r="K863" s="10"/>
      <c r="L863" s="14" t="str">
        <f aca="false">IF(I863="","",I863-N(J863))</f>
        <v/>
      </c>
      <c r="M863" s="15" t="str">
        <f aca="true">IF(I863="","",IF(L863&lt;=0,"Paid",IF(C863="","Draft",IF(E863&lt;TODAY(),"Overdue",IF(N(J863)&gt;0,"Part paid",IF(E863-TODAY()&lt;=7,"Due soon","Not due yet"))))))</f>
        <v/>
      </c>
      <c r="N863" s="16" t="str">
        <f aca="true">IF(OR(L863="",E863=""),"",IF(AND(L863&gt;0,E863&lt;TODAY()),TODAY()-E863,0))</f>
        <v/>
      </c>
      <c r="O863" s="15" t="str">
        <f aca="false">IF(OR(L863="",N(L863)&lt;=0,E863=""),"",IF(N863=0,"Current",IF(N863&lt;=30,"1-30",IF(N863&lt;=60,"31-60",IF(N863&lt;=90,"61-90","90+")))))</f>
        <v/>
      </c>
      <c r="P863" s="16" t="str">
        <f aca="false">IF(OR(K863="",C863="",N(L863)&gt;0),"",K863-C863)</f>
        <v/>
      </c>
      <c r="Q863" s="9"/>
    </row>
    <row r="864" customFormat="false" ht="15" hidden="false" customHeight="false" outlineLevel="0" collapsed="false">
      <c r="A864" s="9"/>
      <c r="B864" s="9"/>
      <c r="C864" s="10"/>
      <c r="D864" s="11"/>
      <c r="E864" s="12" t="str">
        <f aca="false">IF(C864="","",C864+N(D864))</f>
        <v/>
      </c>
      <c r="F864" s="9"/>
      <c r="G864" s="13"/>
      <c r="H864" s="13"/>
      <c r="I864" s="14" t="str">
        <f aca="false">IF(G864="","",G864+N(H864))</f>
        <v/>
      </c>
      <c r="J864" s="13"/>
      <c r="K864" s="10"/>
      <c r="L864" s="14" t="str">
        <f aca="false">IF(I864="","",I864-N(J864))</f>
        <v/>
      </c>
      <c r="M864" s="15" t="str">
        <f aca="true">IF(I864="","",IF(L864&lt;=0,"Paid",IF(C864="","Draft",IF(E864&lt;TODAY(),"Overdue",IF(N(J864)&gt;0,"Part paid",IF(E864-TODAY()&lt;=7,"Due soon","Not due yet"))))))</f>
        <v/>
      </c>
      <c r="N864" s="16" t="str">
        <f aca="true">IF(OR(L864="",E864=""),"",IF(AND(L864&gt;0,E864&lt;TODAY()),TODAY()-E864,0))</f>
        <v/>
      </c>
      <c r="O864" s="15" t="str">
        <f aca="false">IF(OR(L864="",N(L864)&lt;=0,E864=""),"",IF(N864=0,"Current",IF(N864&lt;=30,"1-30",IF(N864&lt;=60,"31-60",IF(N864&lt;=90,"61-90","90+")))))</f>
        <v/>
      </c>
      <c r="P864" s="16" t="str">
        <f aca="false">IF(OR(K864="",C864="",N(L864)&gt;0),"",K864-C864)</f>
        <v/>
      </c>
      <c r="Q864" s="9"/>
    </row>
    <row r="865" customFormat="false" ht="15" hidden="false" customHeight="false" outlineLevel="0" collapsed="false">
      <c r="A865" s="9"/>
      <c r="B865" s="9"/>
      <c r="C865" s="10"/>
      <c r="D865" s="11"/>
      <c r="E865" s="12" t="str">
        <f aca="false">IF(C865="","",C865+N(D865))</f>
        <v/>
      </c>
      <c r="F865" s="9"/>
      <c r="G865" s="13"/>
      <c r="H865" s="13"/>
      <c r="I865" s="14" t="str">
        <f aca="false">IF(G865="","",G865+N(H865))</f>
        <v/>
      </c>
      <c r="J865" s="13"/>
      <c r="K865" s="10"/>
      <c r="L865" s="14" t="str">
        <f aca="false">IF(I865="","",I865-N(J865))</f>
        <v/>
      </c>
      <c r="M865" s="15" t="str">
        <f aca="true">IF(I865="","",IF(L865&lt;=0,"Paid",IF(C865="","Draft",IF(E865&lt;TODAY(),"Overdue",IF(N(J865)&gt;0,"Part paid",IF(E865-TODAY()&lt;=7,"Due soon","Not due yet"))))))</f>
        <v/>
      </c>
      <c r="N865" s="16" t="str">
        <f aca="true">IF(OR(L865="",E865=""),"",IF(AND(L865&gt;0,E865&lt;TODAY()),TODAY()-E865,0))</f>
        <v/>
      </c>
      <c r="O865" s="15" t="str">
        <f aca="false">IF(OR(L865="",N(L865)&lt;=0,E865=""),"",IF(N865=0,"Current",IF(N865&lt;=30,"1-30",IF(N865&lt;=60,"31-60",IF(N865&lt;=90,"61-90","90+")))))</f>
        <v/>
      </c>
      <c r="P865" s="16" t="str">
        <f aca="false">IF(OR(K865="",C865="",N(L865)&gt;0),"",K865-C865)</f>
        <v/>
      </c>
      <c r="Q865" s="9"/>
    </row>
    <row r="866" customFormat="false" ht="15" hidden="false" customHeight="false" outlineLevel="0" collapsed="false">
      <c r="A866" s="9"/>
      <c r="B866" s="9"/>
      <c r="C866" s="10"/>
      <c r="D866" s="11"/>
      <c r="E866" s="12" t="str">
        <f aca="false">IF(C866="","",C866+N(D866))</f>
        <v/>
      </c>
      <c r="F866" s="9"/>
      <c r="G866" s="13"/>
      <c r="H866" s="13"/>
      <c r="I866" s="14" t="str">
        <f aca="false">IF(G866="","",G866+N(H866))</f>
        <v/>
      </c>
      <c r="J866" s="13"/>
      <c r="K866" s="10"/>
      <c r="L866" s="14" t="str">
        <f aca="false">IF(I866="","",I866-N(J866))</f>
        <v/>
      </c>
      <c r="M866" s="15" t="str">
        <f aca="true">IF(I866="","",IF(L866&lt;=0,"Paid",IF(C866="","Draft",IF(E866&lt;TODAY(),"Overdue",IF(N(J866)&gt;0,"Part paid",IF(E866-TODAY()&lt;=7,"Due soon","Not due yet"))))))</f>
        <v/>
      </c>
      <c r="N866" s="16" t="str">
        <f aca="true">IF(OR(L866="",E866=""),"",IF(AND(L866&gt;0,E866&lt;TODAY()),TODAY()-E866,0))</f>
        <v/>
      </c>
      <c r="O866" s="15" t="str">
        <f aca="false">IF(OR(L866="",N(L866)&lt;=0,E866=""),"",IF(N866=0,"Current",IF(N866&lt;=30,"1-30",IF(N866&lt;=60,"31-60",IF(N866&lt;=90,"61-90","90+")))))</f>
        <v/>
      </c>
      <c r="P866" s="16" t="str">
        <f aca="false">IF(OR(K866="",C866="",N(L866)&gt;0),"",K866-C866)</f>
        <v/>
      </c>
      <c r="Q866" s="9"/>
    </row>
    <row r="867" customFormat="false" ht="15" hidden="false" customHeight="false" outlineLevel="0" collapsed="false">
      <c r="A867" s="9"/>
      <c r="B867" s="9"/>
      <c r="C867" s="10"/>
      <c r="D867" s="11"/>
      <c r="E867" s="12" t="str">
        <f aca="false">IF(C867="","",C867+N(D867))</f>
        <v/>
      </c>
      <c r="F867" s="9"/>
      <c r="G867" s="13"/>
      <c r="H867" s="13"/>
      <c r="I867" s="14" t="str">
        <f aca="false">IF(G867="","",G867+N(H867))</f>
        <v/>
      </c>
      <c r="J867" s="13"/>
      <c r="K867" s="10"/>
      <c r="L867" s="14" t="str">
        <f aca="false">IF(I867="","",I867-N(J867))</f>
        <v/>
      </c>
      <c r="M867" s="15" t="str">
        <f aca="true">IF(I867="","",IF(L867&lt;=0,"Paid",IF(C867="","Draft",IF(E867&lt;TODAY(),"Overdue",IF(N(J867)&gt;0,"Part paid",IF(E867-TODAY()&lt;=7,"Due soon","Not due yet"))))))</f>
        <v/>
      </c>
      <c r="N867" s="16" t="str">
        <f aca="true">IF(OR(L867="",E867=""),"",IF(AND(L867&gt;0,E867&lt;TODAY()),TODAY()-E867,0))</f>
        <v/>
      </c>
      <c r="O867" s="15" t="str">
        <f aca="false">IF(OR(L867="",N(L867)&lt;=0,E867=""),"",IF(N867=0,"Current",IF(N867&lt;=30,"1-30",IF(N867&lt;=60,"31-60",IF(N867&lt;=90,"61-90","90+")))))</f>
        <v/>
      </c>
      <c r="P867" s="16" t="str">
        <f aca="false">IF(OR(K867="",C867="",N(L867)&gt;0),"",K867-C867)</f>
        <v/>
      </c>
      <c r="Q867" s="9"/>
    </row>
    <row r="868" customFormat="false" ht="15" hidden="false" customHeight="false" outlineLevel="0" collapsed="false">
      <c r="A868" s="9"/>
      <c r="B868" s="9"/>
      <c r="C868" s="10"/>
      <c r="D868" s="11"/>
      <c r="E868" s="12" t="str">
        <f aca="false">IF(C868="","",C868+N(D868))</f>
        <v/>
      </c>
      <c r="F868" s="9"/>
      <c r="G868" s="13"/>
      <c r="H868" s="13"/>
      <c r="I868" s="14" t="str">
        <f aca="false">IF(G868="","",G868+N(H868))</f>
        <v/>
      </c>
      <c r="J868" s="13"/>
      <c r="K868" s="10"/>
      <c r="L868" s="14" t="str">
        <f aca="false">IF(I868="","",I868-N(J868))</f>
        <v/>
      </c>
      <c r="M868" s="15" t="str">
        <f aca="true">IF(I868="","",IF(L868&lt;=0,"Paid",IF(C868="","Draft",IF(E868&lt;TODAY(),"Overdue",IF(N(J868)&gt;0,"Part paid",IF(E868-TODAY()&lt;=7,"Due soon","Not due yet"))))))</f>
        <v/>
      </c>
      <c r="N868" s="16" t="str">
        <f aca="true">IF(OR(L868="",E868=""),"",IF(AND(L868&gt;0,E868&lt;TODAY()),TODAY()-E868,0))</f>
        <v/>
      </c>
      <c r="O868" s="15" t="str">
        <f aca="false">IF(OR(L868="",N(L868)&lt;=0,E868=""),"",IF(N868=0,"Current",IF(N868&lt;=30,"1-30",IF(N868&lt;=60,"31-60",IF(N868&lt;=90,"61-90","90+")))))</f>
        <v/>
      </c>
      <c r="P868" s="16" t="str">
        <f aca="false">IF(OR(K868="",C868="",N(L868)&gt;0),"",K868-C868)</f>
        <v/>
      </c>
      <c r="Q868" s="9"/>
    </row>
    <row r="869" customFormat="false" ht="15" hidden="false" customHeight="false" outlineLevel="0" collapsed="false">
      <c r="A869" s="9"/>
      <c r="B869" s="9"/>
      <c r="C869" s="10"/>
      <c r="D869" s="11"/>
      <c r="E869" s="12" t="str">
        <f aca="false">IF(C869="","",C869+N(D869))</f>
        <v/>
      </c>
      <c r="F869" s="9"/>
      <c r="G869" s="13"/>
      <c r="H869" s="13"/>
      <c r="I869" s="14" t="str">
        <f aca="false">IF(G869="","",G869+N(H869))</f>
        <v/>
      </c>
      <c r="J869" s="13"/>
      <c r="K869" s="10"/>
      <c r="L869" s="14" t="str">
        <f aca="false">IF(I869="","",I869-N(J869))</f>
        <v/>
      </c>
      <c r="M869" s="15" t="str">
        <f aca="true">IF(I869="","",IF(L869&lt;=0,"Paid",IF(C869="","Draft",IF(E869&lt;TODAY(),"Overdue",IF(N(J869)&gt;0,"Part paid",IF(E869-TODAY()&lt;=7,"Due soon","Not due yet"))))))</f>
        <v/>
      </c>
      <c r="N869" s="16" t="str">
        <f aca="true">IF(OR(L869="",E869=""),"",IF(AND(L869&gt;0,E869&lt;TODAY()),TODAY()-E869,0))</f>
        <v/>
      </c>
      <c r="O869" s="15" t="str">
        <f aca="false">IF(OR(L869="",N(L869)&lt;=0,E869=""),"",IF(N869=0,"Current",IF(N869&lt;=30,"1-30",IF(N869&lt;=60,"31-60",IF(N869&lt;=90,"61-90","90+")))))</f>
        <v/>
      </c>
      <c r="P869" s="16" t="str">
        <f aca="false">IF(OR(K869="",C869="",N(L869)&gt;0),"",K869-C869)</f>
        <v/>
      </c>
      <c r="Q869" s="9"/>
    </row>
    <row r="870" customFormat="false" ht="15" hidden="false" customHeight="false" outlineLevel="0" collapsed="false">
      <c r="A870" s="9"/>
      <c r="B870" s="9"/>
      <c r="C870" s="10"/>
      <c r="D870" s="11"/>
      <c r="E870" s="12" t="str">
        <f aca="false">IF(C870="","",C870+N(D870))</f>
        <v/>
      </c>
      <c r="F870" s="9"/>
      <c r="G870" s="13"/>
      <c r="H870" s="13"/>
      <c r="I870" s="14" t="str">
        <f aca="false">IF(G870="","",G870+N(H870))</f>
        <v/>
      </c>
      <c r="J870" s="13"/>
      <c r="K870" s="10"/>
      <c r="L870" s="14" t="str">
        <f aca="false">IF(I870="","",I870-N(J870))</f>
        <v/>
      </c>
      <c r="M870" s="15" t="str">
        <f aca="true">IF(I870="","",IF(L870&lt;=0,"Paid",IF(C870="","Draft",IF(E870&lt;TODAY(),"Overdue",IF(N(J870)&gt;0,"Part paid",IF(E870-TODAY()&lt;=7,"Due soon","Not due yet"))))))</f>
        <v/>
      </c>
      <c r="N870" s="16" t="str">
        <f aca="true">IF(OR(L870="",E870=""),"",IF(AND(L870&gt;0,E870&lt;TODAY()),TODAY()-E870,0))</f>
        <v/>
      </c>
      <c r="O870" s="15" t="str">
        <f aca="false">IF(OR(L870="",N(L870)&lt;=0,E870=""),"",IF(N870=0,"Current",IF(N870&lt;=30,"1-30",IF(N870&lt;=60,"31-60",IF(N870&lt;=90,"61-90","90+")))))</f>
        <v/>
      </c>
      <c r="P870" s="16" t="str">
        <f aca="false">IF(OR(K870="",C870="",N(L870)&gt;0),"",K870-C870)</f>
        <v/>
      </c>
      <c r="Q870" s="9"/>
    </row>
    <row r="871" customFormat="false" ht="15" hidden="false" customHeight="false" outlineLevel="0" collapsed="false">
      <c r="A871" s="9"/>
      <c r="B871" s="9"/>
      <c r="C871" s="10"/>
      <c r="D871" s="11"/>
      <c r="E871" s="12" t="str">
        <f aca="false">IF(C871="","",C871+N(D871))</f>
        <v/>
      </c>
      <c r="F871" s="9"/>
      <c r="G871" s="13"/>
      <c r="H871" s="13"/>
      <c r="I871" s="14" t="str">
        <f aca="false">IF(G871="","",G871+N(H871))</f>
        <v/>
      </c>
      <c r="J871" s="13"/>
      <c r="K871" s="10"/>
      <c r="L871" s="14" t="str">
        <f aca="false">IF(I871="","",I871-N(J871))</f>
        <v/>
      </c>
      <c r="M871" s="15" t="str">
        <f aca="true">IF(I871="","",IF(L871&lt;=0,"Paid",IF(C871="","Draft",IF(E871&lt;TODAY(),"Overdue",IF(N(J871)&gt;0,"Part paid",IF(E871-TODAY()&lt;=7,"Due soon","Not due yet"))))))</f>
        <v/>
      </c>
      <c r="N871" s="16" t="str">
        <f aca="true">IF(OR(L871="",E871=""),"",IF(AND(L871&gt;0,E871&lt;TODAY()),TODAY()-E871,0))</f>
        <v/>
      </c>
      <c r="O871" s="15" t="str">
        <f aca="false">IF(OR(L871="",N(L871)&lt;=0,E871=""),"",IF(N871=0,"Current",IF(N871&lt;=30,"1-30",IF(N871&lt;=60,"31-60",IF(N871&lt;=90,"61-90","90+")))))</f>
        <v/>
      </c>
      <c r="P871" s="16" t="str">
        <f aca="false">IF(OR(K871="",C871="",N(L871)&gt;0),"",K871-C871)</f>
        <v/>
      </c>
      <c r="Q871" s="9"/>
    </row>
    <row r="872" customFormat="false" ht="15" hidden="false" customHeight="false" outlineLevel="0" collapsed="false">
      <c r="A872" s="9"/>
      <c r="B872" s="9"/>
      <c r="C872" s="10"/>
      <c r="D872" s="11"/>
      <c r="E872" s="12" t="str">
        <f aca="false">IF(C872="","",C872+N(D872))</f>
        <v/>
      </c>
      <c r="F872" s="9"/>
      <c r="G872" s="13"/>
      <c r="H872" s="13"/>
      <c r="I872" s="14" t="str">
        <f aca="false">IF(G872="","",G872+N(H872))</f>
        <v/>
      </c>
      <c r="J872" s="13"/>
      <c r="K872" s="10"/>
      <c r="L872" s="14" t="str">
        <f aca="false">IF(I872="","",I872-N(J872))</f>
        <v/>
      </c>
      <c r="M872" s="15" t="str">
        <f aca="true">IF(I872="","",IF(L872&lt;=0,"Paid",IF(C872="","Draft",IF(E872&lt;TODAY(),"Overdue",IF(N(J872)&gt;0,"Part paid",IF(E872-TODAY()&lt;=7,"Due soon","Not due yet"))))))</f>
        <v/>
      </c>
      <c r="N872" s="16" t="str">
        <f aca="true">IF(OR(L872="",E872=""),"",IF(AND(L872&gt;0,E872&lt;TODAY()),TODAY()-E872,0))</f>
        <v/>
      </c>
      <c r="O872" s="15" t="str">
        <f aca="false">IF(OR(L872="",N(L872)&lt;=0,E872=""),"",IF(N872=0,"Current",IF(N872&lt;=30,"1-30",IF(N872&lt;=60,"31-60",IF(N872&lt;=90,"61-90","90+")))))</f>
        <v/>
      </c>
      <c r="P872" s="16" t="str">
        <f aca="false">IF(OR(K872="",C872="",N(L872)&gt;0),"",K872-C872)</f>
        <v/>
      </c>
      <c r="Q872" s="9"/>
    </row>
    <row r="873" customFormat="false" ht="15" hidden="false" customHeight="false" outlineLevel="0" collapsed="false">
      <c r="A873" s="9"/>
      <c r="B873" s="9"/>
      <c r="C873" s="10"/>
      <c r="D873" s="11"/>
      <c r="E873" s="12" t="str">
        <f aca="false">IF(C873="","",C873+N(D873))</f>
        <v/>
      </c>
      <c r="F873" s="9"/>
      <c r="G873" s="13"/>
      <c r="H873" s="13"/>
      <c r="I873" s="14" t="str">
        <f aca="false">IF(G873="","",G873+N(H873))</f>
        <v/>
      </c>
      <c r="J873" s="13"/>
      <c r="K873" s="10"/>
      <c r="L873" s="14" t="str">
        <f aca="false">IF(I873="","",I873-N(J873))</f>
        <v/>
      </c>
      <c r="M873" s="15" t="str">
        <f aca="true">IF(I873="","",IF(L873&lt;=0,"Paid",IF(C873="","Draft",IF(E873&lt;TODAY(),"Overdue",IF(N(J873)&gt;0,"Part paid",IF(E873-TODAY()&lt;=7,"Due soon","Not due yet"))))))</f>
        <v/>
      </c>
      <c r="N873" s="16" t="str">
        <f aca="true">IF(OR(L873="",E873=""),"",IF(AND(L873&gt;0,E873&lt;TODAY()),TODAY()-E873,0))</f>
        <v/>
      </c>
      <c r="O873" s="15" t="str">
        <f aca="false">IF(OR(L873="",N(L873)&lt;=0,E873=""),"",IF(N873=0,"Current",IF(N873&lt;=30,"1-30",IF(N873&lt;=60,"31-60",IF(N873&lt;=90,"61-90","90+")))))</f>
        <v/>
      </c>
      <c r="P873" s="16" t="str">
        <f aca="false">IF(OR(K873="",C873="",N(L873)&gt;0),"",K873-C873)</f>
        <v/>
      </c>
      <c r="Q873" s="9"/>
    </row>
    <row r="874" customFormat="false" ht="15" hidden="false" customHeight="false" outlineLevel="0" collapsed="false">
      <c r="A874" s="9"/>
      <c r="B874" s="9"/>
      <c r="C874" s="10"/>
      <c r="D874" s="11"/>
      <c r="E874" s="12" t="str">
        <f aca="false">IF(C874="","",C874+N(D874))</f>
        <v/>
      </c>
      <c r="F874" s="9"/>
      <c r="G874" s="13"/>
      <c r="H874" s="13"/>
      <c r="I874" s="14" t="str">
        <f aca="false">IF(G874="","",G874+N(H874))</f>
        <v/>
      </c>
      <c r="J874" s="13"/>
      <c r="K874" s="10"/>
      <c r="L874" s="14" t="str">
        <f aca="false">IF(I874="","",I874-N(J874))</f>
        <v/>
      </c>
      <c r="M874" s="15" t="str">
        <f aca="true">IF(I874="","",IF(L874&lt;=0,"Paid",IF(C874="","Draft",IF(E874&lt;TODAY(),"Overdue",IF(N(J874)&gt;0,"Part paid",IF(E874-TODAY()&lt;=7,"Due soon","Not due yet"))))))</f>
        <v/>
      </c>
      <c r="N874" s="16" t="str">
        <f aca="true">IF(OR(L874="",E874=""),"",IF(AND(L874&gt;0,E874&lt;TODAY()),TODAY()-E874,0))</f>
        <v/>
      </c>
      <c r="O874" s="15" t="str">
        <f aca="false">IF(OR(L874="",N(L874)&lt;=0,E874=""),"",IF(N874=0,"Current",IF(N874&lt;=30,"1-30",IF(N874&lt;=60,"31-60",IF(N874&lt;=90,"61-90","90+")))))</f>
        <v/>
      </c>
      <c r="P874" s="16" t="str">
        <f aca="false">IF(OR(K874="",C874="",N(L874)&gt;0),"",K874-C874)</f>
        <v/>
      </c>
      <c r="Q874" s="9"/>
    </row>
    <row r="875" customFormat="false" ht="15" hidden="false" customHeight="false" outlineLevel="0" collapsed="false">
      <c r="A875" s="9"/>
      <c r="B875" s="9"/>
      <c r="C875" s="10"/>
      <c r="D875" s="11"/>
      <c r="E875" s="12" t="str">
        <f aca="false">IF(C875="","",C875+N(D875))</f>
        <v/>
      </c>
      <c r="F875" s="9"/>
      <c r="G875" s="13"/>
      <c r="H875" s="13"/>
      <c r="I875" s="14" t="str">
        <f aca="false">IF(G875="","",G875+N(H875))</f>
        <v/>
      </c>
      <c r="J875" s="13"/>
      <c r="K875" s="10"/>
      <c r="L875" s="14" t="str">
        <f aca="false">IF(I875="","",I875-N(J875))</f>
        <v/>
      </c>
      <c r="M875" s="15" t="str">
        <f aca="true">IF(I875="","",IF(L875&lt;=0,"Paid",IF(C875="","Draft",IF(E875&lt;TODAY(),"Overdue",IF(N(J875)&gt;0,"Part paid",IF(E875-TODAY()&lt;=7,"Due soon","Not due yet"))))))</f>
        <v/>
      </c>
      <c r="N875" s="16" t="str">
        <f aca="true">IF(OR(L875="",E875=""),"",IF(AND(L875&gt;0,E875&lt;TODAY()),TODAY()-E875,0))</f>
        <v/>
      </c>
      <c r="O875" s="15" t="str">
        <f aca="false">IF(OR(L875="",N(L875)&lt;=0,E875=""),"",IF(N875=0,"Current",IF(N875&lt;=30,"1-30",IF(N875&lt;=60,"31-60",IF(N875&lt;=90,"61-90","90+")))))</f>
        <v/>
      </c>
      <c r="P875" s="16" t="str">
        <f aca="false">IF(OR(K875="",C875="",N(L875)&gt;0),"",K875-C875)</f>
        <v/>
      </c>
      <c r="Q875" s="9"/>
    </row>
    <row r="876" customFormat="false" ht="15" hidden="false" customHeight="false" outlineLevel="0" collapsed="false">
      <c r="A876" s="9"/>
      <c r="B876" s="9"/>
      <c r="C876" s="10"/>
      <c r="D876" s="11"/>
      <c r="E876" s="12" t="str">
        <f aca="false">IF(C876="","",C876+N(D876))</f>
        <v/>
      </c>
      <c r="F876" s="9"/>
      <c r="G876" s="13"/>
      <c r="H876" s="13"/>
      <c r="I876" s="14" t="str">
        <f aca="false">IF(G876="","",G876+N(H876))</f>
        <v/>
      </c>
      <c r="J876" s="13"/>
      <c r="K876" s="10"/>
      <c r="L876" s="14" t="str">
        <f aca="false">IF(I876="","",I876-N(J876))</f>
        <v/>
      </c>
      <c r="M876" s="15" t="str">
        <f aca="true">IF(I876="","",IF(L876&lt;=0,"Paid",IF(C876="","Draft",IF(E876&lt;TODAY(),"Overdue",IF(N(J876)&gt;0,"Part paid",IF(E876-TODAY()&lt;=7,"Due soon","Not due yet"))))))</f>
        <v/>
      </c>
      <c r="N876" s="16" t="str">
        <f aca="true">IF(OR(L876="",E876=""),"",IF(AND(L876&gt;0,E876&lt;TODAY()),TODAY()-E876,0))</f>
        <v/>
      </c>
      <c r="O876" s="15" t="str">
        <f aca="false">IF(OR(L876="",N(L876)&lt;=0,E876=""),"",IF(N876=0,"Current",IF(N876&lt;=30,"1-30",IF(N876&lt;=60,"31-60",IF(N876&lt;=90,"61-90","90+")))))</f>
        <v/>
      </c>
      <c r="P876" s="16" t="str">
        <f aca="false">IF(OR(K876="",C876="",N(L876)&gt;0),"",K876-C876)</f>
        <v/>
      </c>
      <c r="Q876" s="9"/>
    </row>
    <row r="877" customFormat="false" ht="15" hidden="false" customHeight="false" outlineLevel="0" collapsed="false">
      <c r="A877" s="9"/>
      <c r="B877" s="9"/>
      <c r="C877" s="10"/>
      <c r="D877" s="11"/>
      <c r="E877" s="12" t="str">
        <f aca="false">IF(C877="","",C877+N(D877))</f>
        <v/>
      </c>
      <c r="F877" s="9"/>
      <c r="G877" s="13"/>
      <c r="H877" s="13"/>
      <c r="I877" s="14" t="str">
        <f aca="false">IF(G877="","",G877+N(H877))</f>
        <v/>
      </c>
      <c r="J877" s="13"/>
      <c r="K877" s="10"/>
      <c r="L877" s="14" t="str">
        <f aca="false">IF(I877="","",I877-N(J877))</f>
        <v/>
      </c>
      <c r="M877" s="15" t="str">
        <f aca="true">IF(I877="","",IF(L877&lt;=0,"Paid",IF(C877="","Draft",IF(E877&lt;TODAY(),"Overdue",IF(N(J877)&gt;0,"Part paid",IF(E877-TODAY()&lt;=7,"Due soon","Not due yet"))))))</f>
        <v/>
      </c>
      <c r="N877" s="16" t="str">
        <f aca="true">IF(OR(L877="",E877=""),"",IF(AND(L877&gt;0,E877&lt;TODAY()),TODAY()-E877,0))</f>
        <v/>
      </c>
      <c r="O877" s="15" t="str">
        <f aca="false">IF(OR(L877="",N(L877)&lt;=0,E877=""),"",IF(N877=0,"Current",IF(N877&lt;=30,"1-30",IF(N877&lt;=60,"31-60",IF(N877&lt;=90,"61-90","90+")))))</f>
        <v/>
      </c>
      <c r="P877" s="16" t="str">
        <f aca="false">IF(OR(K877="",C877="",N(L877)&gt;0),"",K877-C877)</f>
        <v/>
      </c>
      <c r="Q877" s="9"/>
    </row>
    <row r="878" customFormat="false" ht="15" hidden="false" customHeight="false" outlineLevel="0" collapsed="false">
      <c r="A878" s="9"/>
      <c r="B878" s="9"/>
      <c r="C878" s="10"/>
      <c r="D878" s="11"/>
      <c r="E878" s="12" t="str">
        <f aca="false">IF(C878="","",C878+N(D878))</f>
        <v/>
      </c>
      <c r="F878" s="9"/>
      <c r="G878" s="13"/>
      <c r="H878" s="13"/>
      <c r="I878" s="14" t="str">
        <f aca="false">IF(G878="","",G878+N(H878))</f>
        <v/>
      </c>
      <c r="J878" s="13"/>
      <c r="K878" s="10"/>
      <c r="L878" s="14" t="str">
        <f aca="false">IF(I878="","",I878-N(J878))</f>
        <v/>
      </c>
      <c r="M878" s="15" t="str">
        <f aca="true">IF(I878="","",IF(L878&lt;=0,"Paid",IF(C878="","Draft",IF(E878&lt;TODAY(),"Overdue",IF(N(J878)&gt;0,"Part paid",IF(E878-TODAY()&lt;=7,"Due soon","Not due yet"))))))</f>
        <v/>
      </c>
      <c r="N878" s="16" t="str">
        <f aca="true">IF(OR(L878="",E878=""),"",IF(AND(L878&gt;0,E878&lt;TODAY()),TODAY()-E878,0))</f>
        <v/>
      </c>
      <c r="O878" s="15" t="str">
        <f aca="false">IF(OR(L878="",N(L878)&lt;=0,E878=""),"",IF(N878=0,"Current",IF(N878&lt;=30,"1-30",IF(N878&lt;=60,"31-60",IF(N878&lt;=90,"61-90","90+")))))</f>
        <v/>
      </c>
      <c r="P878" s="16" t="str">
        <f aca="false">IF(OR(K878="",C878="",N(L878)&gt;0),"",K878-C878)</f>
        <v/>
      </c>
      <c r="Q878" s="9"/>
    </row>
    <row r="879" customFormat="false" ht="15" hidden="false" customHeight="false" outlineLevel="0" collapsed="false">
      <c r="A879" s="9"/>
      <c r="B879" s="9"/>
      <c r="C879" s="10"/>
      <c r="D879" s="11"/>
      <c r="E879" s="12" t="str">
        <f aca="false">IF(C879="","",C879+N(D879))</f>
        <v/>
      </c>
      <c r="F879" s="9"/>
      <c r="G879" s="13"/>
      <c r="H879" s="13"/>
      <c r="I879" s="14" t="str">
        <f aca="false">IF(G879="","",G879+N(H879))</f>
        <v/>
      </c>
      <c r="J879" s="13"/>
      <c r="K879" s="10"/>
      <c r="L879" s="14" t="str">
        <f aca="false">IF(I879="","",I879-N(J879))</f>
        <v/>
      </c>
      <c r="M879" s="15" t="str">
        <f aca="true">IF(I879="","",IF(L879&lt;=0,"Paid",IF(C879="","Draft",IF(E879&lt;TODAY(),"Overdue",IF(N(J879)&gt;0,"Part paid",IF(E879-TODAY()&lt;=7,"Due soon","Not due yet"))))))</f>
        <v/>
      </c>
      <c r="N879" s="16" t="str">
        <f aca="true">IF(OR(L879="",E879=""),"",IF(AND(L879&gt;0,E879&lt;TODAY()),TODAY()-E879,0))</f>
        <v/>
      </c>
      <c r="O879" s="15" t="str">
        <f aca="false">IF(OR(L879="",N(L879)&lt;=0,E879=""),"",IF(N879=0,"Current",IF(N879&lt;=30,"1-30",IF(N879&lt;=60,"31-60",IF(N879&lt;=90,"61-90","90+")))))</f>
        <v/>
      </c>
      <c r="P879" s="16" t="str">
        <f aca="false">IF(OR(K879="",C879="",N(L879)&gt;0),"",K879-C879)</f>
        <v/>
      </c>
      <c r="Q879" s="9"/>
    </row>
    <row r="880" customFormat="false" ht="15" hidden="false" customHeight="false" outlineLevel="0" collapsed="false">
      <c r="A880" s="9"/>
      <c r="B880" s="9"/>
      <c r="C880" s="10"/>
      <c r="D880" s="11"/>
      <c r="E880" s="12" t="str">
        <f aca="false">IF(C880="","",C880+N(D880))</f>
        <v/>
      </c>
      <c r="F880" s="9"/>
      <c r="G880" s="13"/>
      <c r="H880" s="13"/>
      <c r="I880" s="14" t="str">
        <f aca="false">IF(G880="","",G880+N(H880))</f>
        <v/>
      </c>
      <c r="J880" s="13"/>
      <c r="K880" s="10"/>
      <c r="L880" s="14" t="str">
        <f aca="false">IF(I880="","",I880-N(J880))</f>
        <v/>
      </c>
      <c r="M880" s="15" t="str">
        <f aca="true">IF(I880="","",IF(L880&lt;=0,"Paid",IF(C880="","Draft",IF(E880&lt;TODAY(),"Overdue",IF(N(J880)&gt;0,"Part paid",IF(E880-TODAY()&lt;=7,"Due soon","Not due yet"))))))</f>
        <v/>
      </c>
      <c r="N880" s="16" t="str">
        <f aca="true">IF(OR(L880="",E880=""),"",IF(AND(L880&gt;0,E880&lt;TODAY()),TODAY()-E880,0))</f>
        <v/>
      </c>
      <c r="O880" s="15" t="str">
        <f aca="false">IF(OR(L880="",N(L880)&lt;=0,E880=""),"",IF(N880=0,"Current",IF(N880&lt;=30,"1-30",IF(N880&lt;=60,"31-60",IF(N880&lt;=90,"61-90","90+")))))</f>
        <v/>
      </c>
      <c r="P880" s="16" t="str">
        <f aca="false">IF(OR(K880="",C880="",N(L880)&gt;0),"",K880-C880)</f>
        <v/>
      </c>
      <c r="Q880" s="9"/>
    </row>
    <row r="881" customFormat="false" ht="15" hidden="false" customHeight="false" outlineLevel="0" collapsed="false">
      <c r="A881" s="9"/>
      <c r="B881" s="9"/>
      <c r="C881" s="10"/>
      <c r="D881" s="11"/>
      <c r="E881" s="12" t="str">
        <f aca="false">IF(C881="","",C881+N(D881))</f>
        <v/>
      </c>
      <c r="F881" s="9"/>
      <c r="G881" s="13"/>
      <c r="H881" s="13"/>
      <c r="I881" s="14" t="str">
        <f aca="false">IF(G881="","",G881+N(H881))</f>
        <v/>
      </c>
      <c r="J881" s="13"/>
      <c r="K881" s="10"/>
      <c r="L881" s="14" t="str">
        <f aca="false">IF(I881="","",I881-N(J881))</f>
        <v/>
      </c>
      <c r="M881" s="15" t="str">
        <f aca="true">IF(I881="","",IF(L881&lt;=0,"Paid",IF(C881="","Draft",IF(E881&lt;TODAY(),"Overdue",IF(N(J881)&gt;0,"Part paid",IF(E881-TODAY()&lt;=7,"Due soon","Not due yet"))))))</f>
        <v/>
      </c>
      <c r="N881" s="16" t="str">
        <f aca="true">IF(OR(L881="",E881=""),"",IF(AND(L881&gt;0,E881&lt;TODAY()),TODAY()-E881,0))</f>
        <v/>
      </c>
      <c r="O881" s="15" t="str">
        <f aca="false">IF(OR(L881="",N(L881)&lt;=0,E881=""),"",IF(N881=0,"Current",IF(N881&lt;=30,"1-30",IF(N881&lt;=60,"31-60",IF(N881&lt;=90,"61-90","90+")))))</f>
        <v/>
      </c>
      <c r="P881" s="16" t="str">
        <f aca="false">IF(OR(K881="",C881="",N(L881)&gt;0),"",K881-C881)</f>
        <v/>
      </c>
      <c r="Q881" s="9"/>
    </row>
    <row r="882" customFormat="false" ht="15" hidden="false" customHeight="false" outlineLevel="0" collapsed="false">
      <c r="A882" s="9"/>
      <c r="B882" s="9"/>
      <c r="C882" s="10"/>
      <c r="D882" s="11"/>
      <c r="E882" s="12" t="str">
        <f aca="false">IF(C882="","",C882+N(D882))</f>
        <v/>
      </c>
      <c r="F882" s="9"/>
      <c r="G882" s="13"/>
      <c r="H882" s="13"/>
      <c r="I882" s="14" t="str">
        <f aca="false">IF(G882="","",G882+N(H882))</f>
        <v/>
      </c>
      <c r="J882" s="13"/>
      <c r="K882" s="10"/>
      <c r="L882" s="14" t="str">
        <f aca="false">IF(I882="","",I882-N(J882))</f>
        <v/>
      </c>
      <c r="M882" s="15" t="str">
        <f aca="true">IF(I882="","",IF(L882&lt;=0,"Paid",IF(C882="","Draft",IF(E882&lt;TODAY(),"Overdue",IF(N(J882)&gt;0,"Part paid",IF(E882-TODAY()&lt;=7,"Due soon","Not due yet"))))))</f>
        <v/>
      </c>
      <c r="N882" s="16" t="str">
        <f aca="true">IF(OR(L882="",E882=""),"",IF(AND(L882&gt;0,E882&lt;TODAY()),TODAY()-E882,0))</f>
        <v/>
      </c>
      <c r="O882" s="15" t="str">
        <f aca="false">IF(OR(L882="",N(L882)&lt;=0,E882=""),"",IF(N882=0,"Current",IF(N882&lt;=30,"1-30",IF(N882&lt;=60,"31-60",IF(N882&lt;=90,"61-90","90+")))))</f>
        <v/>
      </c>
      <c r="P882" s="16" t="str">
        <f aca="false">IF(OR(K882="",C882="",N(L882)&gt;0),"",K882-C882)</f>
        <v/>
      </c>
      <c r="Q882" s="9"/>
    </row>
    <row r="883" customFormat="false" ht="15" hidden="false" customHeight="false" outlineLevel="0" collapsed="false">
      <c r="A883" s="9"/>
      <c r="B883" s="9"/>
      <c r="C883" s="10"/>
      <c r="D883" s="11"/>
      <c r="E883" s="12" t="str">
        <f aca="false">IF(C883="","",C883+N(D883))</f>
        <v/>
      </c>
      <c r="F883" s="9"/>
      <c r="G883" s="13"/>
      <c r="H883" s="13"/>
      <c r="I883" s="14" t="str">
        <f aca="false">IF(G883="","",G883+N(H883))</f>
        <v/>
      </c>
      <c r="J883" s="13"/>
      <c r="K883" s="10"/>
      <c r="L883" s="14" t="str">
        <f aca="false">IF(I883="","",I883-N(J883))</f>
        <v/>
      </c>
      <c r="M883" s="15" t="str">
        <f aca="true">IF(I883="","",IF(L883&lt;=0,"Paid",IF(C883="","Draft",IF(E883&lt;TODAY(),"Overdue",IF(N(J883)&gt;0,"Part paid",IF(E883-TODAY()&lt;=7,"Due soon","Not due yet"))))))</f>
        <v/>
      </c>
      <c r="N883" s="16" t="str">
        <f aca="true">IF(OR(L883="",E883=""),"",IF(AND(L883&gt;0,E883&lt;TODAY()),TODAY()-E883,0))</f>
        <v/>
      </c>
      <c r="O883" s="15" t="str">
        <f aca="false">IF(OR(L883="",N(L883)&lt;=0,E883=""),"",IF(N883=0,"Current",IF(N883&lt;=30,"1-30",IF(N883&lt;=60,"31-60",IF(N883&lt;=90,"61-90","90+")))))</f>
        <v/>
      </c>
      <c r="P883" s="16" t="str">
        <f aca="false">IF(OR(K883="",C883="",N(L883)&gt;0),"",K883-C883)</f>
        <v/>
      </c>
      <c r="Q883" s="9"/>
    </row>
    <row r="884" customFormat="false" ht="15" hidden="false" customHeight="false" outlineLevel="0" collapsed="false">
      <c r="A884" s="9"/>
      <c r="B884" s="9"/>
      <c r="C884" s="10"/>
      <c r="D884" s="11"/>
      <c r="E884" s="12" t="str">
        <f aca="false">IF(C884="","",C884+N(D884))</f>
        <v/>
      </c>
      <c r="F884" s="9"/>
      <c r="G884" s="13"/>
      <c r="H884" s="13"/>
      <c r="I884" s="14" t="str">
        <f aca="false">IF(G884="","",G884+N(H884))</f>
        <v/>
      </c>
      <c r="J884" s="13"/>
      <c r="K884" s="10"/>
      <c r="L884" s="14" t="str">
        <f aca="false">IF(I884="","",I884-N(J884))</f>
        <v/>
      </c>
      <c r="M884" s="15" t="str">
        <f aca="true">IF(I884="","",IF(L884&lt;=0,"Paid",IF(C884="","Draft",IF(E884&lt;TODAY(),"Overdue",IF(N(J884)&gt;0,"Part paid",IF(E884-TODAY()&lt;=7,"Due soon","Not due yet"))))))</f>
        <v/>
      </c>
      <c r="N884" s="16" t="str">
        <f aca="true">IF(OR(L884="",E884=""),"",IF(AND(L884&gt;0,E884&lt;TODAY()),TODAY()-E884,0))</f>
        <v/>
      </c>
      <c r="O884" s="15" t="str">
        <f aca="false">IF(OR(L884="",N(L884)&lt;=0,E884=""),"",IF(N884=0,"Current",IF(N884&lt;=30,"1-30",IF(N884&lt;=60,"31-60",IF(N884&lt;=90,"61-90","90+")))))</f>
        <v/>
      </c>
      <c r="P884" s="16" t="str">
        <f aca="false">IF(OR(K884="",C884="",N(L884)&gt;0),"",K884-C884)</f>
        <v/>
      </c>
      <c r="Q884" s="9"/>
    </row>
    <row r="885" customFormat="false" ht="15" hidden="false" customHeight="false" outlineLevel="0" collapsed="false">
      <c r="A885" s="9"/>
      <c r="B885" s="9"/>
      <c r="C885" s="10"/>
      <c r="D885" s="11"/>
      <c r="E885" s="12" t="str">
        <f aca="false">IF(C885="","",C885+N(D885))</f>
        <v/>
      </c>
      <c r="F885" s="9"/>
      <c r="G885" s="13"/>
      <c r="H885" s="13"/>
      <c r="I885" s="14" t="str">
        <f aca="false">IF(G885="","",G885+N(H885))</f>
        <v/>
      </c>
      <c r="J885" s="13"/>
      <c r="K885" s="10"/>
      <c r="L885" s="14" t="str">
        <f aca="false">IF(I885="","",I885-N(J885))</f>
        <v/>
      </c>
      <c r="M885" s="15" t="str">
        <f aca="true">IF(I885="","",IF(L885&lt;=0,"Paid",IF(C885="","Draft",IF(E885&lt;TODAY(),"Overdue",IF(N(J885)&gt;0,"Part paid",IF(E885-TODAY()&lt;=7,"Due soon","Not due yet"))))))</f>
        <v/>
      </c>
      <c r="N885" s="16" t="str">
        <f aca="true">IF(OR(L885="",E885=""),"",IF(AND(L885&gt;0,E885&lt;TODAY()),TODAY()-E885,0))</f>
        <v/>
      </c>
      <c r="O885" s="15" t="str">
        <f aca="false">IF(OR(L885="",N(L885)&lt;=0,E885=""),"",IF(N885=0,"Current",IF(N885&lt;=30,"1-30",IF(N885&lt;=60,"31-60",IF(N885&lt;=90,"61-90","90+")))))</f>
        <v/>
      </c>
      <c r="P885" s="16" t="str">
        <f aca="false">IF(OR(K885="",C885="",N(L885)&gt;0),"",K885-C885)</f>
        <v/>
      </c>
      <c r="Q885" s="9"/>
    </row>
    <row r="886" customFormat="false" ht="15" hidden="false" customHeight="false" outlineLevel="0" collapsed="false">
      <c r="A886" s="9"/>
      <c r="B886" s="9"/>
      <c r="C886" s="10"/>
      <c r="D886" s="11"/>
      <c r="E886" s="12" t="str">
        <f aca="false">IF(C886="","",C886+N(D886))</f>
        <v/>
      </c>
      <c r="F886" s="9"/>
      <c r="G886" s="13"/>
      <c r="H886" s="13"/>
      <c r="I886" s="14" t="str">
        <f aca="false">IF(G886="","",G886+N(H886))</f>
        <v/>
      </c>
      <c r="J886" s="13"/>
      <c r="K886" s="10"/>
      <c r="L886" s="14" t="str">
        <f aca="false">IF(I886="","",I886-N(J886))</f>
        <v/>
      </c>
      <c r="M886" s="15" t="str">
        <f aca="true">IF(I886="","",IF(L886&lt;=0,"Paid",IF(C886="","Draft",IF(E886&lt;TODAY(),"Overdue",IF(N(J886)&gt;0,"Part paid",IF(E886-TODAY()&lt;=7,"Due soon","Not due yet"))))))</f>
        <v/>
      </c>
      <c r="N886" s="16" t="str">
        <f aca="true">IF(OR(L886="",E886=""),"",IF(AND(L886&gt;0,E886&lt;TODAY()),TODAY()-E886,0))</f>
        <v/>
      </c>
      <c r="O886" s="15" t="str">
        <f aca="false">IF(OR(L886="",N(L886)&lt;=0,E886=""),"",IF(N886=0,"Current",IF(N886&lt;=30,"1-30",IF(N886&lt;=60,"31-60",IF(N886&lt;=90,"61-90","90+")))))</f>
        <v/>
      </c>
      <c r="P886" s="16" t="str">
        <f aca="false">IF(OR(K886="",C886="",N(L886)&gt;0),"",K886-C886)</f>
        <v/>
      </c>
      <c r="Q886" s="9"/>
    </row>
    <row r="887" customFormat="false" ht="15" hidden="false" customHeight="false" outlineLevel="0" collapsed="false">
      <c r="A887" s="9"/>
      <c r="B887" s="9"/>
      <c r="C887" s="10"/>
      <c r="D887" s="11"/>
      <c r="E887" s="12" t="str">
        <f aca="false">IF(C887="","",C887+N(D887))</f>
        <v/>
      </c>
      <c r="F887" s="9"/>
      <c r="G887" s="13"/>
      <c r="H887" s="13"/>
      <c r="I887" s="14" t="str">
        <f aca="false">IF(G887="","",G887+N(H887))</f>
        <v/>
      </c>
      <c r="J887" s="13"/>
      <c r="K887" s="10"/>
      <c r="L887" s="14" t="str">
        <f aca="false">IF(I887="","",I887-N(J887))</f>
        <v/>
      </c>
      <c r="M887" s="15" t="str">
        <f aca="true">IF(I887="","",IF(L887&lt;=0,"Paid",IF(C887="","Draft",IF(E887&lt;TODAY(),"Overdue",IF(N(J887)&gt;0,"Part paid",IF(E887-TODAY()&lt;=7,"Due soon","Not due yet"))))))</f>
        <v/>
      </c>
      <c r="N887" s="16" t="str">
        <f aca="true">IF(OR(L887="",E887=""),"",IF(AND(L887&gt;0,E887&lt;TODAY()),TODAY()-E887,0))</f>
        <v/>
      </c>
      <c r="O887" s="15" t="str">
        <f aca="false">IF(OR(L887="",N(L887)&lt;=0,E887=""),"",IF(N887=0,"Current",IF(N887&lt;=30,"1-30",IF(N887&lt;=60,"31-60",IF(N887&lt;=90,"61-90","90+")))))</f>
        <v/>
      </c>
      <c r="P887" s="16" t="str">
        <f aca="false">IF(OR(K887="",C887="",N(L887)&gt;0),"",K887-C887)</f>
        <v/>
      </c>
      <c r="Q887" s="9"/>
    </row>
    <row r="888" customFormat="false" ht="15" hidden="false" customHeight="false" outlineLevel="0" collapsed="false">
      <c r="A888" s="9"/>
      <c r="B888" s="9"/>
      <c r="C888" s="10"/>
      <c r="D888" s="11"/>
      <c r="E888" s="12" t="str">
        <f aca="false">IF(C888="","",C888+N(D888))</f>
        <v/>
      </c>
      <c r="F888" s="9"/>
      <c r="G888" s="13"/>
      <c r="H888" s="13"/>
      <c r="I888" s="14" t="str">
        <f aca="false">IF(G888="","",G888+N(H888))</f>
        <v/>
      </c>
      <c r="J888" s="13"/>
      <c r="K888" s="10"/>
      <c r="L888" s="14" t="str">
        <f aca="false">IF(I888="","",I888-N(J888))</f>
        <v/>
      </c>
      <c r="M888" s="15" t="str">
        <f aca="true">IF(I888="","",IF(L888&lt;=0,"Paid",IF(C888="","Draft",IF(E888&lt;TODAY(),"Overdue",IF(N(J888)&gt;0,"Part paid",IF(E888-TODAY()&lt;=7,"Due soon","Not due yet"))))))</f>
        <v/>
      </c>
      <c r="N888" s="16" t="str">
        <f aca="true">IF(OR(L888="",E888=""),"",IF(AND(L888&gt;0,E888&lt;TODAY()),TODAY()-E888,0))</f>
        <v/>
      </c>
      <c r="O888" s="15" t="str">
        <f aca="false">IF(OR(L888="",N(L888)&lt;=0,E888=""),"",IF(N888=0,"Current",IF(N888&lt;=30,"1-30",IF(N888&lt;=60,"31-60",IF(N888&lt;=90,"61-90","90+")))))</f>
        <v/>
      </c>
      <c r="P888" s="16" t="str">
        <f aca="false">IF(OR(K888="",C888="",N(L888)&gt;0),"",K888-C888)</f>
        <v/>
      </c>
      <c r="Q888" s="9"/>
    </row>
    <row r="889" customFormat="false" ht="15" hidden="false" customHeight="false" outlineLevel="0" collapsed="false">
      <c r="A889" s="9"/>
      <c r="B889" s="9"/>
      <c r="C889" s="10"/>
      <c r="D889" s="11"/>
      <c r="E889" s="12" t="str">
        <f aca="false">IF(C889="","",C889+N(D889))</f>
        <v/>
      </c>
      <c r="F889" s="9"/>
      <c r="G889" s="13"/>
      <c r="H889" s="13"/>
      <c r="I889" s="14" t="str">
        <f aca="false">IF(G889="","",G889+N(H889))</f>
        <v/>
      </c>
      <c r="J889" s="13"/>
      <c r="K889" s="10"/>
      <c r="L889" s="14" t="str">
        <f aca="false">IF(I889="","",I889-N(J889))</f>
        <v/>
      </c>
      <c r="M889" s="15" t="str">
        <f aca="true">IF(I889="","",IF(L889&lt;=0,"Paid",IF(C889="","Draft",IF(E889&lt;TODAY(),"Overdue",IF(N(J889)&gt;0,"Part paid",IF(E889-TODAY()&lt;=7,"Due soon","Not due yet"))))))</f>
        <v/>
      </c>
      <c r="N889" s="16" t="str">
        <f aca="true">IF(OR(L889="",E889=""),"",IF(AND(L889&gt;0,E889&lt;TODAY()),TODAY()-E889,0))</f>
        <v/>
      </c>
      <c r="O889" s="15" t="str">
        <f aca="false">IF(OR(L889="",N(L889)&lt;=0,E889=""),"",IF(N889=0,"Current",IF(N889&lt;=30,"1-30",IF(N889&lt;=60,"31-60",IF(N889&lt;=90,"61-90","90+")))))</f>
        <v/>
      </c>
      <c r="P889" s="16" t="str">
        <f aca="false">IF(OR(K889="",C889="",N(L889)&gt;0),"",K889-C889)</f>
        <v/>
      </c>
      <c r="Q889" s="9"/>
    </row>
    <row r="890" customFormat="false" ht="15" hidden="false" customHeight="false" outlineLevel="0" collapsed="false">
      <c r="A890" s="9"/>
      <c r="B890" s="9"/>
      <c r="C890" s="10"/>
      <c r="D890" s="11"/>
      <c r="E890" s="12" t="str">
        <f aca="false">IF(C890="","",C890+N(D890))</f>
        <v/>
      </c>
      <c r="F890" s="9"/>
      <c r="G890" s="13"/>
      <c r="H890" s="13"/>
      <c r="I890" s="14" t="str">
        <f aca="false">IF(G890="","",G890+N(H890))</f>
        <v/>
      </c>
      <c r="J890" s="13"/>
      <c r="K890" s="10"/>
      <c r="L890" s="14" t="str">
        <f aca="false">IF(I890="","",I890-N(J890))</f>
        <v/>
      </c>
      <c r="M890" s="15" t="str">
        <f aca="true">IF(I890="","",IF(L890&lt;=0,"Paid",IF(C890="","Draft",IF(E890&lt;TODAY(),"Overdue",IF(N(J890)&gt;0,"Part paid",IF(E890-TODAY()&lt;=7,"Due soon","Not due yet"))))))</f>
        <v/>
      </c>
      <c r="N890" s="16" t="str">
        <f aca="true">IF(OR(L890="",E890=""),"",IF(AND(L890&gt;0,E890&lt;TODAY()),TODAY()-E890,0))</f>
        <v/>
      </c>
      <c r="O890" s="15" t="str">
        <f aca="false">IF(OR(L890="",N(L890)&lt;=0,E890=""),"",IF(N890=0,"Current",IF(N890&lt;=30,"1-30",IF(N890&lt;=60,"31-60",IF(N890&lt;=90,"61-90","90+")))))</f>
        <v/>
      </c>
      <c r="P890" s="16" t="str">
        <f aca="false">IF(OR(K890="",C890="",N(L890)&gt;0),"",K890-C890)</f>
        <v/>
      </c>
      <c r="Q890" s="9"/>
    </row>
    <row r="891" customFormat="false" ht="15" hidden="false" customHeight="false" outlineLevel="0" collapsed="false">
      <c r="A891" s="9"/>
      <c r="B891" s="9"/>
      <c r="C891" s="10"/>
      <c r="D891" s="11"/>
      <c r="E891" s="12" t="str">
        <f aca="false">IF(C891="","",C891+N(D891))</f>
        <v/>
      </c>
      <c r="F891" s="9"/>
      <c r="G891" s="13"/>
      <c r="H891" s="13"/>
      <c r="I891" s="14" t="str">
        <f aca="false">IF(G891="","",G891+N(H891))</f>
        <v/>
      </c>
      <c r="J891" s="13"/>
      <c r="K891" s="10"/>
      <c r="L891" s="14" t="str">
        <f aca="false">IF(I891="","",I891-N(J891))</f>
        <v/>
      </c>
      <c r="M891" s="15" t="str">
        <f aca="true">IF(I891="","",IF(L891&lt;=0,"Paid",IF(C891="","Draft",IF(E891&lt;TODAY(),"Overdue",IF(N(J891)&gt;0,"Part paid",IF(E891-TODAY()&lt;=7,"Due soon","Not due yet"))))))</f>
        <v/>
      </c>
      <c r="N891" s="16" t="str">
        <f aca="true">IF(OR(L891="",E891=""),"",IF(AND(L891&gt;0,E891&lt;TODAY()),TODAY()-E891,0))</f>
        <v/>
      </c>
      <c r="O891" s="15" t="str">
        <f aca="false">IF(OR(L891="",N(L891)&lt;=0,E891=""),"",IF(N891=0,"Current",IF(N891&lt;=30,"1-30",IF(N891&lt;=60,"31-60",IF(N891&lt;=90,"61-90","90+")))))</f>
        <v/>
      </c>
      <c r="P891" s="16" t="str">
        <f aca="false">IF(OR(K891="",C891="",N(L891)&gt;0),"",K891-C891)</f>
        <v/>
      </c>
      <c r="Q891" s="9"/>
    </row>
    <row r="892" customFormat="false" ht="15" hidden="false" customHeight="false" outlineLevel="0" collapsed="false">
      <c r="A892" s="9"/>
      <c r="B892" s="9"/>
      <c r="C892" s="10"/>
      <c r="D892" s="11"/>
      <c r="E892" s="12" t="str">
        <f aca="false">IF(C892="","",C892+N(D892))</f>
        <v/>
      </c>
      <c r="F892" s="9"/>
      <c r="G892" s="13"/>
      <c r="H892" s="13"/>
      <c r="I892" s="14" t="str">
        <f aca="false">IF(G892="","",G892+N(H892))</f>
        <v/>
      </c>
      <c r="J892" s="13"/>
      <c r="K892" s="10"/>
      <c r="L892" s="14" t="str">
        <f aca="false">IF(I892="","",I892-N(J892))</f>
        <v/>
      </c>
      <c r="M892" s="15" t="str">
        <f aca="true">IF(I892="","",IF(L892&lt;=0,"Paid",IF(C892="","Draft",IF(E892&lt;TODAY(),"Overdue",IF(N(J892)&gt;0,"Part paid",IF(E892-TODAY()&lt;=7,"Due soon","Not due yet"))))))</f>
        <v/>
      </c>
      <c r="N892" s="16" t="str">
        <f aca="true">IF(OR(L892="",E892=""),"",IF(AND(L892&gt;0,E892&lt;TODAY()),TODAY()-E892,0))</f>
        <v/>
      </c>
      <c r="O892" s="15" t="str">
        <f aca="false">IF(OR(L892="",N(L892)&lt;=0,E892=""),"",IF(N892=0,"Current",IF(N892&lt;=30,"1-30",IF(N892&lt;=60,"31-60",IF(N892&lt;=90,"61-90","90+")))))</f>
        <v/>
      </c>
      <c r="P892" s="16" t="str">
        <f aca="false">IF(OR(K892="",C892="",N(L892)&gt;0),"",K892-C892)</f>
        <v/>
      </c>
      <c r="Q892" s="9"/>
    </row>
    <row r="893" customFormat="false" ht="15" hidden="false" customHeight="false" outlineLevel="0" collapsed="false">
      <c r="A893" s="9"/>
      <c r="B893" s="9"/>
      <c r="C893" s="10"/>
      <c r="D893" s="11"/>
      <c r="E893" s="12" t="str">
        <f aca="false">IF(C893="","",C893+N(D893))</f>
        <v/>
      </c>
      <c r="F893" s="9"/>
      <c r="G893" s="13"/>
      <c r="H893" s="13"/>
      <c r="I893" s="14" t="str">
        <f aca="false">IF(G893="","",G893+N(H893))</f>
        <v/>
      </c>
      <c r="J893" s="13"/>
      <c r="K893" s="10"/>
      <c r="L893" s="14" t="str">
        <f aca="false">IF(I893="","",I893-N(J893))</f>
        <v/>
      </c>
      <c r="M893" s="15" t="str">
        <f aca="true">IF(I893="","",IF(L893&lt;=0,"Paid",IF(C893="","Draft",IF(E893&lt;TODAY(),"Overdue",IF(N(J893)&gt;0,"Part paid",IF(E893-TODAY()&lt;=7,"Due soon","Not due yet"))))))</f>
        <v/>
      </c>
      <c r="N893" s="16" t="str">
        <f aca="true">IF(OR(L893="",E893=""),"",IF(AND(L893&gt;0,E893&lt;TODAY()),TODAY()-E893,0))</f>
        <v/>
      </c>
      <c r="O893" s="15" t="str">
        <f aca="false">IF(OR(L893="",N(L893)&lt;=0,E893=""),"",IF(N893=0,"Current",IF(N893&lt;=30,"1-30",IF(N893&lt;=60,"31-60",IF(N893&lt;=90,"61-90","90+")))))</f>
        <v/>
      </c>
      <c r="P893" s="16" t="str">
        <f aca="false">IF(OR(K893="",C893="",N(L893)&gt;0),"",K893-C893)</f>
        <v/>
      </c>
      <c r="Q893" s="9"/>
    </row>
    <row r="894" customFormat="false" ht="15" hidden="false" customHeight="false" outlineLevel="0" collapsed="false">
      <c r="A894" s="9"/>
      <c r="B894" s="9"/>
      <c r="C894" s="10"/>
      <c r="D894" s="11"/>
      <c r="E894" s="12" t="str">
        <f aca="false">IF(C894="","",C894+N(D894))</f>
        <v/>
      </c>
      <c r="F894" s="9"/>
      <c r="G894" s="13"/>
      <c r="H894" s="13"/>
      <c r="I894" s="14" t="str">
        <f aca="false">IF(G894="","",G894+N(H894))</f>
        <v/>
      </c>
      <c r="J894" s="13"/>
      <c r="K894" s="10"/>
      <c r="L894" s="14" t="str">
        <f aca="false">IF(I894="","",I894-N(J894))</f>
        <v/>
      </c>
      <c r="M894" s="15" t="str">
        <f aca="true">IF(I894="","",IF(L894&lt;=0,"Paid",IF(C894="","Draft",IF(E894&lt;TODAY(),"Overdue",IF(N(J894)&gt;0,"Part paid",IF(E894-TODAY()&lt;=7,"Due soon","Not due yet"))))))</f>
        <v/>
      </c>
      <c r="N894" s="16" t="str">
        <f aca="true">IF(OR(L894="",E894=""),"",IF(AND(L894&gt;0,E894&lt;TODAY()),TODAY()-E894,0))</f>
        <v/>
      </c>
      <c r="O894" s="15" t="str">
        <f aca="false">IF(OR(L894="",N(L894)&lt;=0,E894=""),"",IF(N894=0,"Current",IF(N894&lt;=30,"1-30",IF(N894&lt;=60,"31-60",IF(N894&lt;=90,"61-90","90+")))))</f>
        <v/>
      </c>
      <c r="P894" s="16" t="str">
        <f aca="false">IF(OR(K894="",C894="",N(L894)&gt;0),"",K894-C894)</f>
        <v/>
      </c>
      <c r="Q894" s="9"/>
    </row>
    <row r="895" customFormat="false" ht="15" hidden="false" customHeight="false" outlineLevel="0" collapsed="false">
      <c r="A895" s="9"/>
      <c r="B895" s="9"/>
      <c r="C895" s="10"/>
      <c r="D895" s="11"/>
      <c r="E895" s="12" t="str">
        <f aca="false">IF(C895="","",C895+N(D895))</f>
        <v/>
      </c>
      <c r="F895" s="9"/>
      <c r="G895" s="13"/>
      <c r="H895" s="13"/>
      <c r="I895" s="14" t="str">
        <f aca="false">IF(G895="","",G895+N(H895))</f>
        <v/>
      </c>
      <c r="J895" s="13"/>
      <c r="K895" s="10"/>
      <c r="L895" s="14" t="str">
        <f aca="false">IF(I895="","",I895-N(J895))</f>
        <v/>
      </c>
      <c r="M895" s="15" t="str">
        <f aca="true">IF(I895="","",IF(L895&lt;=0,"Paid",IF(C895="","Draft",IF(E895&lt;TODAY(),"Overdue",IF(N(J895)&gt;0,"Part paid",IF(E895-TODAY()&lt;=7,"Due soon","Not due yet"))))))</f>
        <v/>
      </c>
      <c r="N895" s="16" t="str">
        <f aca="true">IF(OR(L895="",E895=""),"",IF(AND(L895&gt;0,E895&lt;TODAY()),TODAY()-E895,0))</f>
        <v/>
      </c>
      <c r="O895" s="15" t="str">
        <f aca="false">IF(OR(L895="",N(L895)&lt;=0,E895=""),"",IF(N895=0,"Current",IF(N895&lt;=30,"1-30",IF(N895&lt;=60,"31-60",IF(N895&lt;=90,"61-90","90+")))))</f>
        <v/>
      </c>
      <c r="P895" s="16" t="str">
        <f aca="false">IF(OR(K895="",C895="",N(L895)&gt;0),"",K895-C895)</f>
        <v/>
      </c>
      <c r="Q895" s="9"/>
    </row>
    <row r="896" customFormat="false" ht="15" hidden="false" customHeight="false" outlineLevel="0" collapsed="false">
      <c r="A896" s="9"/>
      <c r="B896" s="9"/>
      <c r="C896" s="10"/>
      <c r="D896" s="11"/>
      <c r="E896" s="12" t="str">
        <f aca="false">IF(C896="","",C896+N(D896))</f>
        <v/>
      </c>
      <c r="F896" s="9"/>
      <c r="G896" s="13"/>
      <c r="H896" s="13"/>
      <c r="I896" s="14" t="str">
        <f aca="false">IF(G896="","",G896+N(H896))</f>
        <v/>
      </c>
      <c r="J896" s="13"/>
      <c r="K896" s="10"/>
      <c r="L896" s="14" t="str">
        <f aca="false">IF(I896="","",I896-N(J896))</f>
        <v/>
      </c>
      <c r="M896" s="15" t="str">
        <f aca="true">IF(I896="","",IF(L896&lt;=0,"Paid",IF(C896="","Draft",IF(E896&lt;TODAY(),"Overdue",IF(N(J896)&gt;0,"Part paid",IF(E896-TODAY()&lt;=7,"Due soon","Not due yet"))))))</f>
        <v/>
      </c>
      <c r="N896" s="16" t="str">
        <f aca="true">IF(OR(L896="",E896=""),"",IF(AND(L896&gt;0,E896&lt;TODAY()),TODAY()-E896,0))</f>
        <v/>
      </c>
      <c r="O896" s="15" t="str">
        <f aca="false">IF(OR(L896="",N(L896)&lt;=0,E896=""),"",IF(N896=0,"Current",IF(N896&lt;=30,"1-30",IF(N896&lt;=60,"31-60",IF(N896&lt;=90,"61-90","90+")))))</f>
        <v/>
      </c>
      <c r="P896" s="16" t="str">
        <f aca="false">IF(OR(K896="",C896="",N(L896)&gt;0),"",K896-C896)</f>
        <v/>
      </c>
      <c r="Q896" s="9"/>
    </row>
    <row r="897" customFormat="false" ht="15" hidden="false" customHeight="false" outlineLevel="0" collapsed="false">
      <c r="A897" s="9"/>
      <c r="B897" s="9"/>
      <c r="C897" s="10"/>
      <c r="D897" s="11"/>
      <c r="E897" s="12" t="str">
        <f aca="false">IF(C897="","",C897+N(D897))</f>
        <v/>
      </c>
      <c r="F897" s="9"/>
      <c r="G897" s="13"/>
      <c r="H897" s="13"/>
      <c r="I897" s="14" t="str">
        <f aca="false">IF(G897="","",G897+N(H897))</f>
        <v/>
      </c>
      <c r="J897" s="13"/>
      <c r="K897" s="10"/>
      <c r="L897" s="14" t="str">
        <f aca="false">IF(I897="","",I897-N(J897))</f>
        <v/>
      </c>
      <c r="M897" s="15" t="str">
        <f aca="true">IF(I897="","",IF(L897&lt;=0,"Paid",IF(C897="","Draft",IF(E897&lt;TODAY(),"Overdue",IF(N(J897)&gt;0,"Part paid",IF(E897-TODAY()&lt;=7,"Due soon","Not due yet"))))))</f>
        <v/>
      </c>
      <c r="N897" s="16" t="str">
        <f aca="true">IF(OR(L897="",E897=""),"",IF(AND(L897&gt;0,E897&lt;TODAY()),TODAY()-E897,0))</f>
        <v/>
      </c>
      <c r="O897" s="15" t="str">
        <f aca="false">IF(OR(L897="",N(L897)&lt;=0,E897=""),"",IF(N897=0,"Current",IF(N897&lt;=30,"1-30",IF(N897&lt;=60,"31-60",IF(N897&lt;=90,"61-90","90+")))))</f>
        <v/>
      </c>
      <c r="P897" s="16" t="str">
        <f aca="false">IF(OR(K897="",C897="",N(L897)&gt;0),"",K897-C897)</f>
        <v/>
      </c>
      <c r="Q897" s="9"/>
    </row>
    <row r="898" customFormat="false" ht="15" hidden="false" customHeight="false" outlineLevel="0" collapsed="false">
      <c r="A898" s="9"/>
      <c r="B898" s="9"/>
      <c r="C898" s="10"/>
      <c r="D898" s="11"/>
      <c r="E898" s="12" t="str">
        <f aca="false">IF(C898="","",C898+N(D898))</f>
        <v/>
      </c>
      <c r="F898" s="9"/>
      <c r="G898" s="13"/>
      <c r="H898" s="13"/>
      <c r="I898" s="14" t="str">
        <f aca="false">IF(G898="","",G898+N(H898))</f>
        <v/>
      </c>
      <c r="J898" s="13"/>
      <c r="K898" s="10"/>
      <c r="L898" s="14" t="str">
        <f aca="false">IF(I898="","",I898-N(J898))</f>
        <v/>
      </c>
      <c r="M898" s="15" t="str">
        <f aca="true">IF(I898="","",IF(L898&lt;=0,"Paid",IF(C898="","Draft",IF(E898&lt;TODAY(),"Overdue",IF(N(J898)&gt;0,"Part paid",IF(E898-TODAY()&lt;=7,"Due soon","Not due yet"))))))</f>
        <v/>
      </c>
      <c r="N898" s="16" t="str">
        <f aca="true">IF(OR(L898="",E898=""),"",IF(AND(L898&gt;0,E898&lt;TODAY()),TODAY()-E898,0))</f>
        <v/>
      </c>
      <c r="O898" s="15" t="str">
        <f aca="false">IF(OR(L898="",N(L898)&lt;=0,E898=""),"",IF(N898=0,"Current",IF(N898&lt;=30,"1-30",IF(N898&lt;=60,"31-60",IF(N898&lt;=90,"61-90","90+")))))</f>
        <v/>
      </c>
      <c r="P898" s="16" t="str">
        <f aca="false">IF(OR(K898="",C898="",N(L898)&gt;0),"",K898-C898)</f>
        <v/>
      </c>
      <c r="Q898" s="9"/>
    </row>
    <row r="899" customFormat="false" ht="15" hidden="false" customHeight="false" outlineLevel="0" collapsed="false">
      <c r="A899" s="9"/>
      <c r="B899" s="9"/>
      <c r="C899" s="10"/>
      <c r="D899" s="11"/>
      <c r="E899" s="12" t="str">
        <f aca="false">IF(C899="","",C899+N(D899))</f>
        <v/>
      </c>
      <c r="F899" s="9"/>
      <c r="G899" s="13"/>
      <c r="H899" s="13"/>
      <c r="I899" s="14" t="str">
        <f aca="false">IF(G899="","",G899+N(H899))</f>
        <v/>
      </c>
      <c r="J899" s="13"/>
      <c r="K899" s="10"/>
      <c r="L899" s="14" t="str">
        <f aca="false">IF(I899="","",I899-N(J899))</f>
        <v/>
      </c>
      <c r="M899" s="15" t="str">
        <f aca="true">IF(I899="","",IF(L899&lt;=0,"Paid",IF(C899="","Draft",IF(E899&lt;TODAY(),"Overdue",IF(N(J899)&gt;0,"Part paid",IF(E899-TODAY()&lt;=7,"Due soon","Not due yet"))))))</f>
        <v/>
      </c>
      <c r="N899" s="16" t="str">
        <f aca="true">IF(OR(L899="",E899=""),"",IF(AND(L899&gt;0,E899&lt;TODAY()),TODAY()-E899,0))</f>
        <v/>
      </c>
      <c r="O899" s="15" t="str">
        <f aca="false">IF(OR(L899="",N(L899)&lt;=0,E899=""),"",IF(N899=0,"Current",IF(N899&lt;=30,"1-30",IF(N899&lt;=60,"31-60",IF(N899&lt;=90,"61-90","90+")))))</f>
        <v/>
      </c>
      <c r="P899" s="16" t="str">
        <f aca="false">IF(OR(K899="",C899="",N(L899)&gt;0),"",K899-C899)</f>
        <v/>
      </c>
      <c r="Q899" s="9"/>
    </row>
    <row r="900" customFormat="false" ht="15" hidden="false" customHeight="false" outlineLevel="0" collapsed="false">
      <c r="A900" s="9"/>
      <c r="B900" s="9"/>
      <c r="C900" s="10"/>
      <c r="D900" s="11"/>
      <c r="E900" s="12" t="str">
        <f aca="false">IF(C900="","",C900+N(D900))</f>
        <v/>
      </c>
      <c r="F900" s="9"/>
      <c r="G900" s="13"/>
      <c r="H900" s="13"/>
      <c r="I900" s="14" t="str">
        <f aca="false">IF(G900="","",G900+N(H900))</f>
        <v/>
      </c>
      <c r="J900" s="13"/>
      <c r="K900" s="10"/>
      <c r="L900" s="14" t="str">
        <f aca="false">IF(I900="","",I900-N(J900))</f>
        <v/>
      </c>
      <c r="M900" s="15" t="str">
        <f aca="true">IF(I900="","",IF(L900&lt;=0,"Paid",IF(C900="","Draft",IF(E900&lt;TODAY(),"Overdue",IF(N(J900)&gt;0,"Part paid",IF(E900-TODAY()&lt;=7,"Due soon","Not due yet"))))))</f>
        <v/>
      </c>
      <c r="N900" s="16" t="str">
        <f aca="true">IF(OR(L900="",E900=""),"",IF(AND(L900&gt;0,E900&lt;TODAY()),TODAY()-E900,0))</f>
        <v/>
      </c>
      <c r="O900" s="15" t="str">
        <f aca="false">IF(OR(L900="",N(L900)&lt;=0,E900=""),"",IF(N900=0,"Current",IF(N900&lt;=30,"1-30",IF(N900&lt;=60,"31-60",IF(N900&lt;=90,"61-90","90+")))))</f>
        <v/>
      </c>
      <c r="P900" s="16" t="str">
        <f aca="false">IF(OR(K900="",C900="",N(L900)&gt;0),"",K900-C900)</f>
        <v/>
      </c>
      <c r="Q900" s="9"/>
    </row>
    <row r="901" customFormat="false" ht="15" hidden="false" customHeight="false" outlineLevel="0" collapsed="false">
      <c r="A901" s="9"/>
      <c r="B901" s="9"/>
      <c r="C901" s="10"/>
      <c r="D901" s="11"/>
      <c r="E901" s="12" t="str">
        <f aca="false">IF(C901="","",C901+N(D901))</f>
        <v/>
      </c>
      <c r="F901" s="9"/>
      <c r="G901" s="13"/>
      <c r="H901" s="13"/>
      <c r="I901" s="14" t="str">
        <f aca="false">IF(G901="","",G901+N(H901))</f>
        <v/>
      </c>
      <c r="J901" s="13"/>
      <c r="K901" s="10"/>
      <c r="L901" s="14" t="str">
        <f aca="false">IF(I901="","",I901-N(J901))</f>
        <v/>
      </c>
      <c r="M901" s="15" t="str">
        <f aca="true">IF(I901="","",IF(L901&lt;=0,"Paid",IF(C901="","Draft",IF(E901&lt;TODAY(),"Overdue",IF(N(J901)&gt;0,"Part paid",IF(E901-TODAY()&lt;=7,"Due soon","Not due yet"))))))</f>
        <v/>
      </c>
      <c r="N901" s="16" t="str">
        <f aca="true">IF(OR(L901="",E901=""),"",IF(AND(L901&gt;0,E901&lt;TODAY()),TODAY()-E901,0))</f>
        <v/>
      </c>
      <c r="O901" s="15" t="str">
        <f aca="false">IF(OR(L901="",N(L901)&lt;=0,E901=""),"",IF(N901=0,"Current",IF(N901&lt;=30,"1-30",IF(N901&lt;=60,"31-60",IF(N901&lt;=90,"61-90","90+")))))</f>
        <v/>
      </c>
      <c r="P901" s="16" t="str">
        <f aca="false">IF(OR(K901="",C901="",N(L901)&gt;0),"",K901-C901)</f>
        <v/>
      </c>
      <c r="Q901" s="9"/>
    </row>
    <row r="902" customFormat="false" ht="15" hidden="false" customHeight="false" outlineLevel="0" collapsed="false">
      <c r="A902" s="9"/>
      <c r="B902" s="9"/>
      <c r="C902" s="10"/>
      <c r="D902" s="11"/>
      <c r="E902" s="12" t="str">
        <f aca="false">IF(C902="","",C902+N(D902))</f>
        <v/>
      </c>
      <c r="F902" s="9"/>
      <c r="G902" s="13"/>
      <c r="H902" s="13"/>
      <c r="I902" s="14" t="str">
        <f aca="false">IF(G902="","",G902+N(H902))</f>
        <v/>
      </c>
      <c r="J902" s="13"/>
      <c r="K902" s="10"/>
      <c r="L902" s="14" t="str">
        <f aca="false">IF(I902="","",I902-N(J902))</f>
        <v/>
      </c>
      <c r="M902" s="15" t="str">
        <f aca="true">IF(I902="","",IF(L902&lt;=0,"Paid",IF(C902="","Draft",IF(E902&lt;TODAY(),"Overdue",IF(N(J902)&gt;0,"Part paid",IF(E902-TODAY()&lt;=7,"Due soon","Not due yet"))))))</f>
        <v/>
      </c>
      <c r="N902" s="16" t="str">
        <f aca="true">IF(OR(L902="",E902=""),"",IF(AND(L902&gt;0,E902&lt;TODAY()),TODAY()-E902,0))</f>
        <v/>
      </c>
      <c r="O902" s="15" t="str">
        <f aca="false">IF(OR(L902="",N(L902)&lt;=0,E902=""),"",IF(N902=0,"Current",IF(N902&lt;=30,"1-30",IF(N902&lt;=60,"31-60",IF(N902&lt;=90,"61-90","90+")))))</f>
        <v/>
      </c>
      <c r="P902" s="16" t="str">
        <f aca="false">IF(OR(K902="",C902="",N(L902)&gt;0),"",K902-C902)</f>
        <v/>
      </c>
      <c r="Q902" s="9"/>
    </row>
    <row r="903" customFormat="false" ht="15" hidden="false" customHeight="false" outlineLevel="0" collapsed="false">
      <c r="A903" s="9"/>
      <c r="B903" s="9"/>
      <c r="C903" s="10"/>
      <c r="D903" s="11"/>
      <c r="E903" s="12" t="str">
        <f aca="false">IF(C903="","",C903+N(D903))</f>
        <v/>
      </c>
      <c r="F903" s="9"/>
      <c r="G903" s="13"/>
      <c r="H903" s="13"/>
      <c r="I903" s="14" t="str">
        <f aca="false">IF(G903="","",G903+N(H903))</f>
        <v/>
      </c>
      <c r="J903" s="13"/>
      <c r="K903" s="10"/>
      <c r="L903" s="14" t="str">
        <f aca="false">IF(I903="","",I903-N(J903))</f>
        <v/>
      </c>
      <c r="M903" s="15" t="str">
        <f aca="true">IF(I903="","",IF(L903&lt;=0,"Paid",IF(C903="","Draft",IF(E903&lt;TODAY(),"Overdue",IF(N(J903)&gt;0,"Part paid",IF(E903-TODAY()&lt;=7,"Due soon","Not due yet"))))))</f>
        <v/>
      </c>
      <c r="N903" s="16" t="str">
        <f aca="true">IF(OR(L903="",E903=""),"",IF(AND(L903&gt;0,E903&lt;TODAY()),TODAY()-E903,0))</f>
        <v/>
      </c>
      <c r="O903" s="15" t="str">
        <f aca="false">IF(OR(L903="",N(L903)&lt;=0,E903=""),"",IF(N903=0,"Current",IF(N903&lt;=30,"1-30",IF(N903&lt;=60,"31-60",IF(N903&lt;=90,"61-90","90+")))))</f>
        <v/>
      </c>
      <c r="P903" s="16" t="str">
        <f aca="false">IF(OR(K903="",C903="",N(L903)&gt;0),"",K903-C903)</f>
        <v/>
      </c>
      <c r="Q903" s="9"/>
    </row>
    <row r="904" customFormat="false" ht="15" hidden="false" customHeight="false" outlineLevel="0" collapsed="false">
      <c r="A904" s="9"/>
      <c r="B904" s="9"/>
      <c r="C904" s="10"/>
      <c r="D904" s="11"/>
      <c r="E904" s="12" t="str">
        <f aca="false">IF(C904="","",C904+N(D904))</f>
        <v/>
      </c>
      <c r="F904" s="9"/>
      <c r="G904" s="13"/>
      <c r="H904" s="13"/>
      <c r="I904" s="14" t="str">
        <f aca="false">IF(G904="","",G904+N(H904))</f>
        <v/>
      </c>
      <c r="J904" s="13"/>
      <c r="K904" s="10"/>
      <c r="L904" s="14" t="str">
        <f aca="false">IF(I904="","",I904-N(J904))</f>
        <v/>
      </c>
      <c r="M904" s="15" t="str">
        <f aca="true">IF(I904="","",IF(L904&lt;=0,"Paid",IF(C904="","Draft",IF(E904&lt;TODAY(),"Overdue",IF(N(J904)&gt;0,"Part paid",IF(E904-TODAY()&lt;=7,"Due soon","Not due yet"))))))</f>
        <v/>
      </c>
      <c r="N904" s="16" t="str">
        <f aca="true">IF(OR(L904="",E904=""),"",IF(AND(L904&gt;0,E904&lt;TODAY()),TODAY()-E904,0))</f>
        <v/>
      </c>
      <c r="O904" s="15" t="str">
        <f aca="false">IF(OR(L904="",N(L904)&lt;=0,E904=""),"",IF(N904=0,"Current",IF(N904&lt;=30,"1-30",IF(N904&lt;=60,"31-60",IF(N904&lt;=90,"61-90","90+")))))</f>
        <v/>
      </c>
      <c r="P904" s="16" t="str">
        <f aca="false">IF(OR(K904="",C904="",N(L904)&gt;0),"",K904-C904)</f>
        <v/>
      </c>
      <c r="Q904" s="9"/>
    </row>
    <row r="905" customFormat="false" ht="15" hidden="false" customHeight="false" outlineLevel="0" collapsed="false">
      <c r="A905" s="9"/>
      <c r="B905" s="9"/>
      <c r="C905" s="10"/>
      <c r="D905" s="11"/>
      <c r="E905" s="12" t="str">
        <f aca="false">IF(C905="","",C905+N(D905))</f>
        <v/>
      </c>
      <c r="F905" s="9"/>
      <c r="G905" s="13"/>
      <c r="H905" s="13"/>
      <c r="I905" s="14" t="str">
        <f aca="false">IF(G905="","",G905+N(H905))</f>
        <v/>
      </c>
      <c r="J905" s="13"/>
      <c r="K905" s="10"/>
      <c r="L905" s="14" t="str">
        <f aca="false">IF(I905="","",I905-N(J905))</f>
        <v/>
      </c>
      <c r="M905" s="15" t="str">
        <f aca="true">IF(I905="","",IF(L905&lt;=0,"Paid",IF(C905="","Draft",IF(E905&lt;TODAY(),"Overdue",IF(N(J905)&gt;0,"Part paid",IF(E905-TODAY()&lt;=7,"Due soon","Not due yet"))))))</f>
        <v/>
      </c>
      <c r="N905" s="16" t="str">
        <f aca="true">IF(OR(L905="",E905=""),"",IF(AND(L905&gt;0,E905&lt;TODAY()),TODAY()-E905,0))</f>
        <v/>
      </c>
      <c r="O905" s="15" t="str">
        <f aca="false">IF(OR(L905="",N(L905)&lt;=0,E905=""),"",IF(N905=0,"Current",IF(N905&lt;=30,"1-30",IF(N905&lt;=60,"31-60",IF(N905&lt;=90,"61-90","90+")))))</f>
        <v/>
      </c>
      <c r="P905" s="16" t="str">
        <f aca="false">IF(OR(K905="",C905="",N(L905)&gt;0),"",K905-C905)</f>
        <v/>
      </c>
      <c r="Q905" s="9"/>
    </row>
    <row r="906" customFormat="false" ht="15" hidden="false" customHeight="false" outlineLevel="0" collapsed="false">
      <c r="A906" s="9"/>
      <c r="B906" s="9"/>
      <c r="C906" s="10"/>
      <c r="D906" s="11"/>
      <c r="E906" s="12" t="str">
        <f aca="false">IF(C906="","",C906+N(D906))</f>
        <v/>
      </c>
      <c r="F906" s="9"/>
      <c r="G906" s="13"/>
      <c r="H906" s="13"/>
      <c r="I906" s="14" t="str">
        <f aca="false">IF(G906="","",G906+N(H906))</f>
        <v/>
      </c>
      <c r="J906" s="13"/>
      <c r="K906" s="10"/>
      <c r="L906" s="14" t="str">
        <f aca="false">IF(I906="","",I906-N(J906))</f>
        <v/>
      </c>
      <c r="M906" s="15" t="str">
        <f aca="true">IF(I906="","",IF(L906&lt;=0,"Paid",IF(C906="","Draft",IF(E906&lt;TODAY(),"Overdue",IF(N(J906)&gt;0,"Part paid",IF(E906-TODAY()&lt;=7,"Due soon","Not due yet"))))))</f>
        <v/>
      </c>
      <c r="N906" s="16" t="str">
        <f aca="true">IF(OR(L906="",E906=""),"",IF(AND(L906&gt;0,E906&lt;TODAY()),TODAY()-E906,0))</f>
        <v/>
      </c>
      <c r="O906" s="15" t="str">
        <f aca="false">IF(OR(L906="",N(L906)&lt;=0,E906=""),"",IF(N906=0,"Current",IF(N906&lt;=30,"1-30",IF(N906&lt;=60,"31-60",IF(N906&lt;=90,"61-90","90+")))))</f>
        <v/>
      </c>
      <c r="P906" s="16" t="str">
        <f aca="false">IF(OR(K906="",C906="",N(L906)&gt;0),"",K906-C906)</f>
        <v/>
      </c>
      <c r="Q906" s="9"/>
    </row>
    <row r="907" customFormat="false" ht="15" hidden="false" customHeight="false" outlineLevel="0" collapsed="false">
      <c r="A907" s="9"/>
      <c r="B907" s="9"/>
      <c r="C907" s="10"/>
      <c r="D907" s="11"/>
      <c r="E907" s="12" t="str">
        <f aca="false">IF(C907="","",C907+N(D907))</f>
        <v/>
      </c>
      <c r="F907" s="9"/>
      <c r="G907" s="13"/>
      <c r="H907" s="13"/>
      <c r="I907" s="14" t="str">
        <f aca="false">IF(G907="","",G907+N(H907))</f>
        <v/>
      </c>
      <c r="J907" s="13"/>
      <c r="K907" s="10"/>
      <c r="L907" s="14" t="str">
        <f aca="false">IF(I907="","",I907-N(J907))</f>
        <v/>
      </c>
      <c r="M907" s="15" t="str">
        <f aca="true">IF(I907="","",IF(L907&lt;=0,"Paid",IF(C907="","Draft",IF(E907&lt;TODAY(),"Overdue",IF(N(J907)&gt;0,"Part paid",IF(E907-TODAY()&lt;=7,"Due soon","Not due yet"))))))</f>
        <v/>
      </c>
      <c r="N907" s="16" t="str">
        <f aca="true">IF(OR(L907="",E907=""),"",IF(AND(L907&gt;0,E907&lt;TODAY()),TODAY()-E907,0))</f>
        <v/>
      </c>
      <c r="O907" s="15" t="str">
        <f aca="false">IF(OR(L907="",N(L907)&lt;=0,E907=""),"",IF(N907=0,"Current",IF(N907&lt;=30,"1-30",IF(N907&lt;=60,"31-60",IF(N907&lt;=90,"61-90","90+")))))</f>
        <v/>
      </c>
      <c r="P907" s="16" t="str">
        <f aca="false">IF(OR(K907="",C907="",N(L907)&gt;0),"",K907-C907)</f>
        <v/>
      </c>
      <c r="Q907" s="9"/>
    </row>
    <row r="908" customFormat="false" ht="15" hidden="false" customHeight="false" outlineLevel="0" collapsed="false">
      <c r="A908" s="9"/>
      <c r="B908" s="9"/>
      <c r="C908" s="10"/>
      <c r="D908" s="11"/>
      <c r="E908" s="12" t="str">
        <f aca="false">IF(C908="","",C908+N(D908))</f>
        <v/>
      </c>
      <c r="F908" s="9"/>
      <c r="G908" s="13"/>
      <c r="H908" s="13"/>
      <c r="I908" s="14" t="str">
        <f aca="false">IF(G908="","",G908+N(H908))</f>
        <v/>
      </c>
      <c r="J908" s="13"/>
      <c r="K908" s="10"/>
      <c r="L908" s="14" t="str">
        <f aca="false">IF(I908="","",I908-N(J908))</f>
        <v/>
      </c>
      <c r="M908" s="15" t="str">
        <f aca="true">IF(I908="","",IF(L908&lt;=0,"Paid",IF(C908="","Draft",IF(E908&lt;TODAY(),"Overdue",IF(N(J908)&gt;0,"Part paid",IF(E908-TODAY()&lt;=7,"Due soon","Not due yet"))))))</f>
        <v/>
      </c>
      <c r="N908" s="16" t="str">
        <f aca="true">IF(OR(L908="",E908=""),"",IF(AND(L908&gt;0,E908&lt;TODAY()),TODAY()-E908,0))</f>
        <v/>
      </c>
      <c r="O908" s="15" t="str">
        <f aca="false">IF(OR(L908="",N(L908)&lt;=0,E908=""),"",IF(N908=0,"Current",IF(N908&lt;=30,"1-30",IF(N908&lt;=60,"31-60",IF(N908&lt;=90,"61-90","90+")))))</f>
        <v/>
      </c>
      <c r="P908" s="16" t="str">
        <f aca="false">IF(OR(K908="",C908="",N(L908)&gt;0),"",K908-C908)</f>
        <v/>
      </c>
      <c r="Q908" s="9"/>
    </row>
    <row r="909" customFormat="false" ht="15" hidden="false" customHeight="false" outlineLevel="0" collapsed="false">
      <c r="A909" s="9"/>
      <c r="B909" s="9"/>
      <c r="C909" s="10"/>
      <c r="D909" s="11"/>
      <c r="E909" s="12" t="str">
        <f aca="false">IF(C909="","",C909+N(D909))</f>
        <v/>
      </c>
      <c r="F909" s="9"/>
      <c r="G909" s="13"/>
      <c r="H909" s="13"/>
      <c r="I909" s="14" t="str">
        <f aca="false">IF(G909="","",G909+N(H909))</f>
        <v/>
      </c>
      <c r="J909" s="13"/>
      <c r="K909" s="10"/>
      <c r="L909" s="14" t="str">
        <f aca="false">IF(I909="","",I909-N(J909))</f>
        <v/>
      </c>
      <c r="M909" s="15" t="str">
        <f aca="true">IF(I909="","",IF(L909&lt;=0,"Paid",IF(C909="","Draft",IF(E909&lt;TODAY(),"Overdue",IF(N(J909)&gt;0,"Part paid",IF(E909-TODAY()&lt;=7,"Due soon","Not due yet"))))))</f>
        <v/>
      </c>
      <c r="N909" s="16" t="str">
        <f aca="true">IF(OR(L909="",E909=""),"",IF(AND(L909&gt;0,E909&lt;TODAY()),TODAY()-E909,0))</f>
        <v/>
      </c>
      <c r="O909" s="15" t="str">
        <f aca="false">IF(OR(L909="",N(L909)&lt;=0,E909=""),"",IF(N909=0,"Current",IF(N909&lt;=30,"1-30",IF(N909&lt;=60,"31-60",IF(N909&lt;=90,"61-90","90+")))))</f>
        <v/>
      </c>
      <c r="P909" s="16" t="str">
        <f aca="false">IF(OR(K909="",C909="",N(L909)&gt;0),"",K909-C909)</f>
        <v/>
      </c>
      <c r="Q909" s="9"/>
    </row>
    <row r="910" customFormat="false" ht="15" hidden="false" customHeight="false" outlineLevel="0" collapsed="false">
      <c r="A910" s="9"/>
      <c r="B910" s="9"/>
      <c r="C910" s="10"/>
      <c r="D910" s="11"/>
      <c r="E910" s="12" t="str">
        <f aca="false">IF(C910="","",C910+N(D910))</f>
        <v/>
      </c>
      <c r="F910" s="9"/>
      <c r="G910" s="13"/>
      <c r="H910" s="13"/>
      <c r="I910" s="14" t="str">
        <f aca="false">IF(G910="","",G910+N(H910))</f>
        <v/>
      </c>
      <c r="J910" s="13"/>
      <c r="K910" s="10"/>
      <c r="L910" s="14" t="str">
        <f aca="false">IF(I910="","",I910-N(J910))</f>
        <v/>
      </c>
      <c r="M910" s="15" t="str">
        <f aca="true">IF(I910="","",IF(L910&lt;=0,"Paid",IF(C910="","Draft",IF(E910&lt;TODAY(),"Overdue",IF(N(J910)&gt;0,"Part paid",IF(E910-TODAY()&lt;=7,"Due soon","Not due yet"))))))</f>
        <v/>
      </c>
      <c r="N910" s="16" t="str">
        <f aca="true">IF(OR(L910="",E910=""),"",IF(AND(L910&gt;0,E910&lt;TODAY()),TODAY()-E910,0))</f>
        <v/>
      </c>
      <c r="O910" s="15" t="str">
        <f aca="false">IF(OR(L910="",N(L910)&lt;=0,E910=""),"",IF(N910=0,"Current",IF(N910&lt;=30,"1-30",IF(N910&lt;=60,"31-60",IF(N910&lt;=90,"61-90","90+")))))</f>
        <v/>
      </c>
      <c r="P910" s="16" t="str">
        <f aca="false">IF(OR(K910="",C910="",N(L910)&gt;0),"",K910-C910)</f>
        <v/>
      </c>
      <c r="Q910" s="9"/>
    </row>
    <row r="911" customFormat="false" ht="15" hidden="false" customHeight="false" outlineLevel="0" collapsed="false">
      <c r="A911" s="9"/>
      <c r="B911" s="9"/>
      <c r="C911" s="10"/>
      <c r="D911" s="11"/>
      <c r="E911" s="12" t="str">
        <f aca="false">IF(C911="","",C911+N(D911))</f>
        <v/>
      </c>
      <c r="F911" s="9"/>
      <c r="G911" s="13"/>
      <c r="H911" s="13"/>
      <c r="I911" s="14" t="str">
        <f aca="false">IF(G911="","",G911+N(H911))</f>
        <v/>
      </c>
      <c r="J911" s="13"/>
      <c r="K911" s="10"/>
      <c r="L911" s="14" t="str">
        <f aca="false">IF(I911="","",I911-N(J911))</f>
        <v/>
      </c>
      <c r="M911" s="15" t="str">
        <f aca="true">IF(I911="","",IF(L911&lt;=0,"Paid",IF(C911="","Draft",IF(E911&lt;TODAY(),"Overdue",IF(N(J911)&gt;0,"Part paid",IF(E911-TODAY()&lt;=7,"Due soon","Not due yet"))))))</f>
        <v/>
      </c>
      <c r="N911" s="16" t="str">
        <f aca="true">IF(OR(L911="",E911=""),"",IF(AND(L911&gt;0,E911&lt;TODAY()),TODAY()-E911,0))</f>
        <v/>
      </c>
      <c r="O911" s="15" t="str">
        <f aca="false">IF(OR(L911="",N(L911)&lt;=0,E911=""),"",IF(N911=0,"Current",IF(N911&lt;=30,"1-30",IF(N911&lt;=60,"31-60",IF(N911&lt;=90,"61-90","90+")))))</f>
        <v/>
      </c>
      <c r="P911" s="16" t="str">
        <f aca="false">IF(OR(K911="",C911="",N(L911)&gt;0),"",K911-C911)</f>
        <v/>
      </c>
      <c r="Q911" s="9"/>
    </row>
    <row r="912" customFormat="false" ht="15" hidden="false" customHeight="false" outlineLevel="0" collapsed="false">
      <c r="A912" s="9"/>
      <c r="B912" s="9"/>
      <c r="C912" s="10"/>
      <c r="D912" s="11"/>
      <c r="E912" s="12" t="str">
        <f aca="false">IF(C912="","",C912+N(D912))</f>
        <v/>
      </c>
      <c r="F912" s="9"/>
      <c r="G912" s="13"/>
      <c r="H912" s="13"/>
      <c r="I912" s="14" t="str">
        <f aca="false">IF(G912="","",G912+N(H912))</f>
        <v/>
      </c>
      <c r="J912" s="13"/>
      <c r="K912" s="10"/>
      <c r="L912" s="14" t="str">
        <f aca="false">IF(I912="","",I912-N(J912))</f>
        <v/>
      </c>
      <c r="M912" s="15" t="str">
        <f aca="true">IF(I912="","",IF(L912&lt;=0,"Paid",IF(C912="","Draft",IF(E912&lt;TODAY(),"Overdue",IF(N(J912)&gt;0,"Part paid",IF(E912-TODAY()&lt;=7,"Due soon","Not due yet"))))))</f>
        <v/>
      </c>
      <c r="N912" s="16" t="str">
        <f aca="true">IF(OR(L912="",E912=""),"",IF(AND(L912&gt;0,E912&lt;TODAY()),TODAY()-E912,0))</f>
        <v/>
      </c>
      <c r="O912" s="15" t="str">
        <f aca="false">IF(OR(L912="",N(L912)&lt;=0,E912=""),"",IF(N912=0,"Current",IF(N912&lt;=30,"1-30",IF(N912&lt;=60,"31-60",IF(N912&lt;=90,"61-90","90+")))))</f>
        <v/>
      </c>
      <c r="P912" s="16" t="str">
        <f aca="false">IF(OR(K912="",C912="",N(L912)&gt;0),"",K912-C912)</f>
        <v/>
      </c>
      <c r="Q912" s="9"/>
    </row>
    <row r="913" customFormat="false" ht="15" hidden="false" customHeight="false" outlineLevel="0" collapsed="false">
      <c r="A913" s="9"/>
      <c r="B913" s="9"/>
      <c r="C913" s="10"/>
      <c r="D913" s="11"/>
      <c r="E913" s="12" t="str">
        <f aca="false">IF(C913="","",C913+N(D913))</f>
        <v/>
      </c>
      <c r="F913" s="9"/>
      <c r="G913" s="13"/>
      <c r="H913" s="13"/>
      <c r="I913" s="14" t="str">
        <f aca="false">IF(G913="","",G913+N(H913))</f>
        <v/>
      </c>
      <c r="J913" s="13"/>
      <c r="K913" s="10"/>
      <c r="L913" s="14" t="str">
        <f aca="false">IF(I913="","",I913-N(J913))</f>
        <v/>
      </c>
      <c r="M913" s="15" t="str">
        <f aca="true">IF(I913="","",IF(L913&lt;=0,"Paid",IF(C913="","Draft",IF(E913&lt;TODAY(),"Overdue",IF(N(J913)&gt;0,"Part paid",IF(E913-TODAY()&lt;=7,"Due soon","Not due yet"))))))</f>
        <v/>
      </c>
      <c r="N913" s="16" t="str">
        <f aca="true">IF(OR(L913="",E913=""),"",IF(AND(L913&gt;0,E913&lt;TODAY()),TODAY()-E913,0))</f>
        <v/>
      </c>
      <c r="O913" s="15" t="str">
        <f aca="false">IF(OR(L913="",N(L913)&lt;=0,E913=""),"",IF(N913=0,"Current",IF(N913&lt;=30,"1-30",IF(N913&lt;=60,"31-60",IF(N913&lt;=90,"61-90","90+")))))</f>
        <v/>
      </c>
      <c r="P913" s="16" t="str">
        <f aca="false">IF(OR(K913="",C913="",N(L913)&gt;0),"",K913-C913)</f>
        <v/>
      </c>
      <c r="Q913" s="9"/>
    </row>
    <row r="914" customFormat="false" ht="15" hidden="false" customHeight="false" outlineLevel="0" collapsed="false">
      <c r="A914" s="9"/>
      <c r="B914" s="9"/>
      <c r="C914" s="10"/>
      <c r="D914" s="11"/>
      <c r="E914" s="12" t="str">
        <f aca="false">IF(C914="","",C914+N(D914))</f>
        <v/>
      </c>
      <c r="F914" s="9"/>
      <c r="G914" s="13"/>
      <c r="H914" s="13"/>
      <c r="I914" s="14" t="str">
        <f aca="false">IF(G914="","",G914+N(H914))</f>
        <v/>
      </c>
      <c r="J914" s="13"/>
      <c r="K914" s="10"/>
      <c r="L914" s="14" t="str">
        <f aca="false">IF(I914="","",I914-N(J914))</f>
        <v/>
      </c>
      <c r="M914" s="15" t="str">
        <f aca="true">IF(I914="","",IF(L914&lt;=0,"Paid",IF(C914="","Draft",IF(E914&lt;TODAY(),"Overdue",IF(N(J914)&gt;0,"Part paid",IF(E914-TODAY()&lt;=7,"Due soon","Not due yet"))))))</f>
        <v/>
      </c>
      <c r="N914" s="16" t="str">
        <f aca="true">IF(OR(L914="",E914=""),"",IF(AND(L914&gt;0,E914&lt;TODAY()),TODAY()-E914,0))</f>
        <v/>
      </c>
      <c r="O914" s="15" t="str">
        <f aca="false">IF(OR(L914="",N(L914)&lt;=0,E914=""),"",IF(N914=0,"Current",IF(N914&lt;=30,"1-30",IF(N914&lt;=60,"31-60",IF(N914&lt;=90,"61-90","90+")))))</f>
        <v/>
      </c>
      <c r="P914" s="16" t="str">
        <f aca="false">IF(OR(K914="",C914="",N(L914)&gt;0),"",K914-C914)</f>
        <v/>
      </c>
      <c r="Q914" s="9"/>
    </row>
    <row r="915" customFormat="false" ht="15" hidden="false" customHeight="false" outlineLevel="0" collapsed="false">
      <c r="A915" s="9"/>
      <c r="B915" s="9"/>
      <c r="C915" s="10"/>
      <c r="D915" s="11"/>
      <c r="E915" s="12" t="str">
        <f aca="false">IF(C915="","",C915+N(D915))</f>
        <v/>
      </c>
      <c r="F915" s="9"/>
      <c r="G915" s="13"/>
      <c r="H915" s="13"/>
      <c r="I915" s="14" t="str">
        <f aca="false">IF(G915="","",G915+N(H915))</f>
        <v/>
      </c>
      <c r="J915" s="13"/>
      <c r="K915" s="10"/>
      <c r="L915" s="14" t="str">
        <f aca="false">IF(I915="","",I915-N(J915))</f>
        <v/>
      </c>
      <c r="M915" s="15" t="str">
        <f aca="true">IF(I915="","",IF(L915&lt;=0,"Paid",IF(C915="","Draft",IF(E915&lt;TODAY(),"Overdue",IF(N(J915)&gt;0,"Part paid",IF(E915-TODAY()&lt;=7,"Due soon","Not due yet"))))))</f>
        <v/>
      </c>
      <c r="N915" s="16" t="str">
        <f aca="true">IF(OR(L915="",E915=""),"",IF(AND(L915&gt;0,E915&lt;TODAY()),TODAY()-E915,0))</f>
        <v/>
      </c>
      <c r="O915" s="15" t="str">
        <f aca="false">IF(OR(L915="",N(L915)&lt;=0,E915=""),"",IF(N915=0,"Current",IF(N915&lt;=30,"1-30",IF(N915&lt;=60,"31-60",IF(N915&lt;=90,"61-90","90+")))))</f>
        <v/>
      </c>
      <c r="P915" s="16" t="str">
        <f aca="false">IF(OR(K915="",C915="",N(L915)&gt;0),"",K915-C915)</f>
        <v/>
      </c>
      <c r="Q915" s="9"/>
    </row>
    <row r="916" customFormat="false" ht="15" hidden="false" customHeight="false" outlineLevel="0" collapsed="false">
      <c r="A916" s="9"/>
      <c r="B916" s="9"/>
      <c r="C916" s="10"/>
      <c r="D916" s="11"/>
      <c r="E916" s="12" t="str">
        <f aca="false">IF(C916="","",C916+N(D916))</f>
        <v/>
      </c>
      <c r="F916" s="9"/>
      <c r="G916" s="13"/>
      <c r="H916" s="13"/>
      <c r="I916" s="14" t="str">
        <f aca="false">IF(G916="","",G916+N(H916))</f>
        <v/>
      </c>
      <c r="J916" s="13"/>
      <c r="K916" s="10"/>
      <c r="L916" s="14" t="str">
        <f aca="false">IF(I916="","",I916-N(J916))</f>
        <v/>
      </c>
      <c r="M916" s="15" t="str">
        <f aca="true">IF(I916="","",IF(L916&lt;=0,"Paid",IF(C916="","Draft",IF(E916&lt;TODAY(),"Overdue",IF(N(J916)&gt;0,"Part paid",IF(E916-TODAY()&lt;=7,"Due soon","Not due yet"))))))</f>
        <v/>
      </c>
      <c r="N916" s="16" t="str">
        <f aca="true">IF(OR(L916="",E916=""),"",IF(AND(L916&gt;0,E916&lt;TODAY()),TODAY()-E916,0))</f>
        <v/>
      </c>
      <c r="O916" s="15" t="str">
        <f aca="false">IF(OR(L916="",N(L916)&lt;=0,E916=""),"",IF(N916=0,"Current",IF(N916&lt;=30,"1-30",IF(N916&lt;=60,"31-60",IF(N916&lt;=90,"61-90","90+")))))</f>
        <v/>
      </c>
      <c r="P916" s="16" t="str">
        <f aca="false">IF(OR(K916="",C916="",N(L916)&gt;0),"",K916-C916)</f>
        <v/>
      </c>
      <c r="Q916" s="9"/>
    </row>
    <row r="917" customFormat="false" ht="15" hidden="false" customHeight="false" outlineLevel="0" collapsed="false">
      <c r="A917" s="9"/>
      <c r="B917" s="9"/>
      <c r="C917" s="10"/>
      <c r="D917" s="11"/>
      <c r="E917" s="12" t="str">
        <f aca="false">IF(C917="","",C917+N(D917))</f>
        <v/>
      </c>
      <c r="F917" s="9"/>
      <c r="G917" s="13"/>
      <c r="H917" s="13"/>
      <c r="I917" s="14" t="str">
        <f aca="false">IF(G917="","",G917+N(H917))</f>
        <v/>
      </c>
      <c r="J917" s="13"/>
      <c r="K917" s="10"/>
      <c r="L917" s="14" t="str">
        <f aca="false">IF(I917="","",I917-N(J917))</f>
        <v/>
      </c>
      <c r="M917" s="15" t="str">
        <f aca="true">IF(I917="","",IF(L917&lt;=0,"Paid",IF(C917="","Draft",IF(E917&lt;TODAY(),"Overdue",IF(N(J917)&gt;0,"Part paid",IF(E917-TODAY()&lt;=7,"Due soon","Not due yet"))))))</f>
        <v/>
      </c>
      <c r="N917" s="16" t="str">
        <f aca="true">IF(OR(L917="",E917=""),"",IF(AND(L917&gt;0,E917&lt;TODAY()),TODAY()-E917,0))</f>
        <v/>
      </c>
      <c r="O917" s="15" t="str">
        <f aca="false">IF(OR(L917="",N(L917)&lt;=0,E917=""),"",IF(N917=0,"Current",IF(N917&lt;=30,"1-30",IF(N917&lt;=60,"31-60",IF(N917&lt;=90,"61-90","90+")))))</f>
        <v/>
      </c>
      <c r="P917" s="16" t="str">
        <f aca="false">IF(OR(K917="",C917="",N(L917)&gt;0),"",K917-C917)</f>
        <v/>
      </c>
      <c r="Q917" s="9"/>
    </row>
    <row r="918" customFormat="false" ht="15" hidden="false" customHeight="false" outlineLevel="0" collapsed="false">
      <c r="A918" s="9"/>
      <c r="B918" s="9"/>
      <c r="C918" s="10"/>
      <c r="D918" s="11"/>
      <c r="E918" s="12" t="str">
        <f aca="false">IF(C918="","",C918+N(D918))</f>
        <v/>
      </c>
      <c r="F918" s="9"/>
      <c r="G918" s="13"/>
      <c r="H918" s="13"/>
      <c r="I918" s="14" t="str">
        <f aca="false">IF(G918="","",G918+N(H918))</f>
        <v/>
      </c>
      <c r="J918" s="13"/>
      <c r="K918" s="10"/>
      <c r="L918" s="14" t="str">
        <f aca="false">IF(I918="","",I918-N(J918))</f>
        <v/>
      </c>
      <c r="M918" s="15" t="str">
        <f aca="true">IF(I918="","",IF(L918&lt;=0,"Paid",IF(C918="","Draft",IF(E918&lt;TODAY(),"Overdue",IF(N(J918)&gt;0,"Part paid",IF(E918-TODAY()&lt;=7,"Due soon","Not due yet"))))))</f>
        <v/>
      </c>
      <c r="N918" s="16" t="str">
        <f aca="true">IF(OR(L918="",E918=""),"",IF(AND(L918&gt;0,E918&lt;TODAY()),TODAY()-E918,0))</f>
        <v/>
      </c>
      <c r="O918" s="15" t="str">
        <f aca="false">IF(OR(L918="",N(L918)&lt;=0,E918=""),"",IF(N918=0,"Current",IF(N918&lt;=30,"1-30",IF(N918&lt;=60,"31-60",IF(N918&lt;=90,"61-90","90+")))))</f>
        <v/>
      </c>
      <c r="P918" s="16" t="str">
        <f aca="false">IF(OR(K918="",C918="",N(L918)&gt;0),"",K918-C918)</f>
        <v/>
      </c>
      <c r="Q918" s="9"/>
    </row>
    <row r="919" customFormat="false" ht="15" hidden="false" customHeight="false" outlineLevel="0" collapsed="false">
      <c r="A919" s="9"/>
      <c r="B919" s="9"/>
      <c r="C919" s="10"/>
      <c r="D919" s="11"/>
      <c r="E919" s="12" t="str">
        <f aca="false">IF(C919="","",C919+N(D919))</f>
        <v/>
      </c>
      <c r="F919" s="9"/>
      <c r="G919" s="13"/>
      <c r="H919" s="13"/>
      <c r="I919" s="14" t="str">
        <f aca="false">IF(G919="","",G919+N(H919))</f>
        <v/>
      </c>
      <c r="J919" s="13"/>
      <c r="K919" s="10"/>
      <c r="L919" s="14" t="str">
        <f aca="false">IF(I919="","",I919-N(J919))</f>
        <v/>
      </c>
      <c r="M919" s="15" t="str">
        <f aca="true">IF(I919="","",IF(L919&lt;=0,"Paid",IF(C919="","Draft",IF(E919&lt;TODAY(),"Overdue",IF(N(J919)&gt;0,"Part paid",IF(E919-TODAY()&lt;=7,"Due soon","Not due yet"))))))</f>
        <v/>
      </c>
      <c r="N919" s="16" t="str">
        <f aca="true">IF(OR(L919="",E919=""),"",IF(AND(L919&gt;0,E919&lt;TODAY()),TODAY()-E919,0))</f>
        <v/>
      </c>
      <c r="O919" s="15" t="str">
        <f aca="false">IF(OR(L919="",N(L919)&lt;=0,E919=""),"",IF(N919=0,"Current",IF(N919&lt;=30,"1-30",IF(N919&lt;=60,"31-60",IF(N919&lt;=90,"61-90","90+")))))</f>
        <v/>
      </c>
      <c r="P919" s="16" t="str">
        <f aca="false">IF(OR(K919="",C919="",N(L919)&gt;0),"",K919-C919)</f>
        <v/>
      </c>
      <c r="Q919" s="9"/>
    </row>
    <row r="920" customFormat="false" ht="15" hidden="false" customHeight="false" outlineLevel="0" collapsed="false">
      <c r="A920" s="9"/>
      <c r="B920" s="9"/>
      <c r="C920" s="10"/>
      <c r="D920" s="11"/>
      <c r="E920" s="12" t="str">
        <f aca="false">IF(C920="","",C920+N(D920))</f>
        <v/>
      </c>
      <c r="F920" s="9"/>
      <c r="G920" s="13"/>
      <c r="H920" s="13"/>
      <c r="I920" s="14" t="str">
        <f aca="false">IF(G920="","",G920+N(H920))</f>
        <v/>
      </c>
      <c r="J920" s="13"/>
      <c r="K920" s="10"/>
      <c r="L920" s="14" t="str">
        <f aca="false">IF(I920="","",I920-N(J920))</f>
        <v/>
      </c>
      <c r="M920" s="15" t="str">
        <f aca="true">IF(I920="","",IF(L920&lt;=0,"Paid",IF(C920="","Draft",IF(E920&lt;TODAY(),"Overdue",IF(N(J920)&gt;0,"Part paid",IF(E920-TODAY()&lt;=7,"Due soon","Not due yet"))))))</f>
        <v/>
      </c>
      <c r="N920" s="16" t="str">
        <f aca="true">IF(OR(L920="",E920=""),"",IF(AND(L920&gt;0,E920&lt;TODAY()),TODAY()-E920,0))</f>
        <v/>
      </c>
      <c r="O920" s="15" t="str">
        <f aca="false">IF(OR(L920="",N(L920)&lt;=0,E920=""),"",IF(N920=0,"Current",IF(N920&lt;=30,"1-30",IF(N920&lt;=60,"31-60",IF(N920&lt;=90,"61-90","90+")))))</f>
        <v/>
      </c>
      <c r="P920" s="16" t="str">
        <f aca="false">IF(OR(K920="",C920="",N(L920)&gt;0),"",K920-C920)</f>
        <v/>
      </c>
      <c r="Q920" s="9"/>
    </row>
    <row r="921" customFormat="false" ht="15" hidden="false" customHeight="false" outlineLevel="0" collapsed="false">
      <c r="A921" s="9"/>
      <c r="B921" s="9"/>
      <c r="C921" s="10"/>
      <c r="D921" s="11"/>
      <c r="E921" s="12" t="str">
        <f aca="false">IF(C921="","",C921+N(D921))</f>
        <v/>
      </c>
      <c r="F921" s="9"/>
      <c r="G921" s="13"/>
      <c r="H921" s="13"/>
      <c r="I921" s="14" t="str">
        <f aca="false">IF(G921="","",G921+N(H921))</f>
        <v/>
      </c>
      <c r="J921" s="13"/>
      <c r="K921" s="10"/>
      <c r="L921" s="14" t="str">
        <f aca="false">IF(I921="","",I921-N(J921))</f>
        <v/>
      </c>
      <c r="M921" s="15" t="str">
        <f aca="true">IF(I921="","",IF(L921&lt;=0,"Paid",IF(C921="","Draft",IF(E921&lt;TODAY(),"Overdue",IF(N(J921)&gt;0,"Part paid",IF(E921-TODAY()&lt;=7,"Due soon","Not due yet"))))))</f>
        <v/>
      </c>
      <c r="N921" s="16" t="str">
        <f aca="true">IF(OR(L921="",E921=""),"",IF(AND(L921&gt;0,E921&lt;TODAY()),TODAY()-E921,0))</f>
        <v/>
      </c>
      <c r="O921" s="15" t="str">
        <f aca="false">IF(OR(L921="",N(L921)&lt;=0,E921=""),"",IF(N921=0,"Current",IF(N921&lt;=30,"1-30",IF(N921&lt;=60,"31-60",IF(N921&lt;=90,"61-90","90+")))))</f>
        <v/>
      </c>
      <c r="P921" s="16" t="str">
        <f aca="false">IF(OR(K921="",C921="",N(L921)&gt;0),"",K921-C921)</f>
        <v/>
      </c>
      <c r="Q921" s="9"/>
    </row>
    <row r="922" customFormat="false" ht="15" hidden="false" customHeight="false" outlineLevel="0" collapsed="false">
      <c r="A922" s="9"/>
      <c r="B922" s="9"/>
      <c r="C922" s="10"/>
      <c r="D922" s="11"/>
      <c r="E922" s="12" t="str">
        <f aca="false">IF(C922="","",C922+N(D922))</f>
        <v/>
      </c>
      <c r="F922" s="9"/>
      <c r="G922" s="13"/>
      <c r="H922" s="13"/>
      <c r="I922" s="14" t="str">
        <f aca="false">IF(G922="","",G922+N(H922))</f>
        <v/>
      </c>
      <c r="J922" s="13"/>
      <c r="K922" s="10"/>
      <c r="L922" s="14" t="str">
        <f aca="false">IF(I922="","",I922-N(J922))</f>
        <v/>
      </c>
      <c r="M922" s="15" t="str">
        <f aca="true">IF(I922="","",IF(L922&lt;=0,"Paid",IF(C922="","Draft",IF(E922&lt;TODAY(),"Overdue",IF(N(J922)&gt;0,"Part paid",IF(E922-TODAY()&lt;=7,"Due soon","Not due yet"))))))</f>
        <v/>
      </c>
      <c r="N922" s="16" t="str">
        <f aca="true">IF(OR(L922="",E922=""),"",IF(AND(L922&gt;0,E922&lt;TODAY()),TODAY()-E922,0))</f>
        <v/>
      </c>
      <c r="O922" s="15" t="str">
        <f aca="false">IF(OR(L922="",N(L922)&lt;=0,E922=""),"",IF(N922=0,"Current",IF(N922&lt;=30,"1-30",IF(N922&lt;=60,"31-60",IF(N922&lt;=90,"61-90","90+")))))</f>
        <v/>
      </c>
      <c r="P922" s="16" t="str">
        <f aca="false">IF(OR(K922="",C922="",N(L922)&gt;0),"",K922-C922)</f>
        <v/>
      </c>
      <c r="Q922" s="9"/>
    </row>
    <row r="923" customFormat="false" ht="15" hidden="false" customHeight="false" outlineLevel="0" collapsed="false">
      <c r="A923" s="9"/>
      <c r="B923" s="9"/>
      <c r="C923" s="10"/>
      <c r="D923" s="11"/>
      <c r="E923" s="12" t="str">
        <f aca="false">IF(C923="","",C923+N(D923))</f>
        <v/>
      </c>
      <c r="F923" s="9"/>
      <c r="G923" s="13"/>
      <c r="H923" s="13"/>
      <c r="I923" s="14" t="str">
        <f aca="false">IF(G923="","",G923+N(H923))</f>
        <v/>
      </c>
      <c r="J923" s="13"/>
      <c r="K923" s="10"/>
      <c r="L923" s="14" t="str">
        <f aca="false">IF(I923="","",I923-N(J923))</f>
        <v/>
      </c>
      <c r="M923" s="15" t="str">
        <f aca="true">IF(I923="","",IF(L923&lt;=0,"Paid",IF(C923="","Draft",IF(E923&lt;TODAY(),"Overdue",IF(N(J923)&gt;0,"Part paid",IF(E923-TODAY()&lt;=7,"Due soon","Not due yet"))))))</f>
        <v/>
      </c>
      <c r="N923" s="16" t="str">
        <f aca="true">IF(OR(L923="",E923=""),"",IF(AND(L923&gt;0,E923&lt;TODAY()),TODAY()-E923,0))</f>
        <v/>
      </c>
      <c r="O923" s="15" t="str">
        <f aca="false">IF(OR(L923="",N(L923)&lt;=0,E923=""),"",IF(N923=0,"Current",IF(N923&lt;=30,"1-30",IF(N923&lt;=60,"31-60",IF(N923&lt;=90,"61-90","90+")))))</f>
        <v/>
      </c>
      <c r="P923" s="16" t="str">
        <f aca="false">IF(OR(K923="",C923="",N(L923)&gt;0),"",K923-C923)</f>
        <v/>
      </c>
      <c r="Q923" s="9"/>
    </row>
    <row r="924" customFormat="false" ht="15" hidden="false" customHeight="false" outlineLevel="0" collapsed="false">
      <c r="A924" s="9"/>
      <c r="B924" s="9"/>
      <c r="C924" s="10"/>
      <c r="D924" s="11"/>
      <c r="E924" s="12" t="str">
        <f aca="false">IF(C924="","",C924+N(D924))</f>
        <v/>
      </c>
      <c r="F924" s="9"/>
      <c r="G924" s="13"/>
      <c r="H924" s="13"/>
      <c r="I924" s="14" t="str">
        <f aca="false">IF(G924="","",G924+N(H924))</f>
        <v/>
      </c>
      <c r="J924" s="13"/>
      <c r="K924" s="10"/>
      <c r="L924" s="14" t="str">
        <f aca="false">IF(I924="","",I924-N(J924))</f>
        <v/>
      </c>
      <c r="M924" s="15" t="str">
        <f aca="true">IF(I924="","",IF(L924&lt;=0,"Paid",IF(C924="","Draft",IF(E924&lt;TODAY(),"Overdue",IF(N(J924)&gt;0,"Part paid",IF(E924-TODAY()&lt;=7,"Due soon","Not due yet"))))))</f>
        <v/>
      </c>
      <c r="N924" s="16" t="str">
        <f aca="true">IF(OR(L924="",E924=""),"",IF(AND(L924&gt;0,E924&lt;TODAY()),TODAY()-E924,0))</f>
        <v/>
      </c>
      <c r="O924" s="15" t="str">
        <f aca="false">IF(OR(L924="",N(L924)&lt;=0,E924=""),"",IF(N924=0,"Current",IF(N924&lt;=30,"1-30",IF(N924&lt;=60,"31-60",IF(N924&lt;=90,"61-90","90+")))))</f>
        <v/>
      </c>
      <c r="P924" s="16" t="str">
        <f aca="false">IF(OR(K924="",C924="",N(L924)&gt;0),"",K924-C924)</f>
        <v/>
      </c>
      <c r="Q924" s="9"/>
    </row>
    <row r="925" customFormat="false" ht="15" hidden="false" customHeight="false" outlineLevel="0" collapsed="false">
      <c r="A925" s="9"/>
      <c r="B925" s="9"/>
      <c r="C925" s="10"/>
      <c r="D925" s="11"/>
      <c r="E925" s="12" t="str">
        <f aca="false">IF(C925="","",C925+N(D925))</f>
        <v/>
      </c>
      <c r="F925" s="9"/>
      <c r="G925" s="13"/>
      <c r="H925" s="13"/>
      <c r="I925" s="14" t="str">
        <f aca="false">IF(G925="","",G925+N(H925))</f>
        <v/>
      </c>
      <c r="J925" s="13"/>
      <c r="K925" s="10"/>
      <c r="L925" s="14" t="str">
        <f aca="false">IF(I925="","",I925-N(J925))</f>
        <v/>
      </c>
      <c r="M925" s="15" t="str">
        <f aca="true">IF(I925="","",IF(L925&lt;=0,"Paid",IF(C925="","Draft",IF(E925&lt;TODAY(),"Overdue",IF(N(J925)&gt;0,"Part paid",IF(E925-TODAY()&lt;=7,"Due soon","Not due yet"))))))</f>
        <v/>
      </c>
      <c r="N925" s="16" t="str">
        <f aca="true">IF(OR(L925="",E925=""),"",IF(AND(L925&gt;0,E925&lt;TODAY()),TODAY()-E925,0))</f>
        <v/>
      </c>
      <c r="O925" s="15" t="str">
        <f aca="false">IF(OR(L925="",N(L925)&lt;=0,E925=""),"",IF(N925=0,"Current",IF(N925&lt;=30,"1-30",IF(N925&lt;=60,"31-60",IF(N925&lt;=90,"61-90","90+")))))</f>
        <v/>
      </c>
      <c r="P925" s="16" t="str">
        <f aca="false">IF(OR(K925="",C925="",N(L925)&gt;0),"",K925-C925)</f>
        <v/>
      </c>
      <c r="Q925" s="9"/>
    </row>
    <row r="926" customFormat="false" ht="15" hidden="false" customHeight="false" outlineLevel="0" collapsed="false">
      <c r="A926" s="9"/>
      <c r="B926" s="9"/>
      <c r="C926" s="10"/>
      <c r="D926" s="11"/>
      <c r="E926" s="12" t="str">
        <f aca="false">IF(C926="","",C926+N(D926))</f>
        <v/>
      </c>
      <c r="F926" s="9"/>
      <c r="G926" s="13"/>
      <c r="H926" s="13"/>
      <c r="I926" s="14" t="str">
        <f aca="false">IF(G926="","",G926+N(H926))</f>
        <v/>
      </c>
      <c r="J926" s="13"/>
      <c r="K926" s="10"/>
      <c r="L926" s="14" t="str">
        <f aca="false">IF(I926="","",I926-N(J926))</f>
        <v/>
      </c>
      <c r="M926" s="15" t="str">
        <f aca="true">IF(I926="","",IF(L926&lt;=0,"Paid",IF(C926="","Draft",IF(E926&lt;TODAY(),"Overdue",IF(N(J926)&gt;0,"Part paid",IF(E926-TODAY()&lt;=7,"Due soon","Not due yet"))))))</f>
        <v/>
      </c>
      <c r="N926" s="16" t="str">
        <f aca="true">IF(OR(L926="",E926=""),"",IF(AND(L926&gt;0,E926&lt;TODAY()),TODAY()-E926,0))</f>
        <v/>
      </c>
      <c r="O926" s="15" t="str">
        <f aca="false">IF(OR(L926="",N(L926)&lt;=0,E926=""),"",IF(N926=0,"Current",IF(N926&lt;=30,"1-30",IF(N926&lt;=60,"31-60",IF(N926&lt;=90,"61-90","90+")))))</f>
        <v/>
      </c>
      <c r="P926" s="16" t="str">
        <f aca="false">IF(OR(K926="",C926="",N(L926)&gt;0),"",K926-C926)</f>
        <v/>
      </c>
      <c r="Q926" s="9"/>
    </row>
    <row r="927" customFormat="false" ht="15" hidden="false" customHeight="false" outlineLevel="0" collapsed="false">
      <c r="A927" s="9"/>
      <c r="B927" s="9"/>
      <c r="C927" s="10"/>
      <c r="D927" s="11"/>
      <c r="E927" s="12" t="str">
        <f aca="false">IF(C927="","",C927+N(D927))</f>
        <v/>
      </c>
      <c r="F927" s="9"/>
      <c r="G927" s="13"/>
      <c r="H927" s="13"/>
      <c r="I927" s="14" t="str">
        <f aca="false">IF(G927="","",G927+N(H927))</f>
        <v/>
      </c>
      <c r="J927" s="13"/>
      <c r="K927" s="10"/>
      <c r="L927" s="14" t="str">
        <f aca="false">IF(I927="","",I927-N(J927))</f>
        <v/>
      </c>
      <c r="M927" s="15" t="str">
        <f aca="true">IF(I927="","",IF(L927&lt;=0,"Paid",IF(C927="","Draft",IF(E927&lt;TODAY(),"Overdue",IF(N(J927)&gt;0,"Part paid",IF(E927-TODAY()&lt;=7,"Due soon","Not due yet"))))))</f>
        <v/>
      </c>
      <c r="N927" s="16" t="str">
        <f aca="true">IF(OR(L927="",E927=""),"",IF(AND(L927&gt;0,E927&lt;TODAY()),TODAY()-E927,0))</f>
        <v/>
      </c>
      <c r="O927" s="15" t="str">
        <f aca="false">IF(OR(L927="",N(L927)&lt;=0,E927=""),"",IF(N927=0,"Current",IF(N927&lt;=30,"1-30",IF(N927&lt;=60,"31-60",IF(N927&lt;=90,"61-90","90+")))))</f>
        <v/>
      </c>
      <c r="P927" s="16" t="str">
        <f aca="false">IF(OR(K927="",C927="",N(L927)&gt;0),"",K927-C927)</f>
        <v/>
      </c>
      <c r="Q927" s="9"/>
    </row>
    <row r="928" customFormat="false" ht="15" hidden="false" customHeight="false" outlineLevel="0" collapsed="false">
      <c r="A928" s="9"/>
      <c r="B928" s="9"/>
      <c r="C928" s="10"/>
      <c r="D928" s="11"/>
      <c r="E928" s="12" t="str">
        <f aca="false">IF(C928="","",C928+N(D928))</f>
        <v/>
      </c>
      <c r="F928" s="9"/>
      <c r="G928" s="13"/>
      <c r="H928" s="13"/>
      <c r="I928" s="14" t="str">
        <f aca="false">IF(G928="","",G928+N(H928))</f>
        <v/>
      </c>
      <c r="J928" s="13"/>
      <c r="K928" s="10"/>
      <c r="L928" s="14" t="str">
        <f aca="false">IF(I928="","",I928-N(J928))</f>
        <v/>
      </c>
      <c r="M928" s="15" t="str">
        <f aca="true">IF(I928="","",IF(L928&lt;=0,"Paid",IF(C928="","Draft",IF(E928&lt;TODAY(),"Overdue",IF(N(J928)&gt;0,"Part paid",IF(E928-TODAY()&lt;=7,"Due soon","Not due yet"))))))</f>
        <v/>
      </c>
      <c r="N928" s="16" t="str">
        <f aca="true">IF(OR(L928="",E928=""),"",IF(AND(L928&gt;0,E928&lt;TODAY()),TODAY()-E928,0))</f>
        <v/>
      </c>
      <c r="O928" s="15" t="str">
        <f aca="false">IF(OR(L928="",N(L928)&lt;=0,E928=""),"",IF(N928=0,"Current",IF(N928&lt;=30,"1-30",IF(N928&lt;=60,"31-60",IF(N928&lt;=90,"61-90","90+")))))</f>
        <v/>
      </c>
      <c r="P928" s="16" t="str">
        <f aca="false">IF(OR(K928="",C928="",N(L928)&gt;0),"",K928-C928)</f>
        <v/>
      </c>
      <c r="Q928" s="9"/>
    </row>
    <row r="929" customFormat="false" ht="15" hidden="false" customHeight="false" outlineLevel="0" collapsed="false">
      <c r="A929" s="9"/>
      <c r="B929" s="9"/>
      <c r="C929" s="10"/>
      <c r="D929" s="11"/>
      <c r="E929" s="12" t="str">
        <f aca="false">IF(C929="","",C929+N(D929))</f>
        <v/>
      </c>
      <c r="F929" s="9"/>
      <c r="G929" s="13"/>
      <c r="H929" s="13"/>
      <c r="I929" s="14" t="str">
        <f aca="false">IF(G929="","",G929+N(H929))</f>
        <v/>
      </c>
      <c r="J929" s="13"/>
      <c r="K929" s="10"/>
      <c r="L929" s="14" t="str">
        <f aca="false">IF(I929="","",I929-N(J929))</f>
        <v/>
      </c>
      <c r="M929" s="15" t="str">
        <f aca="true">IF(I929="","",IF(L929&lt;=0,"Paid",IF(C929="","Draft",IF(E929&lt;TODAY(),"Overdue",IF(N(J929)&gt;0,"Part paid",IF(E929-TODAY()&lt;=7,"Due soon","Not due yet"))))))</f>
        <v/>
      </c>
      <c r="N929" s="16" t="str">
        <f aca="true">IF(OR(L929="",E929=""),"",IF(AND(L929&gt;0,E929&lt;TODAY()),TODAY()-E929,0))</f>
        <v/>
      </c>
      <c r="O929" s="15" t="str">
        <f aca="false">IF(OR(L929="",N(L929)&lt;=0,E929=""),"",IF(N929=0,"Current",IF(N929&lt;=30,"1-30",IF(N929&lt;=60,"31-60",IF(N929&lt;=90,"61-90","90+")))))</f>
        <v/>
      </c>
      <c r="P929" s="16" t="str">
        <f aca="false">IF(OR(K929="",C929="",N(L929)&gt;0),"",K929-C929)</f>
        <v/>
      </c>
      <c r="Q929" s="9"/>
    </row>
    <row r="930" customFormat="false" ht="15" hidden="false" customHeight="false" outlineLevel="0" collapsed="false">
      <c r="A930" s="9"/>
      <c r="B930" s="9"/>
      <c r="C930" s="10"/>
      <c r="D930" s="11"/>
      <c r="E930" s="12" t="str">
        <f aca="false">IF(C930="","",C930+N(D930))</f>
        <v/>
      </c>
      <c r="F930" s="9"/>
      <c r="G930" s="13"/>
      <c r="H930" s="13"/>
      <c r="I930" s="14" t="str">
        <f aca="false">IF(G930="","",G930+N(H930))</f>
        <v/>
      </c>
      <c r="J930" s="13"/>
      <c r="K930" s="10"/>
      <c r="L930" s="14" t="str">
        <f aca="false">IF(I930="","",I930-N(J930))</f>
        <v/>
      </c>
      <c r="M930" s="15" t="str">
        <f aca="true">IF(I930="","",IF(L930&lt;=0,"Paid",IF(C930="","Draft",IF(E930&lt;TODAY(),"Overdue",IF(N(J930)&gt;0,"Part paid",IF(E930-TODAY()&lt;=7,"Due soon","Not due yet"))))))</f>
        <v/>
      </c>
      <c r="N930" s="16" t="str">
        <f aca="true">IF(OR(L930="",E930=""),"",IF(AND(L930&gt;0,E930&lt;TODAY()),TODAY()-E930,0))</f>
        <v/>
      </c>
      <c r="O930" s="15" t="str">
        <f aca="false">IF(OR(L930="",N(L930)&lt;=0,E930=""),"",IF(N930=0,"Current",IF(N930&lt;=30,"1-30",IF(N930&lt;=60,"31-60",IF(N930&lt;=90,"61-90","90+")))))</f>
        <v/>
      </c>
      <c r="P930" s="16" t="str">
        <f aca="false">IF(OR(K930="",C930="",N(L930)&gt;0),"",K930-C930)</f>
        <v/>
      </c>
      <c r="Q930" s="9"/>
    </row>
    <row r="931" customFormat="false" ht="15" hidden="false" customHeight="false" outlineLevel="0" collapsed="false">
      <c r="A931" s="9"/>
      <c r="B931" s="9"/>
      <c r="C931" s="10"/>
      <c r="D931" s="11"/>
      <c r="E931" s="12" t="str">
        <f aca="false">IF(C931="","",C931+N(D931))</f>
        <v/>
      </c>
      <c r="F931" s="9"/>
      <c r="G931" s="13"/>
      <c r="H931" s="13"/>
      <c r="I931" s="14" t="str">
        <f aca="false">IF(G931="","",G931+N(H931))</f>
        <v/>
      </c>
      <c r="J931" s="13"/>
      <c r="K931" s="10"/>
      <c r="L931" s="14" t="str">
        <f aca="false">IF(I931="","",I931-N(J931))</f>
        <v/>
      </c>
      <c r="M931" s="15" t="str">
        <f aca="true">IF(I931="","",IF(L931&lt;=0,"Paid",IF(C931="","Draft",IF(E931&lt;TODAY(),"Overdue",IF(N(J931)&gt;0,"Part paid",IF(E931-TODAY()&lt;=7,"Due soon","Not due yet"))))))</f>
        <v/>
      </c>
      <c r="N931" s="16" t="str">
        <f aca="true">IF(OR(L931="",E931=""),"",IF(AND(L931&gt;0,E931&lt;TODAY()),TODAY()-E931,0))</f>
        <v/>
      </c>
      <c r="O931" s="15" t="str">
        <f aca="false">IF(OR(L931="",N(L931)&lt;=0,E931=""),"",IF(N931=0,"Current",IF(N931&lt;=30,"1-30",IF(N931&lt;=60,"31-60",IF(N931&lt;=90,"61-90","90+")))))</f>
        <v/>
      </c>
      <c r="P931" s="16" t="str">
        <f aca="false">IF(OR(K931="",C931="",N(L931)&gt;0),"",K931-C931)</f>
        <v/>
      </c>
      <c r="Q931" s="9"/>
    </row>
    <row r="932" customFormat="false" ht="15" hidden="false" customHeight="false" outlineLevel="0" collapsed="false">
      <c r="A932" s="9"/>
      <c r="B932" s="9"/>
      <c r="C932" s="10"/>
      <c r="D932" s="11"/>
      <c r="E932" s="12" t="str">
        <f aca="false">IF(C932="","",C932+N(D932))</f>
        <v/>
      </c>
      <c r="F932" s="9"/>
      <c r="G932" s="13"/>
      <c r="H932" s="13"/>
      <c r="I932" s="14" t="str">
        <f aca="false">IF(G932="","",G932+N(H932))</f>
        <v/>
      </c>
      <c r="J932" s="13"/>
      <c r="K932" s="10"/>
      <c r="L932" s="14" t="str">
        <f aca="false">IF(I932="","",I932-N(J932))</f>
        <v/>
      </c>
      <c r="M932" s="15" t="str">
        <f aca="true">IF(I932="","",IF(L932&lt;=0,"Paid",IF(C932="","Draft",IF(E932&lt;TODAY(),"Overdue",IF(N(J932)&gt;0,"Part paid",IF(E932-TODAY()&lt;=7,"Due soon","Not due yet"))))))</f>
        <v/>
      </c>
      <c r="N932" s="16" t="str">
        <f aca="true">IF(OR(L932="",E932=""),"",IF(AND(L932&gt;0,E932&lt;TODAY()),TODAY()-E932,0))</f>
        <v/>
      </c>
      <c r="O932" s="15" t="str">
        <f aca="false">IF(OR(L932="",N(L932)&lt;=0,E932=""),"",IF(N932=0,"Current",IF(N932&lt;=30,"1-30",IF(N932&lt;=60,"31-60",IF(N932&lt;=90,"61-90","90+")))))</f>
        <v/>
      </c>
      <c r="P932" s="16" t="str">
        <f aca="false">IF(OR(K932="",C932="",N(L932)&gt;0),"",K932-C932)</f>
        <v/>
      </c>
      <c r="Q932" s="9"/>
    </row>
    <row r="933" customFormat="false" ht="15" hidden="false" customHeight="false" outlineLevel="0" collapsed="false">
      <c r="A933" s="9"/>
      <c r="B933" s="9"/>
      <c r="C933" s="10"/>
      <c r="D933" s="11"/>
      <c r="E933" s="12" t="str">
        <f aca="false">IF(C933="","",C933+N(D933))</f>
        <v/>
      </c>
      <c r="F933" s="9"/>
      <c r="G933" s="13"/>
      <c r="H933" s="13"/>
      <c r="I933" s="14" t="str">
        <f aca="false">IF(G933="","",G933+N(H933))</f>
        <v/>
      </c>
      <c r="J933" s="13"/>
      <c r="K933" s="10"/>
      <c r="L933" s="14" t="str">
        <f aca="false">IF(I933="","",I933-N(J933))</f>
        <v/>
      </c>
      <c r="M933" s="15" t="str">
        <f aca="true">IF(I933="","",IF(L933&lt;=0,"Paid",IF(C933="","Draft",IF(E933&lt;TODAY(),"Overdue",IF(N(J933)&gt;0,"Part paid",IF(E933-TODAY()&lt;=7,"Due soon","Not due yet"))))))</f>
        <v/>
      </c>
      <c r="N933" s="16" t="str">
        <f aca="true">IF(OR(L933="",E933=""),"",IF(AND(L933&gt;0,E933&lt;TODAY()),TODAY()-E933,0))</f>
        <v/>
      </c>
      <c r="O933" s="15" t="str">
        <f aca="false">IF(OR(L933="",N(L933)&lt;=0,E933=""),"",IF(N933=0,"Current",IF(N933&lt;=30,"1-30",IF(N933&lt;=60,"31-60",IF(N933&lt;=90,"61-90","90+")))))</f>
        <v/>
      </c>
      <c r="P933" s="16" t="str">
        <f aca="false">IF(OR(K933="",C933="",N(L933)&gt;0),"",K933-C933)</f>
        <v/>
      </c>
      <c r="Q933" s="9"/>
    </row>
    <row r="934" customFormat="false" ht="15" hidden="false" customHeight="false" outlineLevel="0" collapsed="false">
      <c r="A934" s="9"/>
      <c r="B934" s="9"/>
      <c r="C934" s="10"/>
      <c r="D934" s="11"/>
      <c r="E934" s="12" t="str">
        <f aca="false">IF(C934="","",C934+N(D934))</f>
        <v/>
      </c>
      <c r="F934" s="9"/>
      <c r="G934" s="13"/>
      <c r="H934" s="13"/>
      <c r="I934" s="14" t="str">
        <f aca="false">IF(G934="","",G934+N(H934))</f>
        <v/>
      </c>
      <c r="J934" s="13"/>
      <c r="K934" s="10"/>
      <c r="L934" s="14" t="str">
        <f aca="false">IF(I934="","",I934-N(J934))</f>
        <v/>
      </c>
      <c r="M934" s="15" t="str">
        <f aca="true">IF(I934="","",IF(L934&lt;=0,"Paid",IF(C934="","Draft",IF(E934&lt;TODAY(),"Overdue",IF(N(J934)&gt;0,"Part paid",IF(E934-TODAY()&lt;=7,"Due soon","Not due yet"))))))</f>
        <v/>
      </c>
      <c r="N934" s="16" t="str">
        <f aca="true">IF(OR(L934="",E934=""),"",IF(AND(L934&gt;0,E934&lt;TODAY()),TODAY()-E934,0))</f>
        <v/>
      </c>
      <c r="O934" s="15" t="str">
        <f aca="false">IF(OR(L934="",N(L934)&lt;=0,E934=""),"",IF(N934=0,"Current",IF(N934&lt;=30,"1-30",IF(N934&lt;=60,"31-60",IF(N934&lt;=90,"61-90","90+")))))</f>
        <v/>
      </c>
      <c r="P934" s="16" t="str">
        <f aca="false">IF(OR(K934="",C934="",N(L934)&gt;0),"",K934-C934)</f>
        <v/>
      </c>
      <c r="Q934" s="9"/>
    </row>
    <row r="935" customFormat="false" ht="15" hidden="false" customHeight="false" outlineLevel="0" collapsed="false">
      <c r="A935" s="9"/>
      <c r="B935" s="9"/>
      <c r="C935" s="10"/>
      <c r="D935" s="11"/>
      <c r="E935" s="12" t="str">
        <f aca="false">IF(C935="","",C935+N(D935))</f>
        <v/>
      </c>
      <c r="F935" s="9"/>
      <c r="G935" s="13"/>
      <c r="H935" s="13"/>
      <c r="I935" s="14" t="str">
        <f aca="false">IF(G935="","",G935+N(H935))</f>
        <v/>
      </c>
      <c r="J935" s="13"/>
      <c r="K935" s="10"/>
      <c r="L935" s="14" t="str">
        <f aca="false">IF(I935="","",I935-N(J935))</f>
        <v/>
      </c>
      <c r="M935" s="15" t="str">
        <f aca="true">IF(I935="","",IF(L935&lt;=0,"Paid",IF(C935="","Draft",IF(E935&lt;TODAY(),"Overdue",IF(N(J935)&gt;0,"Part paid",IF(E935-TODAY()&lt;=7,"Due soon","Not due yet"))))))</f>
        <v/>
      </c>
      <c r="N935" s="16" t="str">
        <f aca="true">IF(OR(L935="",E935=""),"",IF(AND(L935&gt;0,E935&lt;TODAY()),TODAY()-E935,0))</f>
        <v/>
      </c>
      <c r="O935" s="15" t="str">
        <f aca="false">IF(OR(L935="",N(L935)&lt;=0,E935=""),"",IF(N935=0,"Current",IF(N935&lt;=30,"1-30",IF(N935&lt;=60,"31-60",IF(N935&lt;=90,"61-90","90+")))))</f>
        <v/>
      </c>
      <c r="P935" s="16" t="str">
        <f aca="false">IF(OR(K935="",C935="",N(L935)&gt;0),"",K935-C935)</f>
        <v/>
      </c>
      <c r="Q935" s="9"/>
    </row>
    <row r="936" customFormat="false" ht="15" hidden="false" customHeight="false" outlineLevel="0" collapsed="false">
      <c r="A936" s="9"/>
      <c r="B936" s="9"/>
      <c r="C936" s="10"/>
      <c r="D936" s="11"/>
      <c r="E936" s="12" t="str">
        <f aca="false">IF(C936="","",C936+N(D936))</f>
        <v/>
      </c>
      <c r="F936" s="9"/>
      <c r="G936" s="13"/>
      <c r="H936" s="13"/>
      <c r="I936" s="14" t="str">
        <f aca="false">IF(G936="","",G936+N(H936))</f>
        <v/>
      </c>
      <c r="J936" s="13"/>
      <c r="K936" s="10"/>
      <c r="L936" s="14" t="str">
        <f aca="false">IF(I936="","",I936-N(J936))</f>
        <v/>
      </c>
      <c r="M936" s="15" t="str">
        <f aca="true">IF(I936="","",IF(L936&lt;=0,"Paid",IF(C936="","Draft",IF(E936&lt;TODAY(),"Overdue",IF(N(J936)&gt;0,"Part paid",IF(E936-TODAY()&lt;=7,"Due soon","Not due yet"))))))</f>
        <v/>
      </c>
      <c r="N936" s="16" t="str">
        <f aca="true">IF(OR(L936="",E936=""),"",IF(AND(L936&gt;0,E936&lt;TODAY()),TODAY()-E936,0))</f>
        <v/>
      </c>
      <c r="O936" s="15" t="str">
        <f aca="false">IF(OR(L936="",N(L936)&lt;=0,E936=""),"",IF(N936=0,"Current",IF(N936&lt;=30,"1-30",IF(N936&lt;=60,"31-60",IF(N936&lt;=90,"61-90","90+")))))</f>
        <v/>
      </c>
      <c r="P936" s="16" t="str">
        <f aca="false">IF(OR(K936="",C936="",N(L936)&gt;0),"",K936-C936)</f>
        <v/>
      </c>
      <c r="Q936" s="9"/>
    </row>
    <row r="937" customFormat="false" ht="15" hidden="false" customHeight="false" outlineLevel="0" collapsed="false">
      <c r="A937" s="9"/>
      <c r="B937" s="9"/>
      <c r="C937" s="10"/>
      <c r="D937" s="11"/>
      <c r="E937" s="12" t="str">
        <f aca="false">IF(C937="","",C937+N(D937))</f>
        <v/>
      </c>
      <c r="F937" s="9"/>
      <c r="G937" s="13"/>
      <c r="H937" s="13"/>
      <c r="I937" s="14" t="str">
        <f aca="false">IF(G937="","",G937+N(H937))</f>
        <v/>
      </c>
      <c r="J937" s="13"/>
      <c r="K937" s="10"/>
      <c r="L937" s="14" t="str">
        <f aca="false">IF(I937="","",I937-N(J937))</f>
        <v/>
      </c>
      <c r="M937" s="15" t="str">
        <f aca="true">IF(I937="","",IF(L937&lt;=0,"Paid",IF(C937="","Draft",IF(E937&lt;TODAY(),"Overdue",IF(N(J937)&gt;0,"Part paid",IF(E937-TODAY()&lt;=7,"Due soon","Not due yet"))))))</f>
        <v/>
      </c>
      <c r="N937" s="16" t="str">
        <f aca="true">IF(OR(L937="",E937=""),"",IF(AND(L937&gt;0,E937&lt;TODAY()),TODAY()-E937,0))</f>
        <v/>
      </c>
      <c r="O937" s="15" t="str">
        <f aca="false">IF(OR(L937="",N(L937)&lt;=0,E937=""),"",IF(N937=0,"Current",IF(N937&lt;=30,"1-30",IF(N937&lt;=60,"31-60",IF(N937&lt;=90,"61-90","90+")))))</f>
        <v/>
      </c>
      <c r="P937" s="16" t="str">
        <f aca="false">IF(OR(K937="",C937="",N(L937)&gt;0),"",K937-C937)</f>
        <v/>
      </c>
      <c r="Q937" s="9"/>
    </row>
    <row r="938" customFormat="false" ht="15" hidden="false" customHeight="false" outlineLevel="0" collapsed="false">
      <c r="A938" s="9"/>
      <c r="B938" s="9"/>
      <c r="C938" s="10"/>
      <c r="D938" s="11"/>
      <c r="E938" s="12" t="str">
        <f aca="false">IF(C938="","",C938+N(D938))</f>
        <v/>
      </c>
      <c r="F938" s="9"/>
      <c r="G938" s="13"/>
      <c r="H938" s="13"/>
      <c r="I938" s="14" t="str">
        <f aca="false">IF(G938="","",G938+N(H938))</f>
        <v/>
      </c>
      <c r="J938" s="13"/>
      <c r="K938" s="10"/>
      <c r="L938" s="14" t="str">
        <f aca="false">IF(I938="","",I938-N(J938))</f>
        <v/>
      </c>
      <c r="M938" s="15" t="str">
        <f aca="true">IF(I938="","",IF(L938&lt;=0,"Paid",IF(C938="","Draft",IF(E938&lt;TODAY(),"Overdue",IF(N(J938)&gt;0,"Part paid",IF(E938-TODAY()&lt;=7,"Due soon","Not due yet"))))))</f>
        <v/>
      </c>
      <c r="N938" s="16" t="str">
        <f aca="true">IF(OR(L938="",E938=""),"",IF(AND(L938&gt;0,E938&lt;TODAY()),TODAY()-E938,0))</f>
        <v/>
      </c>
      <c r="O938" s="15" t="str">
        <f aca="false">IF(OR(L938="",N(L938)&lt;=0,E938=""),"",IF(N938=0,"Current",IF(N938&lt;=30,"1-30",IF(N938&lt;=60,"31-60",IF(N938&lt;=90,"61-90","90+")))))</f>
        <v/>
      </c>
      <c r="P938" s="16" t="str">
        <f aca="false">IF(OR(K938="",C938="",N(L938)&gt;0),"",K938-C938)</f>
        <v/>
      </c>
      <c r="Q938" s="9"/>
    </row>
    <row r="939" customFormat="false" ht="15" hidden="false" customHeight="false" outlineLevel="0" collapsed="false">
      <c r="A939" s="9"/>
      <c r="B939" s="9"/>
      <c r="C939" s="10"/>
      <c r="D939" s="11"/>
      <c r="E939" s="12" t="str">
        <f aca="false">IF(C939="","",C939+N(D939))</f>
        <v/>
      </c>
      <c r="F939" s="9"/>
      <c r="G939" s="13"/>
      <c r="H939" s="13"/>
      <c r="I939" s="14" t="str">
        <f aca="false">IF(G939="","",G939+N(H939))</f>
        <v/>
      </c>
      <c r="J939" s="13"/>
      <c r="K939" s="10"/>
      <c r="L939" s="14" t="str">
        <f aca="false">IF(I939="","",I939-N(J939))</f>
        <v/>
      </c>
      <c r="M939" s="15" t="str">
        <f aca="true">IF(I939="","",IF(L939&lt;=0,"Paid",IF(C939="","Draft",IF(E939&lt;TODAY(),"Overdue",IF(N(J939)&gt;0,"Part paid",IF(E939-TODAY()&lt;=7,"Due soon","Not due yet"))))))</f>
        <v/>
      </c>
      <c r="N939" s="16" t="str">
        <f aca="true">IF(OR(L939="",E939=""),"",IF(AND(L939&gt;0,E939&lt;TODAY()),TODAY()-E939,0))</f>
        <v/>
      </c>
      <c r="O939" s="15" t="str">
        <f aca="false">IF(OR(L939="",N(L939)&lt;=0,E939=""),"",IF(N939=0,"Current",IF(N939&lt;=30,"1-30",IF(N939&lt;=60,"31-60",IF(N939&lt;=90,"61-90","90+")))))</f>
        <v/>
      </c>
      <c r="P939" s="16" t="str">
        <f aca="false">IF(OR(K939="",C939="",N(L939)&gt;0),"",K939-C939)</f>
        <v/>
      </c>
      <c r="Q939" s="9"/>
    </row>
    <row r="940" customFormat="false" ht="15" hidden="false" customHeight="false" outlineLevel="0" collapsed="false">
      <c r="A940" s="9"/>
      <c r="B940" s="9"/>
      <c r="C940" s="10"/>
      <c r="D940" s="11"/>
      <c r="E940" s="12" t="str">
        <f aca="false">IF(C940="","",C940+N(D940))</f>
        <v/>
      </c>
      <c r="F940" s="9"/>
      <c r="G940" s="13"/>
      <c r="H940" s="13"/>
      <c r="I940" s="14" t="str">
        <f aca="false">IF(G940="","",G940+N(H940))</f>
        <v/>
      </c>
      <c r="J940" s="13"/>
      <c r="K940" s="10"/>
      <c r="L940" s="14" t="str">
        <f aca="false">IF(I940="","",I940-N(J940))</f>
        <v/>
      </c>
      <c r="M940" s="15" t="str">
        <f aca="true">IF(I940="","",IF(L940&lt;=0,"Paid",IF(C940="","Draft",IF(E940&lt;TODAY(),"Overdue",IF(N(J940)&gt;0,"Part paid",IF(E940-TODAY()&lt;=7,"Due soon","Not due yet"))))))</f>
        <v/>
      </c>
      <c r="N940" s="16" t="str">
        <f aca="true">IF(OR(L940="",E940=""),"",IF(AND(L940&gt;0,E940&lt;TODAY()),TODAY()-E940,0))</f>
        <v/>
      </c>
      <c r="O940" s="15" t="str">
        <f aca="false">IF(OR(L940="",N(L940)&lt;=0,E940=""),"",IF(N940=0,"Current",IF(N940&lt;=30,"1-30",IF(N940&lt;=60,"31-60",IF(N940&lt;=90,"61-90","90+")))))</f>
        <v/>
      </c>
      <c r="P940" s="16" t="str">
        <f aca="false">IF(OR(K940="",C940="",N(L940)&gt;0),"",K940-C940)</f>
        <v/>
      </c>
      <c r="Q940" s="9"/>
    </row>
    <row r="941" customFormat="false" ht="15" hidden="false" customHeight="false" outlineLevel="0" collapsed="false">
      <c r="A941" s="9"/>
      <c r="B941" s="9"/>
      <c r="C941" s="10"/>
      <c r="D941" s="11"/>
      <c r="E941" s="12" t="str">
        <f aca="false">IF(C941="","",C941+N(D941))</f>
        <v/>
      </c>
      <c r="F941" s="9"/>
      <c r="G941" s="13"/>
      <c r="H941" s="13"/>
      <c r="I941" s="14" t="str">
        <f aca="false">IF(G941="","",G941+N(H941))</f>
        <v/>
      </c>
      <c r="J941" s="13"/>
      <c r="K941" s="10"/>
      <c r="L941" s="14" t="str">
        <f aca="false">IF(I941="","",I941-N(J941))</f>
        <v/>
      </c>
      <c r="M941" s="15" t="str">
        <f aca="true">IF(I941="","",IF(L941&lt;=0,"Paid",IF(C941="","Draft",IF(E941&lt;TODAY(),"Overdue",IF(N(J941)&gt;0,"Part paid",IF(E941-TODAY()&lt;=7,"Due soon","Not due yet"))))))</f>
        <v/>
      </c>
      <c r="N941" s="16" t="str">
        <f aca="true">IF(OR(L941="",E941=""),"",IF(AND(L941&gt;0,E941&lt;TODAY()),TODAY()-E941,0))</f>
        <v/>
      </c>
      <c r="O941" s="15" t="str">
        <f aca="false">IF(OR(L941="",N(L941)&lt;=0,E941=""),"",IF(N941=0,"Current",IF(N941&lt;=30,"1-30",IF(N941&lt;=60,"31-60",IF(N941&lt;=90,"61-90","90+")))))</f>
        <v/>
      </c>
      <c r="P941" s="16" t="str">
        <f aca="false">IF(OR(K941="",C941="",N(L941)&gt;0),"",K941-C941)</f>
        <v/>
      </c>
      <c r="Q941" s="9"/>
    </row>
    <row r="942" customFormat="false" ht="15" hidden="false" customHeight="false" outlineLevel="0" collapsed="false">
      <c r="A942" s="9"/>
      <c r="B942" s="9"/>
      <c r="C942" s="10"/>
      <c r="D942" s="11"/>
      <c r="E942" s="12" t="str">
        <f aca="false">IF(C942="","",C942+N(D942))</f>
        <v/>
      </c>
      <c r="F942" s="9"/>
      <c r="G942" s="13"/>
      <c r="H942" s="13"/>
      <c r="I942" s="14" t="str">
        <f aca="false">IF(G942="","",G942+N(H942))</f>
        <v/>
      </c>
      <c r="J942" s="13"/>
      <c r="K942" s="10"/>
      <c r="L942" s="14" t="str">
        <f aca="false">IF(I942="","",I942-N(J942))</f>
        <v/>
      </c>
      <c r="M942" s="15" t="str">
        <f aca="true">IF(I942="","",IF(L942&lt;=0,"Paid",IF(C942="","Draft",IF(E942&lt;TODAY(),"Overdue",IF(N(J942)&gt;0,"Part paid",IF(E942-TODAY()&lt;=7,"Due soon","Not due yet"))))))</f>
        <v/>
      </c>
      <c r="N942" s="16" t="str">
        <f aca="true">IF(OR(L942="",E942=""),"",IF(AND(L942&gt;0,E942&lt;TODAY()),TODAY()-E942,0))</f>
        <v/>
      </c>
      <c r="O942" s="15" t="str">
        <f aca="false">IF(OR(L942="",N(L942)&lt;=0,E942=""),"",IF(N942=0,"Current",IF(N942&lt;=30,"1-30",IF(N942&lt;=60,"31-60",IF(N942&lt;=90,"61-90","90+")))))</f>
        <v/>
      </c>
      <c r="P942" s="16" t="str">
        <f aca="false">IF(OR(K942="",C942="",N(L942)&gt;0),"",K942-C942)</f>
        <v/>
      </c>
      <c r="Q942" s="9"/>
    </row>
    <row r="943" customFormat="false" ht="15" hidden="false" customHeight="false" outlineLevel="0" collapsed="false">
      <c r="A943" s="9"/>
      <c r="B943" s="9"/>
      <c r="C943" s="10"/>
      <c r="D943" s="11"/>
      <c r="E943" s="12" t="str">
        <f aca="false">IF(C943="","",C943+N(D943))</f>
        <v/>
      </c>
      <c r="F943" s="9"/>
      <c r="G943" s="13"/>
      <c r="H943" s="13"/>
      <c r="I943" s="14" t="str">
        <f aca="false">IF(G943="","",G943+N(H943))</f>
        <v/>
      </c>
      <c r="J943" s="13"/>
      <c r="K943" s="10"/>
      <c r="L943" s="14" t="str">
        <f aca="false">IF(I943="","",I943-N(J943))</f>
        <v/>
      </c>
      <c r="M943" s="15" t="str">
        <f aca="true">IF(I943="","",IF(L943&lt;=0,"Paid",IF(C943="","Draft",IF(E943&lt;TODAY(),"Overdue",IF(N(J943)&gt;0,"Part paid",IF(E943-TODAY()&lt;=7,"Due soon","Not due yet"))))))</f>
        <v/>
      </c>
      <c r="N943" s="16" t="str">
        <f aca="true">IF(OR(L943="",E943=""),"",IF(AND(L943&gt;0,E943&lt;TODAY()),TODAY()-E943,0))</f>
        <v/>
      </c>
      <c r="O943" s="15" t="str">
        <f aca="false">IF(OR(L943="",N(L943)&lt;=0,E943=""),"",IF(N943=0,"Current",IF(N943&lt;=30,"1-30",IF(N943&lt;=60,"31-60",IF(N943&lt;=90,"61-90","90+")))))</f>
        <v/>
      </c>
      <c r="P943" s="16" t="str">
        <f aca="false">IF(OR(K943="",C943="",N(L943)&gt;0),"",K943-C943)</f>
        <v/>
      </c>
      <c r="Q943" s="9"/>
    </row>
    <row r="944" customFormat="false" ht="15" hidden="false" customHeight="false" outlineLevel="0" collapsed="false">
      <c r="A944" s="9"/>
      <c r="B944" s="9"/>
      <c r="C944" s="10"/>
      <c r="D944" s="11"/>
      <c r="E944" s="12" t="str">
        <f aca="false">IF(C944="","",C944+N(D944))</f>
        <v/>
      </c>
      <c r="F944" s="9"/>
      <c r="G944" s="13"/>
      <c r="H944" s="13"/>
      <c r="I944" s="14" t="str">
        <f aca="false">IF(G944="","",G944+N(H944))</f>
        <v/>
      </c>
      <c r="J944" s="13"/>
      <c r="K944" s="10"/>
      <c r="L944" s="14" t="str">
        <f aca="false">IF(I944="","",I944-N(J944))</f>
        <v/>
      </c>
      <c r="M944" s="15" t="str">
        <f aca="true">IF(I944="","",IF(L944&lt;=0,"Paid",IF(C944="","Draft",IF(E944&lt;TODAY(),"Overdue",IF(N(J944)&gt;0,"Part paid",IF(E944-TODAY()&lt;=7,"Due soon","Not due yet"))))))</f>
        <v/>
      </c>
      <c r="N944" s="16" t="str">
        <f aca="true">IF(OR(L944="",E944=""),"",IF(AND(L944&gt;0,E944&lt;TODAY()),TODAY()-E944,0))</f>
        <v/>
      </c>
      <c r="O944" s="15" t="str">
        <f aca="false">IF(OR(L944="",N(L944)&lt;=0,E944=""),"",IF(N944=0,"Current",IF(N944&lt;=30,"1-30",IF(N944&lt;=60,"31-60",IF(N944&lt;=90,"61-90","90+")))))</f>
        <v/>
      </c>
      <c r="P944" s="16" t="str">
        <f aca="false">IF(OR(K944="",C944="",N(L944)&gt;0),"",K944-C944)</f>
        <v/>
      </c>
      <c r="Q944" s="9"/>
    </row>
    <row r="945" customFormat="false" ht="15" hidden="false" customHeight="false" outlineLevel="0" collapsed="false">
      <c r="A945" s="9"/>
      <c r="B945" s="9"/>
      <c r="C945" s="10"/>
      <c r="D945" s="11"/>
      <c r="E945" s="12" t="str">
        <f aca="false">IF(C945="","",C945+N(D945))</f>
        <v/>
      </c>
      <c r="F945" s="9"/>
      <c r="G945" s="13"/>
      <c r="H945" s="13"/>
      <c r="I945" s="14" t="str">
        <f aca="false">IF(G945="","",G945+N(H945))</f>
        <v/>
      </c>
      <c r="J945" s="13"/>
      <c r="K945" s="10"/>
      <c r="L945" s="14" t="str">
        <f aca="false">IF(I945="","",I945-N(J945))</f>
        <v/>
      </c>
      <c r="M945" s="15" t="str">
        <f aca="true">IF(I945="","",IF(L945&lt;=0,"Paid",IF(C945="","Draft",IF(E945&lt;TODAY(),"Overdue",IF(N(J945)&gt;0,"Part paid",IF(E945-TODAY()&lt;=7,"Due soon","Not due yet"))))))</f>
        <v/>
      </c>
      <c r="N945" s="16" t="str">
        <f aca="true">IF(OR(L945="",E945=""),"",IF(AND(L945&gt;0,E945&lt;TODAY()),TODAY()-E945,0))</f>
        <v/>
      </c>
      <c r="O945" s="15" t="str">
        <f aca="false">IF(OR(L945="",N(L945)&lt;=0,E945=""),"",IF(N945=0,"Current",IF(N945&lt;=30,"1-30",IF(N945&lt;=60,"31-60",IF(N945&lt;=90,"61-90","90+")))))</f>
        <v/>
      </c>
      <c r="P945" s="16" t="str">
        <f aca="false">IF(OR(K945="",C945="",N(L945)&gt;0),"",K945-C945)</f>
        <v/>
      </c>
      <c r="Q945" s="9"/>
    </row>
    <row r="946" customFormat="false" ht="15" hidden="false" customHeight="false" outlineLevel="0" collapsed="false">
      <c r="A946" s="9"/>
      <c r="B946" s="9"/>
      <c r="C946" s="10"/>
      <c r="D946" s="11"/>
      <c r="E946" s="12" t="str">
        <f aca="false">IF(C946="","",C946+N(D946))</f>
        <v/>
      </c>
      <c r="F946" s="9"/>
      <c r="G946" s="13"/>
      <c r="H946" s="13"/>
      <c r="I946" s="14" t="str">
        <f aca="false">IF(G946="","",G946+N(H946))</f>
        <v/>
      </c>
      <c r="J946" s="13"/>
      <c r="K946" s="10"/>
      <c r="L946" s="14" t="str">
        <f aca="false">IF(I946="","",I946-N(J946))</f>
        <v/>
      </c>
      <c r="M946" s="15" t="str">
        <f aca="true">IF(I946="","",IF(L946&lt;=0,"Paid",IF(C946="","Draft",IF(E946&lt;TODAY(),"Overdue",IF(N(J946)&gt;0,"Part paid",IF(E946-TODAY()&lt;=7,"Due soon","Not due yet"))))))</f>
        <v/>
      </c>
      <c r="N946" s="16" t="str">
        <f aca="true">IF(OR(L946="",E946=""),"",IF(AND(L946&gt;0,E946&lt;TODAY()),TODAY()-E946,0))</f>
        <v/>
      </c>
      <c r="O946" s="15" t="str">
        <f aca="false">IF(OR(L946="",N(L946)&lt;=0,E946=""),"",IF(N946=0,"Current",IF(N946&lt;=30,"1-30",IF(N946&lt;=60,"31-60",IF(N946&lt;=90,"61-90","90+")))))</f>
        <v/>
      </c>
      <c r="P946" s="16" t="str">
        <f aca="false">IF(OR(K946="",C946="",N(L946)&gt;0),"",K946-C946)</f>
        <v/>
      </c>
      <c r="Q946" s="9"/>
    </row>
    <row r="947" customFormat="false" ht="15" hidden="false" customHeight="false" outlineLevel="0" collapsed="false">
      <c r="A947" s="9"/>
      <c r="B947" s="9"/>
      <c r="C947" s="10"/>
      <c r="D947" s="11"/>
      <c r="E947" s="12" t="str">
        <f aca="false">IF(C947="","",C947+N(D947))</f>
        <v/>
      </c>
      <c r="F947" s="9"/>
      <c r="G947" s="13"/>
      <c r="H947" s="13"/>
      <c r="I947" s="14" t="str">
        <f aca="false">IF(G947="","",G947+N(H947))</f>
        <v/>
      </c>
      <c r="J947" s="13"/>
      <c r="K947" s="10"/>
      <c r="L947" s="14" t="str">
        <f aca="false">IF(I947="","",I947-N(J947))</f>
        <v/>
      </c>
      <c r="M947" s="15" t="str">
        <f aca="true">IF(I947="","",IF(L947&lt;=0,"Paid",IF(C947="","Draft",IF(E947&lt;TODAY(),"Overdue",IF(N(J947)&gt;0,"Part paid",IF(E947-TODAY()&lt;=7,"Due soon","Not due yet"))))))</f>
        <v/>
      </c>
      <c r="N947" s="16" t="str">
        <f aca="true">IF(OR(L947="",E947=""),"",IF(AND(L947&gt;0,E947&lt;TODAY()),TODAY()-E947,0))</f>
        <v/>
      </c>
      <c r="O947" s="15" t="str">
        <f aca="false">IF(OR(L947="",N(L947)&lt;=0,E947=""),"",IF(N947=0,"Current",IF(N947&lt;=30,"1-30",IF(N947&lt;=60,"31-60",IF(N947&lt;=90,"61-90","90+")))))</f>
        <v/>
      </c>
      <c r="P947" s="16" t="str">
        <f aca="false">IF(OR(K947="",C947="",N(L947)&gt;0),"",K947-C947)</f>
        <v/>
      </c>
      <c r="Q947" s="9"/>
    </row>
    <row r="948" customFormat="false" ht="15" hidden="false" customHeight="false" outlineLevel="0" collapsed="false">
      <c r="A948" s="9"/>
      <c r="B948" s="9"/>
      <c r="C948" s="10"/>
      <c r="D948" s="11"/>
      <c r="E948" s="12" t="str">
        <f aca="false">IF(C948="","",C948+N(D948))</f>
        <v/>
      </c>
      <c r="F948" s="9"/>
      <c r="G948" s="13"/>
      <c r="H948" s="13"/>
      <c r="I948" s="14" t="str">
        <f aca="false">IF(G948="","",G948+N(H948))</f>
        <v/>
      </c>
      <c r="J948" s="13"/>
      <c r="K948" s="10"/>
      <c r="L948" s="14" t="str">
        <f aca="false">IF(I948="","",I948-N(J948))</f>
        <v/>
      </c>
      <c r="M948" s="15" t="str">
        <f aca="true">IF(I948="","",IF(L948&lt;=0,"Paid",IF(C948="","Draft",IF(E948&lt;TODAY(),"Overdue",IF(N(J948)&gt;0,"Part paid",IF(E948-TODAY()&lt;=7,"Due soon","Not due yet"))))))</f>
        <v/>
      </c>
      <c r="N948" s="16" t="str">
        <f aca="true">IF(OR(L948="",E948=""),"",IF(AND(L948&gt;0,E948&lt;TODAY()),TODAY()-E948,0))</f>
        <v/>
      </c>
      <c r="O948" s="15" t="str">
        <f aca="false">IF(OR(L948="",N(L948)&lt;=0,E948=""),"",IF(N948=0,"Current",IF(N948&lt;=30,"1-30",IF(N948&lt;=60,"31-60",IF(N948&lt;=90,"61-90","90+")))))</f>
        <v/>
      </c>
      <c r="P948" s="16" t="str">
        <f aca="false">IF(OR(K948="",C948="",N(L948)&gt;0),"",K948-C948)</f>
        <v/>
      </c>
      <c r="Q948" s="9"/>
    </row>
    <row r="949" customFormat="false" ht="15" hidden="false" customHeight="false" outlineLevel="0" collapsed="false">
      <c r="A949" s="9"/>
      <c r="B949" s="9"/>
      <c r="C949" s="10"/>
      <c r="D949" s="11"/>
      <c r="E949" s="12" t="str">
        <f aca="false">IF(C949="","",C949+N(D949))</f>
        <v/>
      </c>
      <c r="F949" s="9"/>
      <c r="G949" s="13"/>
      <c r="H949" s="13"/>
      <c r="I949" s="14" t="str">
        <f aca="false">IF(G949="","",G949+N(H949))</f>
        <v/>
      </c>
      <c r="J949" s="13"/>
      <c r="K949" s="10"/>
      <c r="L949" s="14" t="str">
        <f aca="false">IF(I949="","",I949-N(J949))</f>
        <v/>
      </c>
      <c r="M949" s="15" t="str">
        <f aca="true">IF(I949="","",IF(L949&lt;=0,"Paid",IF(C949="","Draft",IF(E949&lt;TODAY(),"Overdue",IF(N(J949)&gt;0,"Part paid",IF(E949-TODAY()&lt;=7,"Due soon","Not due yet"))))))</f>
        <v/>
      </c>
      <c r="N949" s="16" t="str">
        <f aca="true">IF(OR(L949="",E949=""),"",IF(AND(L949&gt;0,E949&lt;TODAY()),TODAY()-E949,0))</f>
        <v/>
      </c>
      <c r="O949" s="15" t="str">
        <f aca="false">IF(OR(L949="",N(L949)&lt;=0,E949=""),"",IF(N949=0,"Current",IF(N949&lt;=30,"1-30",IF(N949&lt;=60,"31-60",IF(N949&lt;=90,"61-90","90+")))))</f>
        <v/>
      </c>
      <c r="P949" s="16" t="str">
        <f aca="false">IF(OR(K949="",C949="",N(L949)&gt;0),"",K949-C949)</f>
        <v/>
      </c>
      <c r="Q949" s="9"/>
    </row>
    <row r="950" customFormat="false" ht="15" hidden="false" customHeight="false" outlineLevel="0" collapsed="false">
      <c r="A950" s="9"/>
      <c r="B950" s="9"/>
      <c r="C950" s="10"/>
      <c r="D950" s="11"/>
      <c r="E950" s="12" t="str">
        <f aca="false">IF(C950="","",C950+N(D950))</f>
        <v/>
      </c>
      <c r="F950" s="9"/>
      <c r="G950" s="13"/>
      <c r="H950" s="13"/>
      <c r="I950" s="14" t="str">
        <f aca="false">IF(G950="","",G950+N(H950))</f>
        <v/>
      </c>
      <c r="J950" s="13"/>
      <c r="K950" s="10"/>
      <c r="L950" s="14" t="str">
        <f aca="false">IF(I950="","",I950-N(J950))</f>
        <v/>
      </c>
      <c r="M950" s="15" t="str">
        <f aca="true">IF(I950="","",IF(L950&lt;=0,"Paid",IF(C950="","Draft",IF(E950&lt;TODAY(),"Overdue",IF(N(J950)&gt;0,"Part paid",IF(E950-TODAY()&lt;=7,"Due soon","Not due yet"))))))</f>
        <v/>
      </c>
      <c r="N950" s="16" t="str">
        <f aca="true">IF(OR(L950="",E950=""),"",IF(AND(L950&gt;0,E950&lt;TODAY()),TODAY()-E950,0))</f>
        <v/>
      </c>
      <c r="O950" s="15" t="str">
        <f aca="false">IF(OR(L950="",N(L950)&lt;=0,E950=""),"",IF(N950=0,"Current",IF(N950&lt;=30,"1-30",IF(N950&lt;=60,"31-60",IF(N950&lt;=90,"61-90","90+")))))</f>
        <v/>
      </c>
      <c r="P950" s="16" t="str">
        <f aca="false">IF(OR(K950="",C950="",N(L950)&gt;0),"",K950-C950)</f>
        <v/>
      </c>
      <c r="Q950" s="9"/>
    </row>
    <row r="951" customFormat="false" ht="15" hidden="false" customHeight="false" outlineLevel="0" collapsed="false">
      <c r="A951" s="9"/>
      <c r="B951" s="9"/>
      <c r="C951" s="10"/>
      <c r="D951" s="11"/>
      <c r="E951" s="12" t="str">
        <f aca="false">IF(C951="","",C951+N(D951))</f>
        <v/>
      </c>
      <c r="F951" s="9"/>
      <c r="G951" s="13"/>
      <c r="H951" s="13"/>
      <c r="I951" s="14" t="str">
        <f aca="false">IF(G951="","",G951+N(H951))</f>
        <v/>
      </c>
      <c r="J951" s="13"/>
      <c r="K951" s="10"/>
      <c r="L951" s="14" t="str">
        <f aca="false">IF(I951="","",I951-N(J951))</f>
        <v/>
      </c>
      <c r="M951" s="15" t="str">
        <f aca="true">IF(I951="","",IF(L951&lt;=0,"Paid",IF(C951="","Draft",IF(E951&lt;TODAY(),"Overdue",IF(N(J951)&gt;0,"Part paid",IF(E951-TODAY()&lt;=7,"Due soon","Not due yet"))))))</f>
        <v/>
      </c>
      <c r="N951" s="16" t="str">
        <f aca="true">IF(OR(L951="",E951=""),"",IF(AND(L951&gt;0,E951&lt;TODAY()),TODAY()-E951,0))</f>
        <v/>
      </c>
      <c r="O951" s="15" t="str">
        <f aca="false">IF(OR(L951="",N(L951)&lt;=0,E951=""),"",IF(N951=0,"Current",IF(N951&lt;=30,"1-30",IF(N951&lt;=60,"31-60",IF(N951&lt;=90,"61-90","90+")))))</f>
        <v/>
      </c>
      <c r="P951" s="16" t="str">
        <f aca="false">IF(OR(K951="",C951="",N(L951)&gt;0),"",K951-C951)</f>
        <v/>
      </c>
      <c r="Q951" s="9"/>
    </row>
    <row r="952" customFormat="false" ht="15" hidden="false" customHeight="false" outlineLevel="0" collapsed="false">
      <c r="A952" s="9"/>
      <c r="B952" s="9"/>
      <c r="C952" s="10"/>
      <c r="D952" s="11"/>
      <c r="E952" s="12" t="str">
        <f aca="false">IF(C952="","",C952+N(D952))</f>
        <v/>
      </c>
      <c r="F952" s="9"/>
      <c r="G952" s="13"/>
      <c r="H952" s="13"/>
      <c r="I952" s="14" t="str">
        <f aca="false">IF(G952="","",G952+N(H952))</f>
        <v/>
      </c>
      <c r="J952" s="13"/>
      <c r="K952" s="10"/>
      <c r="L952" s="14" t="str">
        <f aca="false">IF(I952="","",I952-N(J952))</f>
        <v/>
      </c>
      <c r="M952" s="15" t="str">
        <f aca="true">IF(I952="","",IF(L952&lt;=0,"Paid",IF(C952="","Draft",IF(E952&lt;TODAY(),"Overdue",IF(N(J952)&gt;0,"Part paid",IF(E952-TODAY()&lt;=7,"Due soon","Not due yet"))))))</f>
        <v/>
      </c>
      <c r="N952" s="16" t="str">
        <f aca="true">IF(OR(L952="",E952=""),"",IF(AND(L952&gt;0,E952&lt;TODAY()),TODAY()-E952,0))</f>
        <v/>
      </c>
      <c r="O952" s="15" t="str">
        <f aca="false">IF(OR(L952="",N(L952)&lt;=0,E952=""),"",IF(N952=0,"Current",IF(N952&lt;=30,"1-30",IF(N952&lt;=60,"31-60",IF(N952&lt;=90,"61-90","90+")))))</f>
        <v/>
      </c>
      <c r="P952" s="16" t="str">
        <f aca="false">IF(OR(K952="",C952="",N(L952)&gt;0),"",K952-C952)</f>
        <v/>
      </c>
      <c r="Q952" s="9"/>
    </row>
    <row r="953" customFormat="false" ht="15" hidden="false" customHeight="false" outlineLevel="0" collapsed="false">
      <c r="A953" s="9"/>
      <c r="B953" s="9"/>
      <c r="C953" s="10"/>
      <c r="D953" s="11"/>
      <c r="E953" s="12" t="str">
        <f aca="false">IF(C953="","",C953+N(D953))</f>
        <v/>
      </c>
      <c r="F953" s="9"/>
      <c r="G953" s="13"/>
      <c r="H953" s="13"/>
      <c r="I953" s="14" t="str">
        <f aca="false">IF(G953="","",G953+N(H953))</f>
        <v/>
      </c>
      <c r="J953" s="13"/>
      <c r="K953" s="10"/>
      <c r="L953" s="14" t="str">
        <f aca="false">IF(I953="","",I953-N(J953))</f>
        <v/>
      </c>
      <c r="M953" s="15" t="str">
        <f aca="true">IF(I953="","",IF(L953&lt;=0,"Paid",IF(C953="","Draft",IF(E953&lt;TODAY(),"Overdue",IF(N(J953)&gt;0,"Part paid",IF(E953-TODAY()&lt;=7,"Due soon","Not due yet"))))))</f>
        <v/>
      </c>
      <c r="N953" s="16" t="str">
        <f aca="true">IF(OR(L953="",E953=""),"",IF(AND(L953&gt;0,E953&lt;TODAY()),TODAY()-E953,0))</f>
        <v/>
      </c>
      <c r="O953" s="15" t="str">
        <f aca="false">IF(OR(L953="",N(L953)&lt;=0,E953=""),"",IF(N953=0,"Current",IF(N953&lt;=30,"1-30",IF(N953&lt;=60,"31-60",IF(N953&lt;=90,"61-90","90+")))))</f>
        <v/>
      </c>
      <c r="P953" s="16" t="str">
        <f aca="false">IF(OR(K953="",C953="",N(L953)&gt;0),"",K953-C953)</f>
        <v/>
      </c>
      <c r="Q953" s="9"/>
    </row>
    <row r="954" customFormat="false" ht="15" hidden="false" customHeight="false" outlineLevel="0" collapsed="false">
      <c r="A954" s="9"/>
      <c r="B954" s="9"/>
      <c r="C954" s="10"/>
      <c r="D954" s="11"/>
      <c r="E954" s="12" t="str">
        <f aca="false">IF(C954="","",C954+N(D954))</f>
        <v/>
      </c>
      <c r="F954" s="9"/>
      <c r="G954" s="13"/>
      <c r="H954" s="13"/>
      <c r="I954" s="14" t="str">
        <f aca="false">IF(G954="","",G954+N(H954))</f>
        <v/>
      </c>
      <c r="J954" s="13"/>
      <c r="K954" s="10"/>
      <c r="L954" s="14" t="str">
        <f aca="false">IF(I954="","",I954-N(J954))</f>
        <v/>
      </c>
      <c r="M954" s="15" t="str">
        <f aca="true">IF(I954="","",IF(L954&lt;=0,"Paid",IF(C954="","Draft",IF(E954&lt;TODAY(),"Overdue",IF(N(J954)&gt;0,"Part paid",IF(E954-TODAY()&lt;=7,"Due soon","Not due yet"))))))</f>
        <v/>
      </c>
      <c r="N954" s="16" t="str">
        <f aca="true">IF(OR(L954="",E954=""),"",IF(AND(L954&gt;0,E954&lt;TODAY()),TODAY()-E954,0))</f>
        <v/>
      </c>
      <c r="O954" s="15" t="str">
        <f aca="false">IF(OR(L954="",N(L954)&lt;=0,E954=""),"",IF(N954=0,"Current",IF(N954&lt;=30,"1-30",IF(N954&lt;=60,"31-60",IF(N954&lt;=90,"61-90","90+")))))</f>
        <v/>
      </c>
      <c r="P954" s="16" t="str">
        <f aca="false">IF(OR(K954="",C954="",N(L954)&gt;0),"",K954-C954)</f>
        <v/>
      </c>
      <c r="Q954" s="9"/>
    </row>
    <row r="955" customFormat="false" ht="15" hidden="false" customHeight="false" outlineLevel="0" collapsed="false">
      <c r="A955" s="9"/>
      <c r="B955" s="9"/>
      <c r="C955" s="10"/>
      <c r="D955" s="11"/>
      <c r="E955" s="12" t="str">
        <f aca="false">IF(C955="","",C955+N(D955))</f>
        <v/>
      </c>
      <c r="F955" s="9"/>
      <c r="G955" s="13"/>
      <c r="H955" s="13"/>
      <c r="I955" s="14" t="str">
        <f aca="false">IF(G955="","",G955+N(H955))</f>
        <v/>
      </c>
      <c r="J955" s="13"/>
      <c r="K955" s="10"/>
      <c r="L955" s="14" t="str">
        <f aca="false">IF(I955="","",I955-N(J955))</f>
        <v/>
      </c>
      <c r="M955" s="15" t="str">
        <f aca="true">IF(I955="","",IF(L955&lt;=0,"Paid",IF(C955="","Draft",IF(E955&lt;TODAY(),"Overdue",IF(N(J955)&gt;0,"Part paid",IF(E955-TODAY()&lt;=7,"Due soon","Not due yet"))))))</f>
        <v/>
      </c>
      <c r="N955" s="16" t="str">
        <f aca="true">IF(OR(L955="",E955=""),"",IF(AND(L955&gt;0,E955&lt;TODAY()),TODAY()-E955,0))</f>
        <v/>
      </c>
      <c r="O955" s="15" t="str">
        <f aca="false">IF(OR(L955="",N(L955)&lt;=0,E955=""),"",IF(N955=0,"Current",IF(N955&lt;=30,"1-30",IF(N955&lt;=60,"31-60",IF(N955&lt;=90,"61-90","90+")))))</f>
        <v/>
      </c>
      <c r="P955" s="16" t="str">
        <f aca="false">IF(OR(K955="",C955="",N(L955)&gt;0),"",K955-C955)</f>
        <v/>
      </c>
      <c r="Q955" s="9"/>
    </row>
    <row r="956" customFormat="false" ht="15" hidden="false" customHeight="false" outlineLevel="0" collapsed="false">
      <c r="A956" s="9"/>
      <c r="B956" s="9"/>
      <c r="C956" s="10"/>
      <c r="D956" s="11"/>
      <c r="E956" s="12" t="str">
        <f aca="false">IF(C956="","",C956+N(D956))</f>
        <v/>
      </c>
      <c r="F956" s="9"/>
      <c r="G956" s="13"/>
      <c r="H956" s="13"/>
      <c r="I956" s="14" t="str">
        <f aca="false">IF(G956="","",G956+N(H956))</f>
        <v/>
      </c>
      <c r="J956" s="13"/>
      <c r="K956" s="10"/>
      <c r="L956" s="14" t="str">
        <f aca="false">IF(I956="","",I956-N(J956))</f>
        <v/>
      </c>
      <c r="M956" s="15" t="str">
        <f aca="true">IF(I956="","",IF(L956&lt;=0,"Paid",IF(C956="","Draft",IF(E956&lt;TODAY(),"Overdue",IF(N(J956)&gt;0,"Part paid",IF(E956-TODAY()&lt;=7,"Due soon","Not due yet"))))))</f>
        <v/>
      </c>
      <c r="N956" s="16" t="str">
        <f aca="true">IF(OR(L956="",E956=""),"",IF(AND(L956&gt;0,E956&lt;TODAY()),TODAY()-E956,0))</f>
        <v/>
      </c>
      <c r="O956" s="15" t="str">
        <f aca="false">IF(OR(L956="",N(L956)&lt;=0,E956=""),"",IF(N956=0,"Current",IF(N956&lt;=30,"1-30",IF(N956&lt;=60,"31-60",IF(N956&lt;=90,"61-90","90+")))))</f>
        <v/>
      </c>
      <c r="P956" s="16" t="str">
        <f aca="false">IF(OR(K956="",C956="",N(L956)&gt;0),"",K956-C956)</f>
        <v/>
      </c>
      <c r="Q956" s="9"/>
    </row>
    <row r="957" customFormat="false" ht="15" hidden="false" customHeight="false" outlineLevel="0" collapsed="false">
      <c r="A957" s="9"/>
      <c r="B957" s="9"/>
      <c r="C957" s="10"/>
      <c r="D957" s="11"/>
      <c r="E957" s="12" t="str">
        <f aca="false">IF(C957="","",C957+N(D957))</f>
        <v/>
      </c>
      <c r="F957" s="9"/>
      <c r="G957" s="13"/>
      <c r="H957" s="13"/>
      <c r="I957" s="14" t="str">
        <f aca="false">IF(G957="","",G957+N(H957))</f>
        <v/>
      </c>
      <c r="J957" s="13"/>
      <c r="K957" s="10"/>
      <c r="L957" s="14" t="str">
        <f aca="false">IF(I957="","",I957-N(J957))</f>
        <v/>
      </c>
      <c r="M957" s="15" t="str">
        <f aca="true">IF(I957="","",IF(L957&lt;=0,"Paid",IF(C957="","Draft",IF(E957&lt;TODAY(),"Overdue",IF(N(J957)&gt;0,"Part paid",IF(E957-TODAY()&lt;=7,"Due soon","Not due yet"))))))</f>
        <v/>
      </c>
      <c r="N957" s="16" t="str">
        <f aca="true">IF(OR(L957="",E957=""),"",IF(AND(L957&gt;0,E957&lt;TODAY()),TODAY()-E957,0))</f>
        <v/>
      </c>
      <c r="O957" s="15" t="str">
        <f aca="false">IF(OR(L957="",N(L957)&lt;=0,E957=""),"",IF(N957=0,"Current",IF(N957&lt;=30,"1-30",IF(N957&lt;=60,"31-60",IF(N957&lt;=90,"61-90","90+")))))</f>
        <v/>
      </c>
      <c r="P957" s="16" t="str">
        <f aca="false">IF(OR(K957="",C957="",N(L957)&gt;0),"",K957-C957)</f>
        <v/>
      </c>
      <c r="Q957" s="9"/>
    </row>
    <row r="958" customFormat="false" ht="15" hidden="false" customHeight="false" outlineLevel="0" collapsed="false">
      <c r="A958" s="9"/>
      <c r="B958" s="9"/>
      <c r="C958" s="10"/>
      <c r="D958" s="11"/>
      <c r="E958" s="12" t="str">
        <f aca="false">IF(C958="","",C958+N(D958))</f>
        <v/>
      </c>
      <c r="F958" s="9"/>
      <c r="G958" s="13"/>
      <c r="H958" s="13"/>
      <c r="I958" s="14" t="str">
        <f aca="false">IF(G958="","",G958+N(H958))</f>
        <v/>
      </c>
      <c r="J958" s="13"/>
      <c r="K958" s="10"/>
      <c r="L958" s="14" t="str">
        <f aca="false">IF(I958="","",I958-N(J958))</f>
        <v/>
      </c>
      <c r="M958" s="15" t="str">
        <f aca="true">IF(I958="","",IF(L958&lt;=0,"Paid",IF(C958="","Draft",IF(E958&lt;TODAY(),"Overdue",IF(N(J958)&gt;0,"Part paid",IF(E958-TODAY()&lt;=7,"Due soon","Not due yet"))))))</f>
        <v/>
      </c>
      <c r="N958" s="16" t="str">
        <f aca="true">IF(OR(L958="",E958=""),"",IF(AND(L958&gt;0,E958&lt;TODAY()),TODAY()-E958,0))</f>
        <v/>
      </c>
      <c r="O958" s="15" t="str">
        <f aca="false">IF(OR(L958="",N(L958)&lt;=0,E958=""),"",IF(N958=0,"Current",IF(N958&lt;=30,"1-30",IF(N958&lt;=60,"31-60",IF(N958&lt;=90,"61-90","90+")))))</f>
        <v/>
      </c>
      <c r="P958" s="16" t="str">
        <f aca="false">IF(OR(K958="",C958="",N(L958)&gt;0),"",K958-C958)</f>
        <v/>
      </c>
      <c r="Q958" s="9"/>
    </row>
    <row r="959" customFormat="false" ht="15" hidden="false" customHeight="false" outlineLevel="0" collapsed="false">
      <c r="A959" s="9"/>
      <c r="B959" s="9"/>
      <c r="C959" s="10"/>
      <c r="D959" s="11"/>
      <c r="E959" s="12" t="str">
        <f aca="false">IF(C959="","",C959+N(D959))</f>
        <v/>
      </c>
      <c r="F959" s="9"/>
      <c r="G959" s="13"/>
      <c r="H959" s="13"/>
      <c r="I959" s="14" t="str">
        <f aca="false">IF(G959="","",G959+N(H959))</f>
        <v/>
      </c>
      <c r="J959" s="13"/>
      <c r="K959" s="10"/>
      <c r="L959" s="14" t="str">
        <f aca="false">IF(I959="","",I959-N(J959))</f>
        <v/>
      </c>
      <c r="M959" s="15" t="str">
        <f aca="true">IF(I959="","",IF(L959&lt;=0,"Paid",IF(C959="","Draft",IF(E959&lt;TODAY(),"Overdue",IF(N(J959)&gt;0,"Part paid",IF(E959-TODAY()&lt;=7,"Due soon","Not due yet"))))))</f>
        <v/>
      </c>
      <c r="N959" s="16" t="str">
        <f aca="true">IF(OR(L959="",E959=""),"",IF(AND(L959&gt;0,E959&lt;TODAY()),TODAY()-E959,0))</f>
        <v/>
      </c>
      <c r="O959" s="15" t="str">
        <f aca="false">IF(OR(L959="",N(L959)&lt;=0,E959=""),"",IF(N959=0,"Current",IF(N959&lt;=30,"1-30",IF(N959&lt;=60,"31-60",IF(N959&lt;=90,"61-90","90+")))))</f>
        <v/>
      </c>
      <c r="P959" s="16" t="str">
        <f aca="false">IF(OR(K959="",C959="",N(L959)&gt;0),"",K959-C959)</f>
        <v/>
      </c>
      <c r="Q959" s="9"/>
    </row>
    <row r="960" customFormat="false" ht="15" hidden="false" customHeight="false" outlineLevel="0" collapsed="false">
      <c r="A960" s="9"/>
      <c r="B960" s="9"/>
      <c r="C960" s="10"/>
      <c r="D960" s="11"/>
      <c r="E960" s="12" t="str">
        <f aca="false">IF(C960="","",C960+N(D960))</f>
        <v/>
      </c>
      <c r="F960" s="9"/>
      <c r="G960" s="13"/>
      <c r="H960" s="13"/>
      <c r="I960" s="14" t="str">
        <f aca="false">IF(G960="","",G960+N(H960))</f>
        <v/>
      </c>
      <c r="J960" s="13"/>
      <c r="K960" s="10"/>
      <c r="L960" s="14" t="str">
        <f aca="false">IF(I960="","",I960-N(J960))</f>
        <v/>
      </c>
      <c r="M960" s="15" t="str">
        <f aca="true">IF(I960="","",IF(L960&lt;=0,"Paid",IF(C960="","Draft",IF(E960&lt;TODAY(),"Overdue",IF(N(J960)&gt;0,"Part paid",IF(E960-TODAY()&lt;=7,"Due soon","Not due yet"))))))</f>
        <v/>
      </c>
      <c r="N960" s="16" t="str">
        <f aca="true">IF(OR(L960="",E960=""),"",IF(AND(L960&gt;0,E960&lt;TODAY()),TODAY()-E960,0))</f>
        <v/>
      </c>
      <c r="O960" s="15" t="str">
        <f aca="false">IF(OR(L960="",N(L960)&lt;=0,E960=""),"",IF(N960=0,"Current",IF(N960&lt;=30,"1-30",IF(N960&lt;=60,"31-60",IF(N960&lt;=90,"61-90","90+")))))</f>
        <v/>
      </c>
      <c r="P960" s="16" t="str">
        <f aca="false">IF(OR(K960="",C960="",N(L960)&gt;0),"",K960-C960)</f>
        <v/>
      </c>
      <c r="Q960" s="9"/>
    </row>
    <row r="961" customFormat="false" ht="15" hidden="false" customHeight="false" outlineLevel="0" collapsed="false">
      <c r="A961" s="9"/>
      <c r="B961" s="9"/>
      <c r="C961" s="10"/>
      <c r="D961" s="11"/>
      <c r="E961" s="12" t="str">
        <f aca="false">IF(C961="","",C961+N(D961))</f>
        <v/>
      </c>
      <c r="F961" s="9"/>
      <c r="G961" s="13"/>
      <c r="H961" s="13"/>
      <c r="I961" s="14" t="str">
        <f aca="false">IF(G961="","",G961+N(H961))</f>
        <v/>
      </c>
      <c r="J961" s="13"/>
      <c r="K961" s="10"/>
      <c r="L961" s="14" t="str">
        <f aca="false">IF(I961="","",I961-N(J961))</f>
        <v/>
      </c>
      <c r="M961" s="15" t="str">
        <f aca="true">IF(I961="","",IF(L961&lt;=0,"Paid",IF(C961="","Draft",IF(E961&lt;TODAY(),"Overdue",IF(N(J961)&gt;0,"Part paid",IF(E961-TODAY()&lt;=7,"Due soon","Not due yet"))))))</f>
        <v/>
      </c>
      <c r="N961" s="16" t="str">
        <f aca="true">IF(OR(L961="",E961=""),"",IF(AND(L961&gt;0,E961&lt;TODAY()),TODAY()-E961,0))</f>
        <v/>
      </c>
      <c r="O961" s="15" t="str">
        <f aca="false">IF(OR(L961="",N(L961)&lt;=0,E961=""),"",IF(N961=0,"Current",IF(N961&lt;=30,"1-30",IF(N961&lt;=60,"31-60",IF(N961&lt;=90,"61-90","90+")))))</f>
        <v/>
      </c>
      <c r="P961" s="16" t="str">
        <f aca="false">IF(OR(K961="",C961="",N(L961)&gt;0),"",K961-C961)</f>
        <v/>
      </c>
      <c r="Q961" s="9"/>
    </row>
    <row r="962" customFormat="false" ht="15" hidden="false" customHeight="false" outlineLevel="0" collapsed="false">
      <c r="A962" s="9"/>
      <c r="B962" s="9"/>
      <c r="C962" s="10"/>
      <c r="D962" s="11"/>
      <c r="E962" s="12" t="str">
        <f aca="false">IF(C962="","",C962+N(D962))</f>
        <v/>
      </c>
      <c r="F962" s="9"/>
      <c r="G962" s="13"/>
      <c r="H962" s="13"/>
      <c r="I962" s="14" t="str">
        <f aca="false">IF(G962="","",G962+N(H962))</f>
        <v/>
      </c>
      <c r="J962" s="13"/>
      <c r="K962" s="10"/>
      <c r="L962" s="14" t="str">
        <f aca="false">IF(I962="","",I962-N(J962))</f>
        <v/>
      </c>
      <c r="M962" s="15" t="str">
        <f aca="true">IF(I962="","",IF(L962&lt;=0,"Paid",IF(C962="","Draft",IF(E962&lt;TODAY(),"Overdue",IF(N(J962)&gt;0,"Part paid",IF(E962-TODAY()&lt;=7,"Due soon","Not due yet"))))))</f>
        <v/>
      </c>
      <c r="N962" s="16" t="str">
        <f aca="true">IF(OR(L962="",E962=""),"",IF(AND(L962&gt;0,E962&lt;TODAY()),TODAY()-E962,0))</f>
        <v/>
      </c>
      <c r="O962" s="15" t="str">
        <f aca="false">IF(OR(L962="",N(L962)&lt;=0,E962=""),"",IF(N962=0,"Current",IF(N962&lt;=30,"1-30",IF(N962&lt;=60,"31-60",IF(N962&lt;=90,"61-90","90+")))))</f>
        <v/>
      </c>
      <c r="P962" s="16" t="str">
        <f aca="false">IF(OR(K962="",C962="",N(L962)&gt;0),"",K962-C962)</f>
        <v/>
      </c>
      <c r="Q962" s="9"/>
    </row>
    <row r="963" customFormat="false" ht="15" hidden="false" customHeight="false" outlineLevel="0" collapsed="false">
      <c r="A963" s="9"/>
      <c r="B963" s="9"/>
      <c r="C963" s="10"/>
      <c r="D963" s="11"/>
      <c r="E963" s="12" t="str">
        <f aca="false">IF(C963="","",C963+N(D963))</f>
        <v/>
      </c>
      <c r="F963" s="9"/>
      <c r="G963" s="13"/>
      <c r="H963" s="13"/>
      <c r="I963" s="14" t="str">
        <f aca="false">IF(G963="","",G963+N(H963))</f>
        <v/>
      </c>
      <c r="J963" s="13"/>
      <c r="K963" s="10"/>
      <c r="L963" s="14" t="str">
        <f aca="false">IF(I963="","",I963-N(J963))</f>
        <v/>
      </c>
      <c r="M963" s="15" t="str">
        <f aca="true">IF(I963="","",IF(L963&lt;=0,"Paid",IF(C963="","Draft",IF(E963&lt;TODAY(),"Overdue",IF(N(J963)&gt;0,"Part paid",IF(E963-TODAY()&lt;=7,"Due soon","Not due yet"))))))</f>
        <v/>
      </c>
      <c r="N963" s="16" t="str">
        <f aca="true">IF(OR(L963="",E963=""),"",IF(AND(L963&gt;0,E963&lt;TODAY()),TODAY()-E963,0))</f>
        <v/>
      </c>
      <c r="O963" s="15" t="str">
        <f aca="false">IF(OR(L963="",N(L963)&lt;=0,E963=""),"",IF(N963=0,"Current",IF(N963&lt;=30,"1-30",IF(N963&lt;=60,"31-60",IF(N963&lt;=90,"61-90","90+")))))</f>
        <v/>
      </c>
      <c r="P963" s="16" t="str">
        <f aca="false">IF(OR(K963="",C963="",N(L963)&gt;0),"",K963-C963)</f>
        <v/>
      </c>
      <c r="Q963" s="9"/>
    </row>
    <row r="964" customFormat="false" ht="15" hidden="false" customHeight="false" outlineLevel="0" collapsed="false">
      <c r="A964" s="9"/>
      <c r="B964" s="9"/>
      <c r="C964" s="10"/>
      <c r="D964" s="11"/>
      <c r="E964" s="12" t="str">
        <f aca="false">IF(C964="","",C964+N(D964))</f>
        <v/>
      </c>
      <c r="F964" s="9"/>
      <c r="G964" s="13"/>
      <c r="H964" s="13"/>
      <c r="I964" s="14" t="str">
        <f aca="false">IF(G964="","",G964+N(H964))</f>
        <v/>
      </c>
      <c r="J964" s="13"/>
      <c r="K964" s="10"/>
      <c r="L964" s="14" t="str">
        <f aca="false">IF(I964="","",I964-N(J964))</f>
        <v/>
      </c>
      <c r="M964" s="15" t="str">
        <f aca="true">IF(I964="","",IF(L964&lt;=0,"Paid",IF(C964="","Draft",IF(E964&lt;TODAY(),"Overdue",IF(N(J964)&gt;0,"Part paid",IF(E964-TODAY()&lt;=7,"Due soon","Not due yet"))))))</f>
        <v/>
      </c>
      <c r="N964" s="16" t="str">
        <f aca="true">IF(OR(L964="",E964=""),"",IF(AND(L964&gt;0,E964&lt;TODAY()),TODAY()-E964,0))</f>
        <v/>
      </c>
      <c r="O964" s="15" t="str">
        <f aca="false">IF(OR(L964="",N(L964)&lt;=0,E964=""),"",IF(N964=0,"Current",IF(N964&lt;=30,"1-30",IF(N964&lt;=60,"31-60",IF(N964&lt;=90,"61-90","90+")))))</f>
        <v/>
      </c>
      <c r="P964" s="16" t="str">
        <f aca="false">IF(OR(K964="",C964="",N(L964)&gt;0),"",K964-C964)</f>
        <v/>
      </c>
      <c r="Q964" s="9"/>
    </row>
    <row r="965" customFormat="false" ht="15" hidden="false" customHeight="false" outlineLevel="0" collapsed="false">
      <c r="A965" s="9"/>
      <c r="B965" s="9"/>
      <c r="C965" s="10"/>
      <c r="D965" s="11"/>
      <c r="E965" s="12" t="str">
        <f aca="false">IF(C965="","",C965+N(D965))</f>
        <v/>
      </c>
      <c r="F965" s="9"/>
      <c r="G965" s="13"/>
      <c r="H965" s="13"/>
      <c r="I965" s="14" t="str">
        <f aca="false">IF(G965="","",G965+N(H965))</f>
        <v/>
      </c>
      <c r="J965" s="13"/>
      <c r="K965" s="10"/>
      <c r="L965" s="14" t="str">
        <f aca="false">IF(I965="","",I965-N(J965))</f>
        <v/>
      </c>
      <c r="M965" s="15" t="str">
        <f aca="true">IF(I965="","",IF(L965&lt;=0,"Paid",IF(C965="","Draft",IF(E965&lt;TODAY(),"Overdue",IF(N(J965)&gt;0,"Part paid",IF(E965-TODAY()&lt;=7,"Due soon","Not due yet"))))))</f>
        <v/>
      </c>
      <c r="N965" s="16" t="str">
        <f aca="true">IF(OR(L965="",E965=""),"",IF(AND(L965&gt;0,E965&lt;TODAY()),TODAY()-E965,0))</f>
        <v/>
      </c>
      <c r="O965" s="15" t="str">
        <f aca="false">IF(OR(L965="",N(L965)&lt;=0,E965=""),"",IF(N965=0,"Current",IF(N965&lt;=30,"1-30",IF(N965&lt;=60,"31-60",IF(N965&lt;=90,"61-90","90+")))))</f>
        <v/>
      </c>
      <c r="P965" s="16" t="str">
        <f aca="false">IF(OR(K965="",C965="",N(L965)&gt;0),"",K965-C965)</f>
        <v/>
      </c>
      <c r="Q965" s="9"/>
    </row>
    <row r="966" customFormat="false" ht="15" hidden="false" customHeight="false" outlineLevel="0" collapsed="false">
      <c r="A966" s="9"/>
      <c r="B966" s="9"/>
      <c r="C966" s="10"/>
      <c r="D966" s="11"/>
      <c r="E966" s="12" t="str">
        <f aca="false">IF(C966="","",C966+N(D966))</f>
        <v/>
      </c>
      <c r="F966" s="9"/>
      <c r="G966" s="13"/>
      <c r="H966" s="13"/>
      <c r="I966" s="14" t="str">
        <f aca="false">IF(G966="","",G966+N(H966))</f>
        <v/>
      </c>
      <c r="J966" s="13"/>
      <c r="K966" s="10"/>
      <c r="L966" s="14" t="str">
        <f aca="false">IF(I966="","",I966-N(J966))</f>
        <v/>
      </c>
      <c r="M966" s="15" t="str">
        <f aca="true">IF(I966="","",IF(L966&lt;=0,"Paid",IF(C966="","Draft",IF(E966&lt;TODAY(),"Overdue",IF(N(J966)&gt;0,"Part paid",IF(E966-TODAY()&lt;=7,"Due soon","Not due yet"))))))</f>
        <v/>
      </c>
      <c r="N966" s="16" t="str">
        <f aca="true">IF(OR(L966="",E966=""),"",IF(AND(L966&gt;0,E966&lt;TODAY()),TODAY()-E966,0))</f>
        <v/>
      </c>
      <c r="O966" s="15" t="str">
        <f aca="false">IF(OR(L966="",N(L966)&lt;=0,E966=""),"",IF(N966=0,"Current",IF(N966&lt;=30,"1-30",IF(N966&lt;=60,"31-60",IF(N966&lt;=90,"61-90","90+")))))</f>
        <v/>
      </c>
      <c r="P966" s="16" t="str">
        <f aca="false">IF(OR(K966="",C966="",N(L966)&gt;0),"",K966-C966)</f>
        <v/>
      </c>
      <c r="Q966" s="9"/>
    </row>
    <row r="967" customFormat="false" ht="15" hidden="false" customHeight="false" outlineLevel="0" collapsed="false">
      <c r="A967" s="9"/>
      <c r="B967" s="9"/>
      <c r="C967" s="10"/>
      <c r="D967" s="11"/>
      <c r="E967" s="12" t="str">
        <f aca="false">IF(C967="","",C967+N(D967))</f>
        <v/>
      </c>
      <c r="F967" s="9"/>
      <c r="G967" s="13"/>
      <c r="H967" s="13"/>
      <c r="I967" s="14" t="str">
        <f aca="false">IF(G967="","",G967+N(H967))</f>
        <v/>
      </c>
      <c r="J967" s="13"/>
      <c r="K967" s="10"/>
      <c r="L967" s="14" t="str">
        <f aca="false">IF(I967="","",I967-N(J967))</f>
        <v/>
      </c>
      <c r="M967" s="15" t="str">
        <f aca="true">IF(I967="","",IF(L967&lt;=0,"Paid",IF(C967="","Draft",IF(E967&lt;TODAY(),"Overdue",IF(N(J967)&gt;0,"Part paid",IF(E967-TODAY()&lt;=7,"Due soon","Not due yet"))))))</f>
        <v/>
      </c>
      <c r="N967" s="16" t="str">
        <f aca="true">IF(OR(L967="",E967=""),"",IF(AND(L967&gt;0,E967&lt;TODAY()),TODAY()-E967,0))</f>
        <v/>
      </c>
      <c r="O967" s="15" t="str">
        <f aca="false">IF(OR(L967="",N(L967)&lt;=0,E967=""),"",IF(N967=0,"Current",IF(N967&lt;=30,"1-30",IF(N967&lt;=60,"31-60",IF(N967&lt;=90,"61-90","90+")))))</f>
        <v/>
      </c>
      <c r="P967" s="16" t="str">
        <f aca="false">IF(OR(K967="",C967="",N(L967)&gt;0),"",K967-C967)</f>
        <v/>
      </c>
      <c r="Q967" s="9"/>
    </row>
    <row r="968" customFormat="false" ht="15" hidden="false" customHeight="false" outlineLevel="0" collapsed="false">
      <c r="A968" s="9"/>
      <c r="B968" s="9"/>
      <c r="C968" s="10"/>
      <c r="D968" s="11"/>
      <c r="E968" s="12" t="str">
        <f aca="false">IF(C968="","",C968+N(D968))</f>
        <v/>
      </c>
      <c r="F968" s="9"/>
      <c r="G968" s="13"/>
      <c r="H968" s="13"/>
      <c r="I968" s="14" t="str">
        <f aca="false">IF(G968="","",G968+N(H968))</f>
        <v/>
      </c>
      <c r="J968" s="13"/>
      <c r="K968" s="10"/>
      <c r="L968" s="14" t="str">
        <f aca="false">IF(I968="","",I968-N(J968))</f>
        <v/>
      </c>
      <c r="M968" s="15" t="str">
        <f aca="true">IF(I968="","",IF(L968&lt;=0,"Paid",IF(C968="","Draft",IF(E968&lt;TODAY(),"Overdue",IF(N(J968)&gt;0,"Part paid",IF(E968-TODAY()&lt;=7,"Due soon","Not due yet"))))))</f>
        <v/>
      </c>
      <c r="N968" s="16" t="str">
        <f aca="true">IF(OR(L968="",E968=""),"",IF(AND(L968&gt;0,E968&lt;TODAY()),TODAY()-E968,0))</f>
        <v/>
      </c>
      <c r="O968" s="15" t="str">
        <f aca="false">IF(OR(L968="",N(L968)&lt;=0,E968=""),"",IF(N968=0,"Current",IF(N968&lt;=30,"1-30",IF(N968&lt;=60,"31-60",IF(N968&lt;=90,"61-90","90+")))))</f>
        <v/>
      </c>
      <c r="P968" s="16" t="str">
        <f aca="false">IF(OR(K968="",C968="",N(L968)&gt;0),"",K968-C968)</f>
        <v/>
      </c>
      <c r="Q968" s="9"/>
    </row>
    <row r="969" customFormat="false" ht="15" hidden="false" customHeight="false" outlineLevel="0" collapsed="false">
      <c r="A969" s="9"/>
      <c r="B969" s="9"/>
      <c r="C969" s="10"/>
      <c r="D969" s="11"/>
      <c r="E969" s="12" t="str">
        <f aca="false">IF(C969="","",C969+N(D969))</f>
        <v/>
      </c>
      <c r="F969" s="9"/>
      <c r="G969" s="13"/>
      <c r="H969" s="13"/>
      <c r="I969" s="14" t="str">
        <f aca="false">IF(G969="","",G969+N(H969))</f>
        <v/>
      </c>
      <c r="J969" s="13"/>
      <c r="K969" s="10"/>
      <c r="L969" s="14" t="str">
        <f aca="false">IF(I969="","",I969-N(J969))</f>
        <v/>
      </c>
      <c r="M969" s="15" t="str">
        <f aca="true">IF(I969="","",IF(L969&lt;=0,"Paid",IF(C969="","Draft",IF(E969&lt;TODAY(),"Overdue",IF(N(J969)&gt;0,"Part paid",IF(E969-TODAY()&lt;=7,"Due soon","Not due yet"))))))</f>
        <v/>
      </c>
      <c r="N969" s="16" t="str">
        <f aca="true">IF(OR(L969="",E969=""),"",IF(AND(L969&gt;0,E969&lt;TODAY()),TODAY()-E969,0))</f>
        <v/>
      </c>
      <c r="O969" s="15" t="str">
        <f aca="false">IF(OR(L969="",N(L969)&lt;=0,E969=""),"",IF(N969=0,"Current",IF(N969&lt;=30,"1-30",IF(N969&lt;=60,"31-60",IF(N969&lt;=90,"61-90","90+")))))</f>
        <v/>
      </c>
      <c r="P969" s="16" t="str">
        <f aca="false">IF(OR(K969="",C969="",N(L969)&gt;0),"",K969-C969)</f>
        <v/>
      </c>
      <c r="Q969" s="9"/>
    </row>
    <row r="970" customFormat="false" ht="15" hidden="false" customHeight="false" outlineLevel="0" collapsed="false">
      <c r="A970" s="9"/>
      <c r="B970" s="9"/>
      <c r="C970" s="10"/>
      <c r="D970" s="11"/>
      <c r="E970" s="12" t="str">
        <f aca="false">IF(C970="","",C970+N(D970))</f>
        <v/>
      </c>
      <c r="F970" s="9"/>
      <c r="G970" s="13"/>
      <c r="H970" s="13"/>
      <c r="I970" s="14" t="str">
        <f aca="false">IF(G970="","",G970+N(H970))</f>
        <v/>
      </c>
      <c r="J970" s="13"/>
      <c r="K970" s="10"/>
      <c r="L970" s="14" t="str">
        <f aca="false">IF(I970="","",I970-N(J970))</f>
        <v/>
      </c>
      <c r="M970" s="15" t="str">
        <f aca="true">IF(I970="","",IF(L970&lt;=0,"Paid",IF(C970="","Draft",IF(E970&lt;TODAY(),"Overdue",IF(N(J970)&gt;0,"Part paid",IF(E970-TODAY()&lt;=7,"Due soon","Not due yet"))))))</f>
        <v/>
      </c>
      <c r="N970" s="16" t="str">
        <f aca="true">IF(OR(L970="",E970=""),"",IF(AND(L970&gt;0,E970&lt;TODAY()),TODAY()-E970,0))</f>
        <v/>
      </c>
      <c r="O970" s="15" t="str">
        <f aca="false">IF(OR(L970="",N(L970)&lt;=0,E970=""),"",IF(N970=0,"Current",IF(N970&lt;=30,"1-30",IF(N970&lt;=60,"31-60",IF(N970&lt;=90,"61-90","90+")))))</f>
        <v/>
      </c>
      <c r="P970" s="16" t="str">
        <f aca="false">IF(OR(K970="",C970="",N(L970)&gt;0),"",K970-C970)</f>
        <v/>
      </c>
      <c r="Q970" s="9"/>
    </row>
    <row r="971" customFormat="false" ht="15" hidden="false" customHeight="false" outlineLevel="0" collapsed="false">
      <c r="A971" s="9"/>
      <c r="B971" s="9"/>
      <c r="C971" s="10"/>
      <c r="D971" s="11"/>
      <c r="E971" s="12" t="str">
        <f aca="false">IF(C971="","",C971+N(D971))</f>
        <v/>
      </c>
      <c r="F971" s="9"/>
      <c r="G971" s="13"/>
      <c r="H971" s="13"/>
      <c r="I971" s="14" t="str">
        <f aca="false">IF(G971="","",G971+N(H971))</f>
        <v/>
      </c>
      <c r="J971" s="13"/>
      <c r="K971" s="10"/>
      <c r="L971" s="14" t="str">
        <f aca="false">IF(I971="","",I971-N(J971))</f>
        <v/>
      </c>
      <c r="M971" s="15" t="str">
        <f aca="true">IF(I971="","",IF(L971&lt;=0,"Paid",IF(C971="","Draft",IF(E971&lt;TODAY(),"Overdue",IF(N(J971)&gt;0,"Part paid",IF(E971-TODAY()&lt;=7,"Due soon","Not due yet"))))))</f>
        <v/>
      </c>
      <c r="N971" s="16" t="str">
        <f aca="true">IF(OR(L971="",E971=""),"",IF(AND(L971&gt;0,E971&lt;TODAY()),TODAY()-E971,0))</f>
        <v/>
      </c>
      <c r="O971" s="15" t="str">
        <f aca="false">IF(OR(L971="",N(L971)&lt;=0,E971=""),"",IF(N971=0,"Current",IF(N971&lt;=30,"1-30",IF(N971&lt;=60,"31-60",IF(N971&lt;=90,"61-90","90+")))))</f>
        <v/>
      </c>
      <c r="P971" s="16" t="str">
        <f aca="false">IF(OR(K971="",C971="",N(L971)&gt;0),"",K971-C971)</f>
        <v/>
      </c>
      <c r="Q971" s="9"/>
    </row>
    <row r="972" customFormat="false" ht="15" hidden="false" customHeight="false" outlineLevel="0" collapsed="false">
      <c r="A972" s="9"/>
      <c r="B972" s="9"/>
      <c r="C972" s="10"/>
      <c r="D972" s="11"/>
      <c r="E972" s="12" t="str">
        <f aca="false">IF(C972="","",C972+N(D972))</f>
        <v/>
      </c>
      <c r="F972" s="9"/>
      <c r="G972" s="13"/>
      <c r="H972" s="13"/>
      <c r="I972" s="14" t="str">
        <f aca="false">IF(G972="","",G972+N(H972))</f>
        <v/>
      </c>
      <c r="J972" s="13"/>
      <c r="K972" s="10"/>
      <c r="L972" s="14" t="str">
        <f aca="false">IF(I972="","",I972-N(J972))</f>
        <v/>
      </c>
      <c r="M972" s="15" t="str">
        <f aca="true">IF(I972="","",IF(L972&lt;=0,"Paid",IF(C972="","Draft",IF(E972&lt;TODAY(),"Overdue",IF(N(J972)&gt;0,"Part paid",IF(E972-TODAY()&lt;=7,"Due soon","Not due yet"))))))</f>
        <v/>
      </c>
      <c r="N972" s="16" t="str">
        <f aca="true">IF(OR(L972="",E972=""),"",IF(AND(L972&gt;0,E972&lt;TODAY()),TODAY()-E972,0))</f>
        <v/>
      </c>
      <c r="O972" s="15" t="str">
        <f aca="false">IF(OR(L972="",N(L972)&lt;=0,E972=""),"",IF(N972=0,"Current",IF(N972&lt;=30,"1-30",IF(N972&lt;=60,"31-60",IF(N972&lt;=90,"61-90","90+")))))</f>
        <v/>
      </c>
      <c r="P972" s="16" t="str">
        <f aca="false">IF(OR(K972="",C972="",N(L972)&gt;0),"",K972-C972)</f>
        <v/>
      </c>
      <c r="Q972" s="9"/>
    </row>
    <row r="973" customFormat="false" ht="15" hidden="false" customHeight="false" outlineLevel="0" collapsed="false">
      <c r="A973" s="9"/>
      <c r="B973" s="9"/>
      <c r="C973" s="10"/>
      <c r="D973" s="11"/>
      <c r="E973" s="12" t="str">
        <f aca="false">IF(C973="","",C973+N(D973))</f>
        <v/>
      </c>
      <c r="F973" s="9"/>
      <c r="G973" s="13"/>
      <c r="H973" s="13"/>
      <c r="I973" s="14" t="str">
        <f aca="false">IF(G973="","",G973+N(H973))</f>
        <v/>
      </c>
      <c r="J973" s="13"/>
      <c r="K973" s="10"/>
      <c r="L973" s="14" t="str">
        <f aca="false">IF(I973="","",I973-N(J973))</f>
        <v/>
      </c>
      <c r="M973" s="15" t="str">
        <f aca="true">IF(I973="","",IF(L973&lt;=0,"Paid",IF(C973="","Draft",IF(E973&lt;TODAY(),"Overdue",IF(N(J973)&gt;0,"Part paid",IF(E973-TODAY()&lt;=7,"Due soon","Not due yet"))))))</f>
        <v/>
      </c>
      <c r="N973" s="16" t="str">
        <f aca="true">IF(OR(L973="",E973=""),"",IF(AND(L973&gt;0,E973&lt;TODAY()),TODAY()-E973,0))</f>
        <v/>
      </c>
      <c r="O973" s="15" t="str">
        <f aca="false">IF(OR(L973="",N(L973)&lt;=0,E973=""),"",IF(N973=0,"Current",IF(N973&lt;=30,"1-30",IF(N973&lt;=60,"31-60",IF(N973&lt;=90,"61-90","90+")))))</f>
        <v/>
      </c>
      <c r="P973" s="16" t="str">
        <f aca="false">IF(OR(K973="",C973="",N(L973)&gt;0),"",K973-C973)</f>
        <v/>
      </c>
      <c r="Q973" s="9"/>
    </row>
    <row r="974" customFormat="false" ht="15" hidden="false" customHeight="false" outlineLevel="0" collapsed="false">
      <c r="A974" s="9"/>
      <c r="B974" s="9"/>
      <c r="C974" s="10"/>
      <c r="D974" s="11"/>
      <c r="E974" s="12" t="str">
        <f aca="false">IF(C974="","",C974+N(D974))</f>
        <v/>
      </c>
      <c r="F974" s="9"/>
      <c r="G974" s="13"/>
      <c r="H974" s="13"/>
      <c r="I974" s="14" t="str">
        <f aca="false">IF(G974="","",G974+N(H974))</f>
        <v/>
      </c>
      <c r="J974" s="13"/>
      <c r="K974" s="10"/>
      <c r="L974" s="14" t="str">
        <f aca="false">IF(I974="","",I974-N(J974))</f>
        <v/>
      </c>
      <c r="M974" s="15" t="str">
        <f aca="true">IF(I974="","",IF(L974&lt;=0,"Paid",IF(C974="","Draft",IF(E974&lt;TODAY(),"Overdue",IF(N(J974)&gt;0,"Part paid",IF(E974-TODAY()&lt;=7,"Due soon","Not due yet"))))))</f>
        <v/>
      </c>
      <c r="N974" s="16" t="str">
        <f aca="true">IF(OR(L974="",E974=""),"",IF(AND(L974&gt;0,E974&lt;TODAY()),TODAY()-E974,0))</f>
        <v/>
      </c>
      <c r="O974" s="15" t="str">
        <f aca="false">IF(OR(L974="",N(L974)&lt;=0,E974=""),"",IF(N974=0,"Current",IF(N974&lt;=30,"1-30",IF(N974&lt;=60,"31-60",IF(N974&lt;=90,"61-90","90+")))))</f>
        <v/>
      </c>
      <c r="P974" s="16" t="str">
        <f aca="false">IF(OR(K974="",C974="",N(L974)&gt;0),"",K974-C974)</f>
        <v/>
      </c>
      <c r="Q974" s="9"/>
    </row>
    <row r="975" customFormat="false" ht="15" hidden="false" customHeight="false" outlineLevel="0" collapsed="false">
      <c r="A975" s="9"/>
      <c r="B975" s="9"/>
      <c r="C975" s="10"/>
      <c r="D975" s="11"/>
      <c r="E975" s="12" t="str">
        <f aca="false">IF(C975="","",C975+N(D975))</f>
        <v/>
      </c>
      <c r="F975" s="9"/>
      <c r="G975" s="13"/>
      <c r="H975" s="13"/>
      <c r="I975" s="14" t="str">
        <f aca="false">IF(G975="","",G975+N(H975))</f>
        <v/>
      </c>
      <c r="J975" s="13"/>
      <c r="K975" s="10"/>
      <c r="L975" s="14" t="str">
        <f aca="false">IF(I975="","",I975-N(J975))</f>
        <v/>
      </c>
      <c r="M975" s="15" t="str">
        <f aca="true">IF(I975="","",IF(L975&lt;=0,"Paid",IF(C975="","Draft",IF(E975&lt;TODAY(),"Overdue",IF(N(J975)&gt;0,"Part paid",IF(E975-TODAY()&lt;=7,"Due soon","Not due yet"))))))</f>
        <v/>
      </c>
      <c r="N975" s="16" t="str">
        <f aca="true">IF(OR(L975="",E975=""),"",IF(AND(L975&gt;0,E975&lt;TODAY()),TODAY()-E975,0))</f>
        <v/>
      </c>
      <c r="O975" s="15" t="str">
        <f aca="false">IF(OR(L975="",N(L975)&lt;=0,E975=""),"",IF(N975=0,"Current",IF(N975&lt;=30,"1-30",IF(N975&lt;=60,"31-60",IF(N975&lt;=90,"61-90","90+")))))</f>
        <v/>
      </c>
      <c r="P975" s="16" t="str">
        <f aca="false">IF(OR(K975="",C975="",N(L975)&gt;0),"",K975-C975)</f>
        <v/>
      </c>
      <c r="Q975" s="9"/>
    </row>
    <row r="976" customFormat="false" ht="15" hidden="false" customHeight="false" outlineLevel="0" collapsed="false">
      <c r="A976" s="9"/>
      <c r="B976" s="9"/>
      <c r="C976" s="10"/>
      <c r="D976" s="11"/>
      <c r="E976" s="12" t="str">
        <f aca="false">IF(C976="","",C976+N(D976))</f>
        <v/>
      </c>
      <c r="F976" s="9"/>
      <c r="G976" s="13"/>
      <c r="H976" s="13"/>
      <c r="I976" s="14" t="str">
        <f aca="false">IF(G976="","",G976+N(H976))</f>
        <v/>
      </c>
      <c r="J976" s="13"/>
      <c r="K976" s="10"/>
      <c r="L976" s="14" t="str">
        <f aca="false">IF(I976="","",I976-N(J976))</f>
        <v/>
      </c>
      <c r="M976" s="15" t="str">
        <f aca="true">IF(I976="","",IF(L976&lt;=0,"Paid",IF(C976="","Draft",IF(E976&lt;TODAY(),"Overdue",IF(N(J976)&gt;0,"Part paid",IF(E976-TODAY()&lt;=7,"Due soon","Not due yet"))))))</f>
        <v/>
      </c>
      <c r="N976" s="16" t="str">
        <f aca="true">IF(OR(L976="",E976=""),"",IF(AND(L976&gt;0,E976&lt;TODAY()),TODAY()-E976,0))</f>
        <v/>
      </c>
      <c r="O976" s="15" t="str">
        <f aca="false">IF(OR(L976="",N(L976)&lt;=0,E976=""),"",IF(N976=0,"Current",IF(N976&lt;=30,"1-30",IF(N976&lt;=60,"31-60",IF(N976&lt;=90,"61-90","90+")))))</f>
        <v/>
      </c>
      <c r="P976" s="16" t="str">
        <f aca="false">IF(OR(K976="",C976="",N(L976)&gt;0),"",K976-C976)</f>
        <v/>
      </c>
      <c r="Q976" s="9"/>
    </row>
    <row r="977" customFormat="false" ht="15" hidden="false" customHeight="false" outlineLevel="0" collapsed="false">
      <c r="A977" s="9"/>
      <c r="B977" s="9"/>
      <c r="C977" s="10"/>
      <c r="D977" s="11"/>
      <c r="E977" s="12" t="str">
        <f aca="false">IF(C977="","",C977+N(D977))</f>
        <v/>
      </c>
      <c r="F977" s="9"/>
      <c r="G977" s="13"/>
      <c r="H977" s="13"/>
      <c r="I977" s="14" t="str">
        <f aca="false">IF(G977="","",G977+N(H977))</f>
        <v/>
      </c>
      <c r="J977" s="13"/>
      <c r="K977" s="10"/>
      <c r="L977" s="14" t="str">
        <f aca="false">IF(I977="","",I977-N(J977))</f>
        <v/>
      </c>
      <c r="M977" s="15" t="str">
        <f aca="true">IF(I977="","",IF(L977&lt;=0,"Paid",IF(C977="","Draft",IF(E977&lt;TODAY(),"Overdue",IF(N(J977)&gt;0,"Part paid",IF(E977-TODAY()&lt;=7,"Due soon","Not due yet"))))))</f>
        <v/>
      </c>
      <c r="N977" s="16" t="str">
        <f aca="true">IF(OR(L977="",E977=""),"",IF(AND(L977&gt;0,E977&lt;TODAY()),TODAY()-E977,0))</f>
        <v/>
      </c>
      <c r="O977" s="15" t="str">
        <f aca="false">IF(OR(L977="",N(L977)&lt;=0,E977=""),"",IF(N977=0,"Current",IF(N977&lt;=30,"1-30",IF(N977&lt;=60,"31-60",IF(N977&lt;=90,"61-90","90+")))))</f>
        <v/>
      </c>
      <c r="P977" s="16" t="str">
        <f aca="false">IF(OR(K977="",C977="",N(L977)&gt;0),"",K977-C977)</f>
        <v/>
      </c>
      <c r="Q977" s="9"/>
    </row>
    <row r="978" customFormat="false" ht="15" hidden="false" customHeight="false" outlineLevel="0" collapsed="false">
      <c r="A978" s="9"/>
      <c r="B978" s="9"/>
      <c r="C978" s="10"/>
      <c r="D978" s="11"/>
      <c r="E978" s="12" t="str">
        <f aca="false">IF(C978="","",C978+N(D978))</f>
        <v/>
      </c>
      <c r="F978" s="9"/>
      <c r="G978" s="13"/>
      <c r="H978" s="13"/>
      <c r="I978" s="14" t="str">
        <f aca="false">IF(G978="","",G978+N(H978))</f>
        <v/>
      </c>
      <c r="J978" s="13"/>
      <c r="K978" s="10"/>
      <c r="L978" s="14" t="str">
        <f aca="false">IF(I978="","",I978-N(J978))</f>
        <v/>
      </c>
      <c r="M978" s="15" t="str">
        <f aca="true">IF(I978="","",IF(L978&lt;=0,"Paid",IF(C978="","Draft",IF(E978&lt;TODAY(),"Overdue",IF(N(J978)&gt;0,"Part paid",IF(E978-TODAY()&lt;=7,"Due soon","Not due yet"))))))</f>
        <v/>
      </c>
      <c r="N978" s="16" t="str">
        <f aca="true">IF(OR(L978="",E978=""),"",IF(AND(L978&gt;0,E978&lt;TODAY()),TODAY()-E978,0))</f>
        <v/>
      </c>
      <c r="O978" s="15" t="str">
        <f aca="false">IF(OR(L978="",N(L978)&lt;=0,E978=""),"",IF(N978=0,"Current",IF(N978&lt;=30,"1-30",IF(N978&lt;=60,"31-60",IF(N978&lt;=90,"61-90","90+")))))</f>
        <v/>
      </c>
      <c r="P978" s="16" t="str">
        <f aca="false">IF(OR(K978="",C978="",N(L978)&gt;0),"",K978-C978)</f>
        <v/>
      </c>
      <c r="Q978" s="9"/>
    </row>
    <row r="979" customFormat="false" ht="15" hidden="false" customHeight="false" outlineLevel="0" collapsed="false">
      <c r="A979" s="9"/>
      <c r="B979" s="9"/>
      <c r="C979" s="10"/>
      <c r="D979" s="11"/>
      <c r="E979" s="12" t="str">
        <f aca="false">IF(C979="","",C979+N(D979))</f>
        <v/>
      </c>
      <c r="F979" s="9"/>
      <c r="G979" s="13"/>
      <c r="H979" s="13"/>
      <c r="I979" s="14" t="str">
        <f aca="false">IF(G979="","",G979+N(H979))</f>
        <v/>
      </c>
      <c r="J979" s="13"/>
      <c r="K979" s="10"/>
      <c r="L979" s="14" t="str">
        <f aca="false">IF(I979="","",I979-N(J979))</f>
        <v/>
      </c>
      <c r="M979" s="15" t="str">
        <f aca="true">IF(I979="","",IF(L979&lt;=0,"Paid",IF(C979="","Draft",IF(E979&lt;TODAY(),"Overdue",IF(N(J979)&gt;0,"Part paid",IF(E979-TODAY()&lt;=7,"Due soon","Not due yet"))))))</f>
        <v/>
      </c>
      <c r="N979" s="16" t="str">
        <f aca="true">IF(OR(L979="",E979=""),"",IF(AND(L979&gt;0,E979&lt;TODAY()),TODAY()-E979,0))</f>
        <v/>
      </c>
      <c r="O979" s="15" t="str">
        <f aca="false">IF(OR(L979="",N(L979)&lt;=0,E979=""),"",IF(N979=0,"Current",IF(N979&lt;=30,"1-30",IF(N979&lt;=60,"31-60",IF(N979&lt;=90,"61-90","90+")))))</f>
        <v/>
      </c>
      <c r="P979" s="16" t="str">
        <f aca="false">IF(OR(K979="",C979="",N(L979)&gt;0),"",K979-C979)</f>
        <v/>
      </c>
      <c r="Q979" s="9"/>
    </row>
    <row r="980" customFormat="false" ht="15" hidden="false" customHeight="false" outlineLevel="0" collapsed="false">
      <c r="A980" s="9"/>
      <c r="B980" s="9"/>
      <c r="C980" s="10"/>
      <c r="D980" s="11"/>
      <c r="E980" s="12" t="str">
        <f aca="false">IF(C980="","",C980+N(D980))</f>
        <v/>
      </c>
      <c r="F980" s="9"/>
      <c r="G980" s="13"/>
      <c r="H980" s="13"/>
      <c r="I980" s="14" t="str">
        <f aca="false">IF(G980="","",G980+N(H980))</f>
        <v/>
      </c>
      <c r="J980" s="13"/>
      <c r="K980" s="10"/>
      <c r="L980" s="14" t="str">
        <f aca="false">IF(I980="","",I980-N(J980))</f>
        <v/>
      </c>
      <c r="M980" s="15" t="str">
        <f aca="true">IF(I980="","",IF(L980&lt;=0,"Paid",IF(C980="","Draft",IF(E980&lt;TODAY(),"Overdue",IF(N(J980)&gt;0,"Part paid",IF(E980-TODAY()&lt;=7,"Due soon","Not due yet"))))))</f>
        <v/>
      </c>
      <c r="N980" s="16" t="str">
        <f aca="true">IF(OR(L980="",E980=""),"",IF(AND(L980&gt;0,E980&lt;TODAY()),TODAY()-E980,0))</f>
        <v/>
      </c>
      <c r="O980" s="15" t="str">
        <f aca="false">IF(OR(L980="",N(L980)&lt;=0,E980=""),"",IF(N980=0,"Current",IF(N980&lt;=30,"1-30",IF(N980&lt;=60,"31-60",IF(N980&lt;=90,"61-90","90+")))))</f>
        <v/>
      </c>
      <c r="P980" s="16" t="str">
        <f aca="false">IF(OR(K980="",C980="",N(L980)&gt;0),"",K980-C980)</f>
        <v/>
      </c>
      <c r="Q980" s="9"/>
    </row>
    <row r="981" customFormat="false" ht="15" hidden="false" customHeight="false" outlineLevel="0" collapsed="false">
      <c r="A981" s="9"/>
      <c r="B981" s="9"/>
      <c r="C981" s="10"/>
      <c r="D981" s="11"/>
      <c r="E981" s="12" t="str">
        <f aca="false">IF(C981="","",C981+N(D981))</f>
        <v/>
      </c>
      <c r="F981" s="9"/>
      <c r="G981" s="13"/>
      <c r="H981" s="13"/>
      <c r="I981" s="14" t="str">
        <f aca="false">IF(G981="","",G981+N(H981))</f>
        <v/>
      </c>
      <c r="J981" s="13"/>
      <c r="K981" s="10"/>
      <c r="L981" s="14" t="str">
        <f aca="false">IF(I981="","",I981-N(J981))</f>
        <v/>
      </c>
      <c r="M981" s="15" t="str">
        <f aca="true">IF(I981="","",IF(L981&lt;=0,"Paid",IF(C981="","Draft",IF(E981&lt;TODAY(),"Overdue",IF(N(J981)&gt;0,"Part paid",IF(E981-TODAY()&lt;=7,"Due soon","Not due yet"))))))</f>
        <v/>
      </c>
      <c r="N981" s="16" t="str">
        <f aca="true">IF(OR(L981="",E981=""),"",IF(AND(L981&gt;0,E981&lt;TODAY()),TODAY()-E981,0))</f>
        <v/>
      </c>
      <c r="O981" s="15" t="str">
        <f aca="false">IF(OR(L981="",N(L981)&lt;=0,E981=""),"",IF(N981=0,"Current",IF(N981&lt;=30,"1-30",IF(N981&lt;=60,"31-60",IF(N981&lt;=90,"61-90","90+")))))</f>
        <v/>
      </c>
      <c r="P981" s="16" t="str">
        <f aca="false">IF(OR(K981="",C981="",N(L981)&gt;0),"",K981-C981)</f>
        <v/>
      </c>
      <c r="Q981" s="9"/>
    </row>
    <row r="982" customFormat="false" ht="15" hidden="false" customHeight="false" outlineLevel="0" collapsed="false">
      <c r="A982" s="9"/>
      <c r="B982" s="9"/>
      <c r="C982" s="10"/>
      <c r="D982" s="11"/>
      <c r="E982" s="12" t="str">
        <f aca="false">IF(C982="","",C982+N(D982))</f>
        <v/>
      </c>
      <c r="F982" s="9"/>
      <c r="G982" s="13"/>
      <c r="H982" s="13"/>
      <c r="I982" s="14" t="str">
        <f aca="false">IF(G982="","",G982+N(H982))</f>
        <v/>
      </c>
      <c r="J982" s="13"/>
      <c r="K982" s="10"/>
      <c r="L982" s="14" t="str">
        <f aca="false">IF(I982="","",I982-N(J982))</f>
        <v/>
      </c>
      <c r="M982" s="15" t="str">
        <f aca="true">IF(I982="","",IF(L982&lt;=0,"Paid",IF(C982="","Draft",IF(E982&lt;TODAY(),"Overdue",IF(N(J982)&gt;0,"Part paid",IF(E982-TODAY()&lt;=7,"Due soon","Not due yet"))))))</f>
        <v/>
      </c>
      <c r="N982" s="16" t="str">
        <f aca="true">IF(OR(L982="",E982=""),"",IF(AND(L982&gt;0,E982&lt;TODAY()),TODAY()-E982,0))</f>
        <v/>
      </c>
      <c r="O982" s="15" t="str">
        <f aca="false">IF(OR(L982="",N(L982)&lt;=0,E982=""),"",IF(N982=0,"Current",IF(N982&lt;=30,"1-30",IF(N982&lt;=60,"31-60",IF(N982&lt;=90,"61-90","90+")))))</f>
        <v/>
      </c>
      <c r="P982" s="16" t="str">
        <f aca="false">IF(OR(K982="",C982="",N(L982)&gt;0),"",K982-C982)</f>
        <v/>
      </c>
      <c r="Q982" s="9"/>
    </row>
    <row r="983" customFormat="false" ht="15" hidden="false" customHeight="false" outlineLevel="0" collapsed="false">
      <c r="A983" s="9"/>
      <c r="B983" s="9"/>
      <c r="C983" s="10"/>
      <c r="D983" s="11"/>
      <c r="E983" s="12" t="str">
        <f aca="false">IF(C983="","",C983+N(D983))</f>
        <v/>
      </c>
      <c r="F983" s="9"/>
      <c r="G983" s="13"/>
      <c r="H983" s="13"/>
      <c r="I983" s="14" t="str">
        <f aca="false">IF(G983="","",G983+N(H983))</f>
        <v/>
      </c>
      <c r="J983" s="13"/>
      <c r="K983" s="10"/>
      <c r="L983" s="14" t="str">
        <f aca="false">IF(I983="","",I983-N(J983))</f>
        <v/>
      </c>
      <c r="M983" s="15" t="str">
        <f aca="true">IF(I983="","",IF(L983&lt;=0,"Paid",IF(C983="","Draft",IF(E983&lt;TODAY(),"Overdue",IF(N(J983)&gt;0,"Part paid",IF(E983-TODAY()&lt;=7,"Due soon","Not due yet"))))))</f>
        <v/>
      </c>
      <c r="N983" s="16" t="str">
        <f aca="true">IF(OR(L983="",E983=""),"",IF(AND(L983&gt;0,E983&lt;TODAY()),TODAY()-E983,0))</f>
        <v/>
      </c>
      <c r="O983" s="15" t="str">
        <f aca="false">IF(OR(L983="",N(L983)&lt;=0,E983=""),"",IF(N983=0,"Current",IF(N983&lt;=30,"1-30",IF(N983&lt;=60,"31-60",IF(N983&lt;=90,"61-90","90+")))))</f>
        <v/>
      </c>
      <c r="P983" s="16" t="str">
        <f aca="false">IF(OR(K983="",C983="",N(L983)&gt;0),"",K983-C983)</f>
        <v/>
      </c>
      <c r="Q983" s="9"/>
    </row>
    <row r="984" customFormat="false" ht="15" hidden="false" customHeight="false" outlineLevel="0" collapsed="false">
      <c r="A984" s="9"/>
      <c r="B984" s="9"/>
      <c r="C984" s="10"/>
      <c r="D984" s="11"/>
      <c r="E984" s="12" t="str">
        <f aca="false">IF(C984="","",C984+N(D984))</f>
        <v/>
      </c>
      <c r="F984" s="9"/>
      <c r="G984" s="13"/>
      <c r="H984" s="13"/>
      <c r="I984" s="14" t="str">
        <f aca="false">IF(G984="","",G984+N(H984))</f>
        <v/>
      </c>
      <c r="J984" s="13"/>
      <c r="K984" s="10"/>
      <c r="L984" s="14" t="str">
        <f aca="false">IF(I984="","",I984-N(J984))</f>
        <v/>
      </c>
      <c r="M984" s="15" t="str">
        <f aca="true">IF(I984="","",IF(L984&lt;=0,"Paid",IF(C984="","Draft",IF(E984&lt;TODAY(),"Overdue",IF(N(J984)&gt;0,"Part paid",IF(E984-TODAY()&lt;=7,"Due soon","Not due yet"))))))</f>
        <v/>
      </c>
      <c r="N984" s="16" t="str">
        <f aca="true">IF(OR(L984="",E984=""),"",IF(AND(L984&gt;0,E984&lt;TODAY()),TODAY()-E984,0))</f>
        <v/>
      </c>
      <c r="O984" s="15" t="str">
        <f aca="false">IF(OR(L984="",N(L984)&lt;=0,E984=""),"",IF(N984=0,"Current",IF(N984&lt;=30,"1-30",IF(N984&lt;=60,"31-60",IF(N984&lt;=90,"61-90","90+")))))</f>
        <v/>
      </c>
      <c r="P984" s="16" t="str">
        <f aca="false">IF(OR(K984="",C984="",N(L984)&gt;0),"",K984-C984)</f>
        <v/>
      </c>
      <c r="Q984" s="9"/>
    </row>
    <row r="985" customFormat="false" ht="15" hidden="false" customHeight="false" outlineLevel="0" collapsed="false">
      <c r="A985" s="9"/>
      <c r="B985" s="9"/>
      <c r="C985" s="10"/>
      <c r="D985" s="11"/>
      <c r="E985" s="12" t="str">
        <f aca="false">IF(C985="","",C985+N(D985))</f>
        <v/>
      </c>
      <c r="F985" s="9"/>
      <c r="G985" s="13"/>
      <c r="H985" s="13"/>
      <c r="I985" s="14" t="str">
        <f aca="false">IF(G985="","",G985+N(H985))</f>
        <v/>
      </c>
      <c r="J985" s="13"/>
      <c r="K985" s="10"/>
      <c r="L985" s="14" t="str">
        <f aca="false">IF(I985="","",I985-N(J985))</f>
        <v/>
      </c>
      <c r="M985" s="15" t="str">
        <f aca="true">IF(I985="","",IF(L985&lt;=0,"Paid",IF(C985="","Draft",IF(E985&lt;TODAY(),"Overdue",IF(N(J985)&gt;0,"Part paid",IF(E985-TODAY()&lt;=7,"Due soon","Not due yet"))))))</f>
        <v/>
      </c>
      <c r="N985" s="16" t="str">
        <f aca="true">IF(OR(L985="",E985=""),"",IF(AND(L985&gt;0,E985&lt;TODAY()),TODAY()-E985,0))</f>
        <v/>
      </c>
      <c r="O985" s="15" t="str">
        <f aca="false">IF(OR(L985="",N(L985)&lt;=0,E985=""),"",IF(N985=0,"Current",IF(N985&lt;=30,"1-30",IF(N985&lt;=60,"31-60",IF(N985&lt;=90,"61-90","90+")))))</f>
        <v/>
      </c>
      <c r="P985" s="16" t="str">
        <f aca="false">IF(OR(K985="",C985="",N(L985)&gt;0),"",K985-C985)</f>
        <v/>
      </c>
      <c r="Q985" s="9"/>
    </row>
    <row r="986" customFormat="false" ht="15" hidden="false" customHeight="false" outlineLevel="0" collapsed="false">
      <c r="A986" s="9"/>
      <c r="B986" s="9"/>
      <c r="C986" s="10"/>
      <c r="D986" s="11"/>
      <c r="E986" s="12" t="str">
        <f aca="false">IF(C986="","",C986+N(D986))</f>
        <v/>
      </c>
      <c r="F986" s="9"/>
      <c r="G986" s="13"/>
      <c r="H986" s="13"/>
      <c r="I986" s="14" t="str">
        <f aca="false">IF(G986="","",G986+N(H986))</f>
        <v/>
      </c>
      <c r="J986" s="13"/>
      <c r="K986" s="10"/>
      <c r="L986" s="14" t="str">
        <f aca="false">IF(I986="","",I986-N(J986))</f>
        <v/>
      </c>
      <c r="M986" s="15" t="str">
        <f aca="true">IF(I986="","",IF(L986&lt;=0,"Paid",IF(C986="","Draft",IF(E986&lt;TODAY(),"Overdue",IF(N(J986)&gt;0,"Part paid",IF(E986-TODAY()&lt;=7,"Due soon","Not due yet"))))))</f>
        <v/>
      </c>
      <c r="N986" s="16" t="str">
        <f aca="true">IF(OR(L986="",E986=""),"",IF(AND(L986&gt;0,E986&lt;TODAY()),TODAY()-E986,0))</f>
        <v/>
      </c>
      <c r="O986" s="15" t="str">
        <f aca="false">IF(OR(L986="",N(L986)&lt;=0,E986=""),"",IF(N986=0,"Current",IF(N986&lt;=30,"1-30",IF(N986&lt;=60,"31-60",IF(N986&lt;=90,"61-90","90+")))))</f>
        <v/>
      </c>
      <c r="P986" s="16" t="str">
        <f aca="false">IF(OR(K986="",C986="",N(L986)&gt;0),"",K986-C986)</f>
        <v/>
      </c>
      <c r="Q986" s="9"/>
    </row>
    <row r="987" customFormat="false" ht="15" hidden="false" customHeight="false" outlineLevel="0" collapsed="false">
      <c r="A987" s="9"/>
      <c r="B987" s="9"/>
      <c r="C987" s="10"/>
      <c r="D987" s="11"/>
      <c r="E987" s="12" t="str">
        <f aca="false">IF(C987="","",C987+N(D987))</f>
        <v/>
      </c>
      <c r="F987" s="9"/>
      <c r="G987" s="13"/>
      <c r="H987" s="13"/>
      <c r="I987" s="14" t="str">
        <f aca="false">IF(G987="","",G987+N(H987))</f>
        <v/>
      </c>
      <c r="J987" s="13"/>
      <c r="K987" s="10"/>
      <c r="L987" s="14" t="str">
        <f aca="false">IF(I987="","",I987-N(J987))</f>
        <v/>
      </c>
      <c r="M987" s="15" t="str">
        <f aca="true">IF(I987="","",IF(L987&lt;=0,"Paid",IF(C987="","Draft",IF(E987&lt;TODAY(),"Overdue",IF(N(J987)&gt;0,"Part paid",IF(E987-TODAY()&lt;=7,"Due soon","Not due yet"))))))</f>
        <v/>
      </c>
      <c r="N987" s="16" t="str">
        <f aca="true">IF(OR(L987="",E987=""),"",IF(AND(L987&gt;0,E987&lt;TODAY()),TODAY()-E987,0))</f>
        <v/>
      </c>
      <c r="O987" s="15" t="str">
        <f aca="false">IF(OR(L987="",N(L987)&lt;=0,E987=""),"",IF(N987=0,"Current",IF(N987&lt;=30,"1-30",IF(N987&lt;=60,"31-60",IF(N987&lt;=90,"61-90","90+")))))</f>
        <v/>
      </c>
      <c r="P987" s="16" t="str">
        <f aca="false">IF(OR(K987="",C987="",N(L987)&gt;0),"",K987-C987)</f>
        <v/>
      </c>
      <c r="Q987" s="9"/>
    </row>
    <row r="988" customFormat="false" ht="15" hidden="false" customHeight="false" outlineLevel="0" collapsed="false">
      <c r="A988" s="9"/>
      <c r="B988" s="9"/>
      <c r="C988" s="10"/>
      <c r="D988" s="11"/>
      <c r="E988" s="12" t="str">
        <f aca="false">IF(C988="","",C988+N(D988))</f>
        <v/>
      </c>
      <c r="F988" s="9"/>
      <c r="G988" s="13"/>
      <c r="H988" s="13"/>
      <c r="I988" s="14" t="str">
        <f aca="false">IF(G988="","",G988+N(H988))</f>
        <v/>
      </c>
      <c r="J988" s="13"/>
      <c r="K988" s="10"/>
      <c r="L988" s="14" t="str">
        <f aca="false">IF(I988="","",I988-N(J988))</f>
        <v/>
      </c>
      <c r="M988" s="15" t="str">
        <f aca="true">IF(I988="","",IF(L988&lt;=0,"Paid",IF(C988="","Draft",IF(E988&lt;TODAY(),"Overdue",IF(N(J988)&gt;0,"Part paid",IF(E988-TODAY()&lt;=7,"Due soon","Not due yet"))))))</f>
        <v/>
      </c>
      <c r="N988" s="16" t="str">
        <f aca="true">IF(OR(L988="",E988=""),"",IF(AND(L988&gt;0,E988&lt;TODAY()),TODAY()-E988,0))</f>
        <v/>
      </c>
      <c r="O988" s="15" t="str">
        <f aca="false">IF(OR(L988="",N(L988)&lt;=0,E988=""),"",IF(N988=0,"Current",IF(N988&lt;=30,"1-30",IF(N988&lt;=60,"31-60",IF(N988&lt;=90,"61-90","90+")))))</f>
        <v/>
      </c>
      <c r="P988" s="16" t="str">
        <f aca="false">IF(OR(K988="",C988="",N(L988)&gt;0),"",K988-C988)</f>
        <v/>
      </c>
      <c r="Q988" s="9"/>
    </row>
    <row r="989" customFormat="false" ht="15" hidden="false" customHeight="false" outlineLevel="0" collapsed="false">
      <c r="A989" s="9"/>
      <c r="B989" s="9"/>
      <c r="C989" s="10"/>
      <c r="D989" s="11"/>
      <c r="E989" s="12" t="str">
        <f aca="false">IF(C989="","",C989+N(D989))</f>
        <v/>
      </c>
      <c r="F989" s="9"/>
      <c r="G989" s="13"/>
      <c r="H989" s="13"/>
      <c r="I989" s="14" t="str">
        <f aca="false">IF(G989="","",G989+N(H989))</f>
        <v/>
      </c>
      <c r="J989" s="13"/>
      <c r="K989" s="10"/>
      <c r="L989" s="14" t="str">
        <f aca="false">IF(I989="","",I989-N(J989))</f>
        <v/>
      </c>
      <c r="M989" s="15" t="str">
        <f aca="true">IF(I989="","",IF(L989&lt;=0,"Paid",IF(C989="","Draft",IF(E989&lt;TODAY(),"Overdue",IF(N(J989)&gt;0,"Part paid",IF(E989-TODAY()&lt;=7,"Due soon","Not due yet"))))))</f>
        <v/>
      </c>
      <c r="N989" s="16" t="str">
        <f aca="true">IF(OR(L989="",E989=""),"",IF(AND(L989&gt;0,E989&lt;TODAY()),TODAY()-E989,0))</f>
        <v/>
      </c>
      <c r="O989" s="15" t="str">
        <f aca="false">IF(OR(L989="",N(L989)&lt;=0,E989=""),"",IF(N989=0,"Current",IF(N989&lt;=30,"1-30",IF(N989&lt;=60,"31-60",IF(N989&lt;=90,"61-90","90+")))))</f>
        <v/>
      </c>
      <c r="P989" s="16" t="str">
        <f aca="false">IF(OR(K989="",C989="",N(L989)&gt;0),"",K989-C989)</f>
        <v/>
      </c>
      <c r="Q989" s="9"/>
    </row>
    <row r="990" customFormat="false" ht="15" hidden="false" customHeight="false" outlineLevel="0" collapsed="false">
      <c r="A990" s="9"/>
      <c r="B990" s="9"/>
      <c r="C990" s="10"/>
      <c r="D990" s="11"/>
      <c r="E990" s="12" t="str">
        <f aca="false">IF(C990="","",C990+N(D990))</f>
        <v/>
      </c>
      <c r="F990" s="9"/>
      <c r="G990" s="13"/>
      <c r="H990" s="13"/>
      <c r="I990" s="14" t="str">
        <f aca="false">IF(G990="","",G990+N(H990))</f>
        <v/>
      </c>
      <c r="J990" s="13"/>
      <c r="K990" s="10"/>
      <c r="L990" s="14" t="str">
        <f aca="false">IF(I990="","",I990-N(J990))</f>
        <v/>
      </c>
      <c r="M990" s="15" t="str">
        <f aca="true">IF(I990="","",IF(L990&lt;=0,"Paid",IF(C990="","Draft",IF(E990&lt;TODAY(),"Overdue",IF(N(J990)&gt;0,"Part paid",IF(E990-TODAY()&lt;=7,"Due soon","Not due yet"))))))</f>
        <v/>
      </c>
      <c r="N990" s="16" t="str">
        <f aca="true">IF(OR(L990="",E990=""),"",IF(AND(L990&gt;0,E990&lt;TODAY()),TODAY()-E990,0))</f>
        <v/>
      </c>
      <c r="O990" s="15" t="str">
        <f aca="false">IF(OR(L990="",N(L990)&lt;=0,E990=""),"",IF(N990=0,"Current",IF(N990&lt;=30,"1-30",IF(N990&lt;=60,"31-60",IF(N990&lt;=90,"61-90","90+")))))</f>
        <v/>
      </c>
      <c r="P990" s="16" t="str">
        <f aca="false">IF(OR(K990="",C990="",N(L990)&gt;0),"",K990-C990)</f>
        <v/>
      </c>
      <c r="Q990" s="9"/>
    </row>
    <row r="991" customFormat="false" ht="15" hidden="false" customHeight="false" outlineLevel="0" collapsed="false">
      <c r="A991" s="9"/>
      <c r="B991" s="9"/>
      <c r="C991" s="10"/>
      <c r="D991" s="11"/>
      <c r="E991" s="12" t="str">
        <f aca="false">IF(C991="","",C991+N(D991))</f>
        <v/>
      </c>
      <c r="F991" s="9"/>
      <c r="G991" s="13"/>
      <c r="H991" s="13"/>
      <c r="I991" s="14" t="str">
        <f aca="false">IF(G991="","",G991+N(H991))</f>
        <v/>
      </c>
      <c r="J991" s="13"/>
      <c r="K991" s="10"/>
      <c r="L991" s="14" t="str">
        <f aca="false">IF(I991="","",I991-N(J991))</f>
        <v/>
      </c>
      <c r="M991" s="15" t="str">
        <f aca="true">IF(I991="","",IF(L991&lt;=0,"Paid",IF(C991="","Draft",IF(E991&lt;TODAY(),"Overdue",IF(N(J991)&gt;0,"Part paid",IF(E991-TODAY()&lt;=7,"Due soon","Not due yet"))))))</f>
        <v/>
      </c>
      <c r="N991" s="16" t="str">
        <f aca="true">IF(OR(L991="",E991=""),"",IF(AND(L991&gt;0,E991&lt;TODAY()),TODAY()-E991,0))</f>
        <v/>
      </c>
      <c r="O991" s="15" t="str">
        <f aca="false">IF(OR(L991="",N(L991)&lt;=0,E991=""),"",IF(N991=0,"Current",IF(N991&lt;=30,"1-30",IF(N991&lt;=60,"31-60",IF(N991&lt;=90,"61-90","90+")))))</f>
        <v/>
      </c>
      <c r="P991" s="16" t="str">
        <f aca="false">IF(OR(K991="",C991="",N(L991)&gt;0),"",K991-C991)</f>
        <v/>
      </c>
      <c r="Q991" s="9"/>
    </row>
    <row r="992" customFormat="false" ht="15" hidden="false" customHeight="false" outlineLevel="0" collapsed="false">
      <c r="A992" s="9"/>
      <c r="B992" s="9"/>
      <c r="C992" s="10"/>
      <c r="D992" s="11"/>
      <c r="E992" s="12" t="str">
        <f aca="false">IF(C992="","",C992+N(D992))</f>
        <v/>
      </c>
      <c r="F992" s="9"/>
      <c r="G992" s="13"/>
      <c r="H992" s="13"/>
      <c r="I992" s="14" t="str">
        <f aca="false">IF(G992="","",G992+N(H992))</f>
        <v/>
      </c>
      <c r="J992" s="13"/>
      <c r="K992" s="10"/>
      <c r="L992" s="14" t="str">
        <f aca="false">IF(I992="","",I992-N(J992))</f>
        <v/>
      </c>
      <c r="M992" s="15" t="str">
        <f aca="true">IF(I992="","",IF(L992&lt;=0,"Paid",IF(C992="","Draft",IF(E992&lt;TODAY(),"Overdue",IF(N(J992)&gt;0,"Part paid",IF(E992-TODAY()&lt;=7,"Due soon","Not due yet"))))))</f>
        <v/>
      </c>
      <c r="N992" s="16" t="str">
        <f aca="true">IF(OR(L992="",E992=""),"",IF(AND(L992&gt;0,E992&lt;TODAY()),TODAY()-E992,0))</f>
        <v/>
      </c>
      <c r="O992" s="15" t="str">
        <f aca="false">IF(OR(L992="",N(L992)&lt;=0,E992=""),"",IF(N992=0,"Current",IF(N992&lt;=30,"1-30",IF(N992&lt;=60,"31-60",IF(N992&lt;=90,"61-90","90+")))))</f>
        <v/>
      </c>
      <c r="P992" s="16" t="str">
        <f aca="false">IF(OR(K992="",C992="",N(L992)&gt;0),"",K992-C992)</f>
        <v/>
      </c>
      <c r="Q992" s="9"/>
    </row>
    <row r="993" customFormat="false" ht="15" hidden="false" customHeight="false" outlineLevel="0" collapsed="false">
      <c r="A993" s="9"/>
      <c r="B993" s="9"/>
      <c r="C993" s="10"/>
      <c r="D993" s="11"/>
      <c r="E993" s="12" t="str">
        <f aca="false">IF(C993="","",C993+N(D993))</f>
        <v/>
      </c>
      <c r="F993" s="9"/>
      <c r="G993" s="13"/>
      <c r="H993" s="13"/>
      <c r="I993" s="14" t="str">
        <f aca="false">IF(G993="","",G993+N(H993))</f>
        <v/>
      </c>
      <c r="J993" s="13"/>
      <c r="K993" s="10"/>
      <c r="L993" s="14" t="str">
        <f aca="false">IF(I993="","",I993-N(J993))</f>
        <v/>
      </c>
      <c r="M993" s="15" t="str">
        <f aca="true">IF(I993="","",IF(L993&lt;=0,"Paid",IF(C993="","Draft",IF(E993&lt;TODAY(),"Overdue",IF(N(J993)&gt;0,"Part paid",IF(E993-TODAY()&lt;=7,"Due soon","Not due yet"))))))</f>
        <v/>
      </c>
      <c r="N993" s="16" t="str">
        <f aca="true">IF(OR(L993="",E993=""),"",IF(AND(L993&gt;0,E993&lt;TODAY()),TODAY()-E993,0))</f>
        <v/>
      </c>
      <c r="O993" s="15" t="str">
        <f aca="false">IF(OR(L993="",N(L993)&lt;=0,E993=""),"",IF(N993=0,"Current",IF(N993&lt;=30,"1-30",IF(N993&lt;=60,"31-60",IF(N993&lt;=90,"61-90","90+")))))</f>
        <v/>
      </c>
      <c r="P993" s="16" t="str">
        <f aca="false">IF(OR(K993="",C993="",N(L993)&gt;0),"",K993-C993)</f>
        <v/>
      </c>
      <c r="Q993" s="9"/>
    </row>
    <row r="994" customFormat="false" ht="15" hidden="false" customHeight="false" outlineLevel="0" collapsed="false">
      <c r="A994" s="9"/>
      <c r="B994" s="9"/>
      <c r="C994" s="10"/>
      <c r="D994" s="11"/>
      <c r="E994" s="12" t="str">
        <f aca="false">IF(C994="","",C994+N(D994))</f>
        <v/>
      </c>
      <c r="F994" s="9"/>
      <c r="G994" s="13"/>
      <c r="H994" s="13"/>
      <c r="I994" s="14" t="str">
        <f aca="false">IF(G994="","",G994+N(H994))</f>
        <v/>
      </c>
      <c r="J994" s="13"/>
      <c r="K994" s="10"/>
      <c r="L994" s="14" t="str">
        <f aca="false">IF(I994="","",I994-N(J994))</f>
        <v/>
      </c>
      <c r="M994" s="15" t="str">
        <f aca="true">IF(I994="","",IF(L994&lt;=0,"Paid",IF(C994="","Draft",IF(E994&lt;TODAY(),"Overdue",IF(N(J994)&gt;0,"Part paid",IF(E994-TODAY()&lt;=7,"Due soon","Not due yet"))))))</f>
        <v/>
      </c>
      <c r="N994" s="16" t="str">
        <f aca="true">IF(OR(L994="",E994=""),"",IF(AND(L994&gt;0,E994&lt;TODAY()),TODAY()-E994,0))</f>
        <v/>
      </c>
      <c r="O994" s="15" t="str">
        <f aca="false">IF(OR(L994="",N(L994)&lt;=0,E994=""),"",IF(N994=0,"Current",IF(N994&lt;=30,"1-30",IF(N994&lt;=60,"31-60",IF(N994&lt;=90,"61-90","90+")))))</f>
        <v/>
      </c>
      <c r="P994" s="16" t="str">
        <f aca="false">IF(OR(K994="",C994="",N(L994)&gt;0),"",K994-C994)</f>
        <v/>
      </c>
      <c r="Q994" s="9"/>
    </row>
    <row r="995" customFormat="false" ht="15" hidden="false" customHeight="false" outlineLevel="0" collapsed="false">
      <c r="A995" s="9"/>
      <c r="B995" s="9"/>
      <c r="C995" s="10"/>
      <c r="D995" s="11"/>
      <c r="E995" s="12" t="str">
        <f aca="false">IF(C995="","",C995+N(D995))</f>
        <v/>
      </c>
      <c r="F995" s="9"/>
      <c r="G995" s="13"/>
      <c r="H995" s="13"/>
      <c r="I995" s="14" t="str">
        <f aca="false">IF(G995="","",G995+N(H995))</f>
        <v/>
      </c>
      <c r="J995" s="13"/>
      <c r="K995" s="10"/>
      <c r="L995" s="14" t="str">
        <f aca="false">IF(I995="","",I995-N(J995))</f>
        <v/>
      </c>
      <c r="M995" s="15" t="str">
        <f aca="true">IF(I995="","",IF(L995&lt;=0,"Paid",IF(C995="","Draft",IF(E995&lt;TODAY(),"Overdue",IF(N(J995)&gt;0,"Part paid",IF(E995-TODAY()&lt;=7,"Due soon","Not due yet"))))))</f>
        <v/>
      </c>
      <c r="N995" s="16" t="str">
        <f aca="true">IF(OR(L995="",E995=""),"",IF(AND(L995&gt;0,E995&lt;TODAY()),TODAY()-E995,0))</f>
        <v/>
      </c>
      <c r="O995" s="15" t="str">
        <f aca="false">IF(OR(L995="",N(L995)&lt;=0,E995=""),"",IF(N995=0,"Current",IF(N995&lt;=30,"1-30",IF(N995&lt;=60,"31-60",IF(N995&lt;=90,"61-90","90+")))))</f>
        <v/>
      </c>
      <c r="P995" s="16" t="str">
        <f aca="false">IF(OR(K995="",C995="",N(L995)&gt;0),"",K995-C995)</f>
        <v/>
      </c>
      <c r="Q995" s="9"/>
    </row>
    <row r="996" customFormat="false" ht="15" hidden="false" customHeight="false" outlineLevel="0" collapsed="false">
      <c r="A996" s="9"/>
      <c r="B996" s="9"/>
      <c r="C996" s="10"/>
      <c r="D996" s="11"/>
      <c r="E996" s="12" t="str">
        <f aca="false">IF(C996="","",C996+N(D996))</f>
        <v/>
      </c>
      <c r="F996" s="9"/>
      <c r="G996" s="13"/>
      <c r="H996" s="13"/>
      <c r="I996" s="14" t="str">
        <f aca="false">IF(G996="","",G996+N(H996))</f>
        <v/>
      </c>
      <c r="J996" s="13"/>
      <c r="K996" s="10"/>
      <c r="L996" s="14" t="str">
        <f aca="false">IF(I996="","",I996-N(J996))</f>
        <v/>
      </c>
      <c r="M996" s="15" t="str">
        <f aca="true">IF(I996="","",IF(L996&lt;=0,"Paid",IF(C996="","Draft",IF(E996&lt;TODAY(),"Overdue",IF(N(J996)&gt;0,"Part paid",IF(E996-TODAY()&lt;=7,"Due soon","Not due yet"))))))</f>
        <v/>
      </c>
      <c r="N996" s="16" t="str">
        <f aca="true">IF(OR(L996="",E996=""),"",IF(AND(L996&gt;0,E996&lt;TODAY()),TODAY()-E996,0))</f>
        <v/>
      </c>
      <c r="O996" s="15" t="str">
        <f aca="false">IF(OR(L996="",N(L996)&lt;=0,E996=""),"",IF(N996=0,"Current",IF(N996&lt;=30,"1-30",IF(N996&lt;=60,"31-60",IF(N996&lt;=90,"61-90","90+")))))</f>
        <v/>
      </c>
      <c r="P996" s="16" t="str">
        <f aca="false">IF(OR(K996="",C996="",N(L996)&gt;0),"",K996-C996)</f>
        <v/>
      </c>
      <c r="Q996" s="9"/>
    </row>
    <row r="997" customFormat="false" ht="15" hidden="false" customHeight="false" outlineLevel="0" collapsed="false">
      <c r="A997" s="9"/>
      <c r="B997" s="9"/>
      <c r="C997" s="10"/>
      <c r="D997" s="11"/>
      <c r="E997" s="12" t="str">
        <f aca="false">IF(C997="","",C997+N(D997))</f>
        <v/>
      </c>
      <c r="F997" s="9"/>
      <c r="G997" s="13"/>
      <c r="H997" s="13"/>
      <c r="I997" s="14" t="str">
        <f aca="false">IF(G997="","",G997+N(H997))</f>
        <v/>
      </c>
      <c r="J997" s="13"/>
      <c r="K997" s="10"/>
      <c r="L997" s="14" t="str">
        <f aca="false">IF(I997="","",I997-N(J997))</f>
        <v/>
      </c>
      <c r="M997" s="15" t="str">
        <f aca="true">IF(I997="","",IF(L997&lt;=0,"Paid",IF(C997="","Draft",IF(E997&lt;TODAY(),"Overdue",IF(N(J997)&gt;0,"Part paid",IF(E997-TODAY()&lt;=7,"Due soon","Not due yet"))))))</f>
        <v/>
      </c>
      <c r="N997" s="16" t="str">
        <f aca="true">IF(OR(L997="",E997=""),"",IF(AND(L997&gt;0,E997&lt;TODAY()),TODAY()-E997,0))</f>
        <v/>
      </c>
      <c r="O997" s="15" t="str">
        <f aca="false">IF(OR(L997="",N(L997)&lt;=0,E997=""),"",IF(N997=0,"Current",IF(N997&lt;=30,"1-30",IF(N997&lt;=60,"31-60",IF(N997&lt;=90,"61-90","90+")))))</f>
        <v/>
      </c>
      <c r="P997" s="16" t="str">
        <f aca="false">IF(OR(K997="",C997="",N(L997)&gt;0),"",K997-C997)</f>
        <v/>
      </c>
      <c r="Q997" s="9"/>
    </row>
    <row r="998" customFormat="false" ht="15" hidden="false" customHeight="false" outlineLevel="0" collapsed="false">
      <c r="A998" s="9"/>
      <c r="B998" s="9"/>
      <c r="C998" s="10"/>
      <c r="D998" s="11"/>
      <c r="E998" s="12" t="str">
        <f aca="false">IF(C998="","",C998+N(D998))</f>
        <v/>
      </c>
      <c r="F998" s="9"/>
      <c r="G998" s="13"/>
      <c r="H998" s="13"/>
      <c r="I998" s="14" t="str">
        <f aca="false">IF(G998="","",G998+N(H998))</f>
        <v/>
      </c>
      <c r="J998" s="13"/>
      <c r="K998" s="10"/>
      <c r="L998" s="14" t="str">
        <f aca="false">IF(I998="","",I998-N(J998))</f>
        <v/>
      </c>
      <c r="M998" s="15" t="str">
        <f aca="true">IF(I998="","",IF(L998&lt;=0,"Paid",IF(C998="","Draft",IF(E998&lt;TODAY(),"Overdue",IF(N(J998)&gt;0,"Part paid",IF(E998-TODAY()&lt;=7,"Due soon","Not due yet"))))))</f>
        <v/>
      </c>
      <c r="N998" s="16" t="str">
        <f aca="true">IF(OR(L998="",E998=""),"",IF(AND(L998&gt;0,E998&lt;TODAY()),TODAY()-E998,0))</f>
        <v/>
      </c>
      <c r="O998" s="15" t="str">
        <f aca="false">IF(OR(L998="",N(L998)&lt;=0,E998=""),"",IF(N998=0,"Current",IF(N998&lt;=30,"1-30",IF(N998&lt;=60,"31-60",IF(N998&lt;=90,"61-90","90+")))))</f>
        <v/>
      </c>
      <c r="P998" s="16" t="str">
        <f aca="false">IF(OR(K998="",C998="",N(L998)&gt;0),"",K998-C998)</f>
        <v/>
      </c>
      <c r="Q998" s="9"/>
    </row>
    <row r="999" customFormat="false" ht="15" hidden="false" customHeight="false" outlineLevel="0" collapsed="false">
      <c r="A999" s="9"/>
      <c r="B999" s="9"/>
      <c r="C999" s="10"/>
      <c r="D999" s="11"/>
      <c r="E999" s="12" t="str">
        <f aca="false">IF(C999="","",C999+N(D999))</f>
        <v/>
      </c>
      <c r="F999" s="9"/>
      <c r="G999" s="13"/>
      <c r="H999" s="13"/>
      <c r="I999" s="14" t="str">
        <f aca="false">IF(G999="","",G999+N(H999))</f>
        <v/>
      </c>
      <c r="J999" s="13"/>
      <c r="K999" s="10"/>
      <c r="L999" s="14" t="str">
        <f aca="false">IF(I999="","",I999-N(J999))</f>
        <v/>
      </c>
      <c r="M999" s="15" t="str">
        <f aca="true">IF(I999="","",IF(L999&lt;=0,"Paid",IF(C999="","Draft",IF(E999&lt;TODAY(),"Overdue",IF(N(J999)&gt;0,"Part paid",IF(E999-TODAY()&lt;=7,"Due soon","Not due yet"))))))</f>
        <v/>
      </c>
      <c r="N999" s="16" t="str">
        <f aca="true">IF(OR(L999="",E999=""),"",IF(AND(L999&gt;0,E999&lt;TODAY()),TODAY()-E999,0))</f>
        <v/>
      </c>
      <c r="O999" s="15" t="str">
        <f aca="false">IF(OR(L999="",N(L999)&lt;=0,E999=""),"",IF(N999=0,"Current",IF(N999&lt;=30,"1-30",IF(N999&lt;=60,"31-60",IF(N999&lt;=90,"61-90","90+")))))</f>
        <v/>
      </c>
      <c r="P999" s="16" t="str">
        <f aca="false">IF(OR(K999="",C999="",N(L999)&gt;0),"",K999-C999)</f>
        <v/>
      </c>
      <c r="Q999" s="9"/>
    </row>
    <row r="1000" customFormat="false" ht="15" hidden="false" customHeight="false" outlineLevel="0" collapsed="false">
      <c r="A1000" s="9"/>
      <c r="B1000" s="9"/>
      <c r="C1000" s="10"/>
      <c r="D1000" s="11"/>
      <c r="E1000" s="12" t="str">
        <f aca="false">IF(C1000="","",C1000+N(D1000))</f>
        <v/>
      </c>
      <c r="F1000" s="9"/>
      <c r="G1000" s="13"/>
      <c r="H1000" s="13"/>
      <c r="I1000" s="14" t="str">
        <f aca="false">IF(G1000="","",G1000+N(H1000))</f>
        <v/>
      </c>
      <c r="J1000" s="13"/>
      <c r="K1000" s="10"/>
      <c r="L1000" s="14" t="str">
        <f aca="false">IF(I1000="","",I1000-N(J1000))</f>
        <v/>
      </c>
      <c r="M1000" s="15" t="str">
        <f aca="true">IF(I1000="","",IF(L1000&lt;=0,"Paid",IF(C1000="","Draft",IF(E1000&lt;TODAY(),"Overdue",IF(N(J1000)&gt;0,"Part paid",IF(E1000-TODAY()&lt;=7,"Due soon","Not due yet"))))))</f>
        <v/>
      </c>
      <c r="N1000" s="16" t="str">
        <f aca="true">IF(OR(L1000="",E1000=""),"",IF(AND(L1000&gt;0,E1000&lt;TODAY()),TODAY()-E1000,0))</f>
        <v/>
      </c>
      <c r="O1000" s="15" t="str">
        <f aca="false">IF(OR(L1000="",N(L1000)&lt;=0,E1000=""),"",IF(N1000=0,"Current",IF(N1000&lt;=30,"1-30",IF(N1000&lt;=60,"31-60",IF(N1000&lt;=90,"61-90","90+")))))</f>
        <v/>
      </c>
      <c r="P1000" s="16" t="str">
        <f aca="false">IF(OR(K1000="",C1000="",N(L1000)&gt;0),"",K1000-C1000)</f>
        <v/>
      </c>
      <c r="Q1000" s="9"/>
    </row>
    <row r="1001" customFormat="false" ht="15" hidden="false" customHeight="false" outlineLevel="0" collapsed="false">
      <c r="A1001" s="9"/>
      <c r="B1001" s="9"/>
      <c r="C1001" s="10"/>
      <c r="D1001" s="11"/>
      <c r="E1001" s="12" t="str">
        <f aca="false">IF(C1001="","",C1001+N(D1001))</f>
        <v/>
      </c>
      <c r="F1001" s="9"/>
      <c r="G1001" s="13"/>
      <c r="H1001" s="13"/>
      <c r="I1001" s="14" t="str">
        <f aca="false">IF(G1001="","",G1001+N(H1001))</f>
        <v/>
      </c>
      <c r="J1001" s="13"/>
      <c r="K1001" s="10"/>
      <c r="L1001" s="14" t="str">
        <f aca="false">IF(I1001="","",I1001-N(J1001))</f>
        <v/>
      </c>
      <c r="M1001" s="15" t="str">
        <f aca="true">IF(I1001="","",IF(L1001&lt;=0,"Paid",IF(C1001="","Draft",IF(E1001&lt;TODAY(),"Overdue",IF(N(J1001)&gt;0,"Part paid",IF(E1001-TODAY()&lt;=7,"Due soon","Not due yet"))))))</f>
        <v/>
      </c>
      <c r="N1001" s="16" t="str">
        <f aca="true">IF(OR(L1001="",E1001=""),"",IF(AND(L1001&gt;0,E1001&lt;TODAY()),TODAY()-E1001,0))</f>
        <v/>
      </c>
      <c r="O1001" s="15" t="str">
        <f aca="false">IF(OR(L1001="",N(L1001)&lt;=0,E1001=""),"",IF(N1001=0,"Current",IF(N1001&lt;=30,"1-30",IF(N1001&lt;=60,"31-60",IF(N1001&lt;=90,"61-90","90+")))))</f>
        <v/>
      </c>
      <c r="P1001" s="16" t="str">
        <f aca="false">IF(OR(K1001="",C1001="",N(L1001)&gt;0),"",K1001-C1001)</f>
        <v/>
      </c>
      <c r="Q1001" s="9"/>
    </row>
  </sheetData>
  <autoFilter ref="A1:Q1001"/>
  <conditionalFormatting sqref="M2:M1001">
    <cfRule type="expression" priority="2" aboveAverage="0" equalAverage="0" bottom="0" percent="0" rank="0" text="" dxfId="12">
      <formula>M2="Overdue"</formula>
    </cfRule>
    <cfRule type="expression" priority="3" aboveAverage="0" equalAverage="0" bottom="0" percent="0" rank="0" text="" dxfId="13">
      <formula>M2="Due soon"</formula>
    </cfRule>
    <cfRule type="expression" priority="4" aboveAverage="0" equalAverage="0" bottom="0" percent="0" rank="0" text="" dxfId="14">
      <formula>M2="Part paid"</formula>
    </cfRule>
    <cfRule type="expression" priority="5" aboveAverage="0" equalAverage="0" bottom="0" percent="0" rank="0" text="" dxfId="15">
      <formula>M2="Paid"</formula>
    </cfRule>
  </conditionalFormatting>
  <conditionalFormatting sqref="A2:L1001">
    <cfRule type="expression" priority="6" aboveAverage="0" equalAverage="0" bottom="0" percent="0" rank="0" text="" dxfId="16">
      <formula>$M2="Paid"</formula>
    </cfRule>
  </conditionalFormatting>
  <dataValidations count="5">
    <dataValidation allowBlank="true" error="Common terms are 0 (due on receipt), 7, 14, 30, 45, 60 or 90 days. Keep this number if it's right." errorStyle="warning" errorTitle="Unusual terms" operator="between" showDropDown="false" showErrorMessage="true" showInputMessage="false" sqref="D2:D1001" type="list">
      <formula1>"0,7,14,15,30,45,60,90"</formula1>
      <formula2>0</formula2>
    </dataValidation>
    <dataValidation allowBlank="true" error="This client isn't on the Clients tab yet. Add them there so they show on the Dashboard." errorStyle="warning" errorTitle="New client?" operator="between" showDropDown="false" showErrorMessage="true" showInputMessage="false" sqref="B2:B1001" type="list">
      <formula1>ClientList</formula1>
      <formula2>0</formula2>
    </dataValidation>
    <dataValidation allowBlank="true" error="Type a date like 15/01/2026, or double-click for the date picker." errorStyle="stop" errorTitle="Enter a real date" operator="between" showDropDown="false" showErrorMessage="true" showInputMessage="false" sqref="C2:C1001" type="date">
      <formula1>DATE(2000,1,1)</formula1>
      <formula2>DATE(2100,12,31)</formula2>
    </dataValidation>
    <dataValidation allowBlank="true" error="Type a date like 15/01/2026, or double-click for the date picker." errorStyle="stop" errorTitle="Enter a real date" operator="between" showDropDown="false" showErrorMessage="true" showInputMessage="false" sqref="K2:K1001" type="date">
      <formula1>DATE(2000,1,1)</formula1>
      <formula2>DATE(2100,12,31)</formula2>
    </dataValidation>
    <dataValidation allowBlank="true" error="Enter a number of 0 or more, without currency symbols." errorStyle="stop" errorTitle="Check the number" operator="greaterThanOrEqual" showDropDown="false" showErrorMessage="true" showInputMessage="false" sqref="G2:H1001 J2:J1001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9"/>
    <pageSetUpPr fitToPage="true"/>
  </sheetPr>
  <dimension ref="B1:E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16"/>
    <col collapsed="false" customWidth="true" hidden="false" outlineLevel="0" max="4" min="4" style="0" width="4"/>
    <col collapsed="false" customWidth="true" hidden="false" outlineLevel="0" max="5" min="5" style="0" width="26"/>
    <col collapsed="false" customWidth="true" hidden="false" outlineLevel="0" max="6" min="6" style="0" width="16"/>
  </cols>
  <sheetData>
    <row r="1" customFormat="false" ht="19.7" hidden="false" customHeight="false" outlineLevel="0" collapsed="false">
      <c r="B1" s="17" t="s">
        <v>55</v>
      </c>
    </row>
    <row r="2" customFormat="false" ht="15" hidden="false" customHeight="false" outlineLevel="0" collapsed="false">
      <c r="B2" s="18" t="str">
        <f aca="true">"As of "&amp;TEXT(TODAY(),"d mmm yyyy")&amp;" - updates every time you open the file."</f>
        <v>As of 19 Oct 2026 - updates every time you open the file.</v>
      </c>
    </row>
    <row r="4" customFormat="false" ht="15" hidden="false" customHeight="false" outlineLevel="0" collapsed="false">
      <c r="B4" s="19" t="s">
        <v>56</v>
      </c>
      <c r="E4" s="19" t="s">
        <v>57</v>
      </c>
    </row>
    <row r="5" customFormat="false" ht="19.7" hidden="false" customHeight="false" outlineLevel="0" collapsed="false">
      <c r="B5" s="20" t="n">
        <f aca="false">C19</f>
        <v>4294</v>
      </c>
      <c r="E5" s="20" t="n">
        <f aca="false">SUMIFS(Invoices!$L$2:$L$1001,Invoices!$M$2:$M$1001,"Overdue")</f>
        <v>2572</v>
      </c>
    </row>
    <row r="7" customFormat="false" ht="15" hidden="false" customHeight="false" outlineLevel="0" collapsed="false">
      <c r="B7" s="19" t="s">
        <v>58</v>
      </c>
      <c r="E7" s="19" t="s">
        <v>59</v>
      </c>
    </row>
    <row r="8" customFormat="false" ht="19.7" hidden="false" customHeight="false" outlineLevel="0" collapsed="false">
      <c r="B8" s="20" t="n">
        <f aca="true">SUMIFS(Invoices!$J$2:$J$1001,Invoices!$K$2:$K$1001,"&gt;="&amp;(TODAY()-30))</f>
        <v>900</v>
      </c>
      <c r="E8" s="21" t="n">
        <f aca="false">IFERROR(AVERAGE(Invoices!$P$2:$P$1001),"-")</f>
        <v>25</v>
      </c>
    </row>
    <row r="10" customFormat="false" ht="15" hidden="false" customHeight="false" outlineLevel="0" collapsed="false">
      <c r="B10" s="19" t="s">
        <v>60</v>
      </c>
      <c r="E10" s="19" t="s">
        <v>61</v>
      </c>
    </row>
    <row r="11" customFormat="false" ht="19.7" hidden="false" customHeight="false" outlineLevel="0" collapsed="false">
      <c r="B11" s="21" t="n">
        <f aca="false">COUNTIF(Invoices!$M$2:$M$1001,"Overdue")</f>
        <v>3</v>
      </c>
      <c r="E11" s="21" t="n">
        <f aca="false">COUNTIF(Invoices!$M$2:$M$1001,"Due soon")</f>
        <v>2</v>
      </c>
    </row>
    <row r="13" customFormat="false" ht="19.5" hidden="false" customHeight="true" outlineLevel="0" collapsed="false">
      <c r="B13" s="7" t="s">
        <v>62</v>
      </c>
      <c r="C13" s="7" t="s">
        <v>26</v>
      </c>
      <c r="D13" s="22"/>
      <c r="E13" s="7" t="s">
        <v>63</v>
      </c>
    </row>
    <row r="14" customFormat="false" ht="15" hidden="false" customHeight="false" outlineLevel="0" collapsed="false">
      <c r="B14" s="9" t="s">
        <v>64</v>
      </c>
      <c r="C14" s="13" t="n">
        <f aca="false">SUMIFS(Invoices!$L$2:$L$1001,Invoices!$O$2:$O$1001,"Current")</f>
        <v>1722</v>
      </c>
      <c r="E14" s="9" t="n">
        <f aca="false">COUNTIF(Invoices!$O$2:$O$1001,"Current")</f>
        <v>3</v>
      </c>
    </row>
    <row r="15" customFormat="false" ht="15" hidden="false" customHeight="false" outlineLevel="0" collapsed="false">
      <c r="B15" s="9" t="s">
        <v>65</v>
      </c>
      <c r="C15" s="13" t="n">
        <f aca="false">SUMIFS(Invoices!$L$2:$L$1001,Invoices!$O$2:$O$1001,"1-30")</f>
        <v>800</v>
      </c>
      <c r="E15" s="9" t="n">
        <f aca="false">COUNTIF(Invoices!$O$2:$O$1001,"1-30")</f>
        <v>1</v>
      </c>
    </row>
    <row r="16" customFormat="false" ht="15" hidden="false" customHeight="false" outlineLevel="0" collapsed="false">
      <c r="B16" s="9" t="s">
        <v>66</v>
      </c>
      <c r="C16" s="13" t="n">
        <f aca="false">SUMIFS(Invoices!$L$2:$L$1001,Invoices!$O$2:$O$1001,"31-60")</f>
        <v>800</v>
      </c>
      <c r="E16" s="9" t="n">
        <f aca="false">COUNTIF(Invoices!$O$2:$O$1001,"31-60")</f>
        <v>1</v>
      </c>
    </row>
    <row r="17" customFormat="false" ht="15" hidden="false" customHeight="false" outlineLevel="0" collapsed="false">
      <c r="B17" s="9" t="s">
        <v>67</v>
      </c>
      <c r="C17" s="13" t="n">
        <f aca="false">SUMIFS(Invoices!$L$2:$L$1001,Invoices!$O$2:$O$1001,"61-90")</f>
        <v>0</v>
      </c>
      <c r="E17" s="9" t="n">
        <f aca="false">COUNTIF(Invoices!$O$2:$O$1001,"61-90")</f>
        <v>0</v>
      </c>
    </row>
    <row r="18" customFormat="false" ht="15" hidden="false" customHeight="false" outlineLevel="0" collapsed="false">
      <c r="B18" s="9" t="s">
        <v>68</v>
      </c>
      <c r="C18" s="13" t="n">
        <f aca="false">SUMIFS(Invoices!$L$2:$L$1001,Invoices!$O$2:$O$1001,"90+")</f>
        <v>972</v>
      </c>
      <c r="E18" s="9" t="n">
        <f aca="false">COUNTIF(Invoices!$O$2:$O$1001,"90+")</f>
        <v>1</v>
      </c>
    </row>
    <row r="19" customFormat="false" ht="15" hidden="false" customHeight="false" outlineLevel="0" collapsed="false">
      <c r="B19" s="23" t="s">
        <v>69</v>
      </c>
      <c r="C19" s="24" t="n">
        <f aca="false">SUM(C14:C18)</f>
        <v>4294</v>
      </c>
      <c r="E19" s="23" t="n">
        <f aca="false">SUM(E14:E18)</f>
        <v>6</v>
      </c>
    </row>
    <row r="21" customFormat="false" ht="15" hidden="false" customHeight="false" outlineLevel="0" collapsed="false">
      <c r="B21" s="18" t="s">
        <v>70</v>
      </c>
    </row>
  </sheetData>
  <conditionalFormatting sqref="E5">
    <cfRule type="cellIs" priority="2" operator="greaterThan" aboveAverage="0" equalAverage="0" bottom="0" percent="0" rank="0" text="" dxfId="17">
      <formula>0</formula>
    </cfRule>
  </conditionalFormatting>
  <conditionalFormatting sqref="B11">
    <cfRule type="cellIs" priority="3" operator="greaterThan" aboveAverage="0" equalAverage="0" bottom="0" percent="0" rank="0" text="" dxfId="17">
      <formula>0</formula>
    </cfRule>
  </conditionalFormatting>
  <conditionalFormatting sqref="C16:C18">
    <cfRule type="cellIs" priority="4" operator="greaterThan" aboveAverage="0" equalAverage="0" bottom="0" percent="0" rank="0" text="" dxfId="18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95959"/>
    <pageSetUpPr fitToPage="false"/>
  </sheetPr>
  <dimension ref="A1:I20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6"/>
    <col collapsed="false" customWidth="true" hidden="false" outlineLevel="0" max="4" min="4" style="0" width="10"/>
    <col collapsed="false" customWidth="true" hidden="false" outlineLevel="0" max="8" min="5" style="0" width="13"/>
    <col collapsed="false" customWidth="true" hidden="false" outlineLevel="0" max="9" min="9" style="0" width="10"/>
  </cols>
  <sheetData>
    <row r="1" customFormat="false" ht="30" hidden="false" customHeight="true" outlineLevel="0" collapsed="false">
      <c r="A1" s="7" t="s">
        <v>21</v>
      </c>
      <c r="B1" s="7" t="s">
        <v>71</v>
      </c>
      <c r="C1" s="7" t="s">
        <v>72</v>
      </c>
      <c r="D1" s="7" t="s">
        <v>73</v>
      </c>
      <c r="E1" s="8" t="s">
        <v>74</v>
      </c>
      <c r="F1" s="8" t="s">
        <v>75</v>
      </c>
      <c r="G1" s="8" t="s">
        <v>76</v>
      </c>
      <c r="H1" s="8" t="s">
        <v>57</v>
      </c>
      <c r="I1" s="8" t="s">
        <v>77</v>
      </c>
    </row>
    <row r="2" customFormat="false" ht="15" hidden="false" customHeight="false" outlineLevel="0" collapsed="false">
      <c r="A2" s="9" t="s">
        <v>38</v>
      </c>
      <c r="B2" s="9" t="s">
        <v>78</v>
      </c>
      <c r="C2" s="9"/>
      <c r="D2" s="11" t="n">
        <v>30</v>
      </c>
      <c r="E2" s="14" t="n">
        <f aca="false">IF(A2="","",SUMIFS(Invoices!$I$2:$I$1001,Invoices!$B$2:$B$1001,A2))</f>
        <v>3000</v>
      </c>
      <c r="F2" s="14" t="n">
        <f aca="false">IF(A2="","",SUMIFS(Invoices!$J$2:$J$1001,Invoices!$B$2:$B$1001,A2))</f>
        <v>2200</v>
      </c>
      <c r="G2" s="14" t="n">
        <f aca="false">IF(A2="","",SUMIFS(Invoices!$L$2:$L$1001,Invoices!$B$2:$B$1001,A2))</f>
        <v>800</v>
      </c>
      <c r="H2" s="14" t="n">
        <f aca="false">IF(A2="","",SUMIFS(Invoices!$L$2:$L$1001,Invoices!$B$2:$B$1001,A2,Invoices!$M$2:$M$1001,"Overdue"))</f>
        <v>800</v>
      </c>
      <c r="I2" s="16" t="n">
        <f aca="false">IF(A2="","",IFERROR(AVERAGEIFS(Invoices!$P$2:$P$1001,Invoices!$B$2:$B$1001,A2),""))</f>
        <v>25</v>
      </c>
    </row>
    <row r="3" customFormat="false" ht="15" hidden="false" customHeight="false" outlineLevel="0" collapsed="false">
      <c r="A3" s="9" t="s">
        <v>42</v>
      </c>
      <c r="B3" s="9" t="s">
        <v>79</v>
      </c>
      <c r="C3" s="9"/>
      <c r="D3" s="11" t="n">
        <v>14</v>
      </c>
      <c r="E3" s="14" t="n">
        <f aca="false">IF(A3="","",SUMIFS(Invoices!$I$2:$I$1001,Invoices!$B$2:$B$1001,A3))</f>
        <v>1600</v>
      </c>
      <c r="F3" s="14" t="n">
        <f aca="false">IF(A3="","",SUMIFS(Invoices!$J$2:$J$1001,Invoices!$B$2:$B$1001,A3))</f>
        <v>0</v>
      </c>
      <c r="G3" s="14" t="n">
        <f aca="false">IF(A3="","",SUMIFS(Invoices!$L$2:$L$1001,Invoices!$B$2:$B$1001,A3))</f>
        <v>1600</v>
      </c>
      <c r="H3" s="14" t="n">
        <f aca="false">IF(A3="","",SUMIFS(Invoices!$L$2:$L$1001,Invoices!$B$2:$B$1001,A3,Invoices!$M$2:$M$1001,"Overdue"))</f>
        <v>800</v>
      </c>
      <c r="I3" s="16" t="str">
        <f aca="false">IF(A3="","",IFERROR(AVERAGEIFS(Invoices!$P$2:$P$1001,Invoices!$B$2:$B$1001,A3),""))</f>
        <v/>
      </c>
    </row>
    <row r="4" customFormat="false" ht="15" hidden="false" customHeight="false" outlineLevel="0" collapsed="false">
      <c r="A4" s="9" t="s">
        <v>47</v>
      </c>
      <c r="B4" s="9" t="s">
        <v>80</v>
      </c>
      <c r="C4" s="9"/>
      <c r="D4" s="11" t="n">
        <v>30</v>
      </c>
      <c r="E4" s="14" t="n">
        <f aca="false">IF(A4="","",SUMIFS(Invoices!$I$2:$I$1001,Invoices!$B$2:$B$1001,A4))</f>
        <v>1674</v>
      </c>
      <c r="F4" s="14" t="n">
        <f aca="false">IF(A4="","",SUMIFS(Invoices!$J$2:$J$1001,Invoices!$B$2:$B$1001,A4))</f>
        <v>0</v>
      </c>
      <c r="G4" s="14" t="n">
        <f aca="false">IF(A4="","",SUMIFS(Invoices!$L$2:$L$1001,Invoices!$B$2:$B$1001,A4))</f>
        <v>1674</v>
      </c>
      <c r="H4" s="14" t="n">
        <f aca="false">IF(A4="","",SUMIFS(Invoices!$L$2:$L$1001,Invoices!$B$2:$B$1001,A4,Invoices!$M$2:$M$1001,"Overdue"))</f>
        <v>972</v>
      </c>
      <c r="I4" s="16" t="str">
        <f aca="false">IF(A4="","",IFERROR(AVERAGEIFS(Invoices!$P$2:$P$1001,Invoices!$B$2:$B$1001,A4),""))</f>
        <v/>
      </c>
    </row>
    <row r="5" customFormat="false" ht="15" hidden="false" customHeight="false" outlineLevel="0" collapsed="false">
      <c r="A5" s="9" t="s">
        <v>51</v>
      </c>
      <c r="B5" s="9" t="s">
        <v>81</v>
      </c>
      <c r="C5" s="9"/>
      <c r="D5" s="11" t="n">
        <v>30</v>
      </c>
      <c r="E5" s="14" t="n">
        <f aca="false">IF(A5="","",SUMIFS(Invoices!$I$2:$I$1001,Invoices!$B$2:$B$1001,A5))</f>
        <v>420</v>
      </c>
      <c r="F5" s="14" t="n">
        <f aca="false">IF(A5="","",SUMIFS(Invoices!$J$2:$J$1001,Invoices!$B$2:$B$1001,A5))</f>
        <v>200</v>
      </c>
      <c r="G5" s="14" t="n">
        <f aca="false">IF(A5="","",SUMIFS(Invoices!$L$2:$L$1001,Invoices!$B$2:$B$1001,A5))</f>
        <v>220</v>
      </c>
      <c r="H5" s="14" t="n">
        <f aca="false">IF(A5="","",SUMIFS(Invoices!$L$2:$L$1001,Invoices!$B$2:$B$1001,A5,Invoices!$M$2:$M$1001,"Overdue"))</f>
        <v>0</v>
      </c>
      <c r="I5" s="16" t="str">
        <f aca="false">IF(A5="","",IFERROR(AVERAGEIFS(Invoices!$P$2:$P$1001,Invoices!$B$2:$B$1001,A5),""))</f>
        <v/>
      </c>
    </row>
    <row r="6" customFormat="false" ht="15" hidden="false" customHeight="false" outlineLevel="0" collapsed="false">
      <c r="A6" s="9"/>
      <c r="B6" s="9"/>
      <c r="C6" s="9"/>
      <c r="D6" s="11"/>
      <c r="E6" s="14" t="str">
        <f aca="false">IF(A6="","",SUMIFS(Invoices!$I$2:$I$1001,Invoices!$B$2:$B$1001,A6))</f>
        <v/>
      </c>
      <c r="F6" s="14" t="str">
        <f aca="false">IF(A6="","",SUMIFS(Invoices!$J$2:$J$1001,Invoices!$B$2:$B$1001,A6))</f>
        <v/>
      </c>
      <c r="G6" s="14" t="str">
        <f aca="false">IF(A6="","",SUMIFS(Invoices!$L$2:$L$1001,Invoices!$B$2:$B$1001,A6))</f>
        <v/>
      </c>
      <c r="H6" s="14" t="str">
        <f aca="false">IF(A6="","",SUMIFS(Invoices!$L$2:$L$1001,Invoices!$B$2:$B$1001,A6,Invoices!$M$2:$M$1001,"Overdue"))</f>
        <v/>
      </c>
      <c r="I6" s="16" t="str">
        <f aca="false">IF(A6="","",IFERROR(AVERAGEIFS(Invoices!$P$2:$P$1001,Invoices!$B$2:$B$1001,A6),""))</f>
        <v/>
      </c>
    </row>
    <row r="7" customFormat="false" ht="15" hidden="false" customHeight="false" outlineLevel="0" collapsed="false">
      <c r="A7" s="9"/>
      <c r="B7" s="9"/>
      <c r="C7" s="9"/>
      <c r="D7" s="11"/>
      <c r="E7" s="14" t="str">
        <f aca="false">IF(A7="","",SUMIFS(Invoices!$I$2:$I$1001,Invoices!$B$2:$B$1001,A7))</f>
        <v/>
      </c>
      <c r="F7" s="14" t="str">
        <f aca="false">IF(A7="","",SUMIFS(Invoices!$J$2:$J$1001,Invoices!$B$2:$B$1001,A7))</f>
        <v/>
      </c>
      <c r="G7" s="14" t="str">
        <f aca="false">IF(A7="","",SUMIFS(Invoices!$L$2:$L$1001,Invoices!$B$2:$B$1001,A7))</f>
        <v/>
      </c>
      <c r="H7" s="14" t="str">
        <f aca="false">IF(A7="","",SUMIFS(Invoices!$L$2:$L$1001,Invoices!$B$2:$B$1001,A7,Invoices!$M$2:$M$1001,"Overdue"))</f>
        <v/>
      </c>
      <c r="I7" s="16" t="str">
        <f aca="false">IF(A7="","",IFERROR(AVERAGEIFS(Invoices!$P$2:$P$1001,Invoices!$B$2:$B$1001,A7),""))</f>
        <v/>
      </c>
    </row>
    <row r="8" customFormat="false" ht="15" hidden="false" customHeight="false" outlineLevel="0" collapsed="false">
      <c r="A8" s="9"/>
      <c r="B8" s="9"/>
      <c r="C8" s="9"/>
      <c r="D8" s="11"/>
      <c r="E8" s="14" t="str">
        <f aca="false">IF(A8="","",SUMIFS(Invoices!$I$2:$I$1001,Invoices!$B$2:$B$1001,A8))</f>
        <v/>
      </c>
      <c r="F8" s="14" t="str">
        <f aca="false">IF(A8="","",SUMIFS(Invoices!$J$2:$J$1001,Invoices!$B$2:$B$1001,A8))</f>
        <v/>
      </c>
      <c r="G8" s="14" t="str">
        <f aca="false">IF(A8="","",SUMIFS(Invoices!$L$2:$L$1001,Invoices!$B$2:$B$1001,A8))</f>
        <v/>
      </c>
      <c r="H8" s="14" t="str">
        <f aca="false">IF(A8="","",SUMIFS(Invoices!$L$2:$L$1001,Invoices!$B$2:$B$1001,A8,Invoices!$M$2:$M$1001,"Overdue"))</f>
        <v/>
      </c>
      <c r="I8" s="16" t="str">
        <f aca="false">IF(A8="","",IFERROR(AVERAGEIFS(Invoices!$P$2:$P$1001,Invoices!$B$2:$B$1001,A8),""))</f>
        <v/>
      </c>
    </row>
    <row r="9" customFormat="false" ht="15" hidden="false" customHeight="false" outlineLevel="0" collapsed="false">
      <c r="A9" s="9"/>
      <c r="B9" s="9"/>
      <c r="C9" s="9"/>
      <c r="D9" s="11"/>
      <c r="E9" s="14" t="str">
        <f aca="false">IF(A9="","",SUMIFS(Invoices!$I$2:$I$1001,Invoices!$B$2:$B$1001,A9))</f>
        <v/>
      </c>
      <c r="F9" s="14" t="str">
        <f aca="false">IF(A9="","",SUMIFS(Invoices!$J$2:$J$1001,Invoices!$B$2:$B$1001,A9))</f>
        <v/>
      </c>
      <c r="G9" s="14" t="str">
        <f aca="false">IF(A9="","",SUMIFS(Invoices!$L$2:$L$1001,Invoices!$B$2:$B$1001,A9))</f>
        <v/>
      </c>
      <c r="H9" s="14" t="str">
        <f aca="false">IF(A9="","",SUMIFS(Invoices!$L$2:$L$1001,Invoices!$B$2:$B$1001,A9,Invoices!$M$2:$M$1001,"Overdue"))</f>
        <v/>
      </c>
      <c r="I9" s="16" t="str">
        <f aca="false">IF(A9="","",IFERROR(AVERAGEIFS(Invoices!$P$2:$P$1001,Invoices!$B$2:$B$1001,A9),""))</f>
        <v/>
      </c>
    </row>
    <row r="10" customFormat="false" ht="15" hidden="false" customHeight="false" outlineLevel="0" collapsed="false">
      <c r="A10" s="9"/>
      <c r="B10" s="9"/>
      <c r="C10" s="9"/>
      <c r="D10" s="11"/>
      <c r="E10" s="14" t="str">
        <f aca="false">IF(A10="","",SUMIFS(Invoices!$I$2:$I$1001,Invoices!$B$2:$B$1001,A10))</f>
        <v/>
      </c>
      <c r="F10" s="14" t="str">
        <f aca="false">IF(A10="","",SUMIFS(Invoices!$J$2:$J$1001,Invoices!$B$2:$B$1001,A10))</f>
        <v/>
      </c>
      <c r="G10" s="14" t="str">
        <f aca="false">IF(A10="","",SUMIFS(Invoices!$L$2:$L$1001,Invoices!$B$2:$B$1001,A10))</f>
        <v/>
      </c>
      <c r="H10" s="14" t="str">
        <f aca="false">IF(A10="","",SUMIFS(Invoices!$L$2:$L$1001,Invoices!$B$2:$B$1001,A10,Invoices!$M$2:$M$1001,"Overdue"))</f>
        <v/>
      </c>
      <c r="I10" s="16" t="str">
        <f aca="false">IF(A10="","",IFERROR(AVERAGEIFS(Invoices!$P$2:$P$1001,Invoices!$B$2:$B$1001,A10),""))</f>
        <v/>
      </c>
    </row>
    <row r="11" customFormat="false" ht="15" hidden="false" customHeight="false" outlineLevel="0" collapsed="false">
      <c r="A11" s="9"/>
      <c r="B11" s="9"/>
      <c r="C11" s="9"/>
      <c r="D11" s="11"/>
      <c r="E11" s="14" t="str">
        <f aca="false">IF(A11="","",SUMIFS(Invoices!$I$2:$I$1001,Invoices!$B$2:$B$1001,A11))</f>
        <v/>
      </c>
      <c r="F11" s="14" t="str">
        <f aca="false">IF(A11="","",SUMIFS(Invoices!$J$2:$J$1001,Invoices!$B$2:$B$1001,A11))</f>
        <v/>
      </c>
      <c r="G11" s="14" t="str">
        <f aca="false">IF(A11="","",SUMIFS(Invoices!$L$2:$L$1001,Invoices!$B$2:$B$1001,A11))</f>
        <v/>
      </c>
      <c r="H11" s="14" t="str">
        <f aca="false">IF(A11="","",SUMIFS(Invoices!$L$2:$L$1001,Invoices!$B$2:$B$1001,A11,Invoices!$M$2:$M$1001,"Overdue"))</f>
        <v/>
      </c>
      <c r="I11" s="16" t="str">
        <f aca="false">IF(A11="","",IFERROR(AVERAGEIFS(Invoices!$P$2:$P$1001,Invoices!$B$2:$B$1001,A11),""))</f>
        <v/>
      </c>
    </row>
    <row r="12" customFormat="false" ht="15" hidden="false" customHeight="false" outlineLevel="0" collapsed="false">
      <c r="A12" s="9"/>
      <c r="B12" s="9"/>
      <c r="C12" s="9"/>
      <c r="D12" s="11"/>
      <c r="E12" s="14" t="str">
        <f aca="false">IF(A12="","",SUMIFS(Invoices!$I$2:$I$1001,Invoices!$B$2:$B$1001,A12))</f>
        <v/>
      </c>
      <c r="F12" s="14" t="str">
        <f aca="false">IF(A12="","",SUMIFS(Invoices!$J$2:$J$1001,Invoices!$B$2:$B$1001,A12))</f>
        <v/>
      </c>
      <c r="G12" s="14" t="str">
        <f aca="false">IF(A12="","",SUMIFS(Invoices!$L$2:$L$1001,Invoices!$B$2:$B$1001,A12))</f>
        <v/>
      </c>
      <c r="H12" s="14" t="str">
        <f aca="false">IF(A12="","",SUMIFS(Invoices!$L$2:$L$1001,Invoices!$B$2:$B$1001,A12,Invoices!$M$2:$M$1001,"Overdue"))</f>
        <v/>
      </c>
      <c r="I12" s="16" t="str">
        <f aca="false">IF(A12="","",IFERROR(AVERAGEIFS(Invoices!$P$2:$P$1001,Invoices!$B$2:$B$1001,A12),""))</f>
        <v/>
      </c>
    </row>
    <row r="13" customFormat="false" ht="15" hidden="false" customHeight="false" outlineLevel="0" collapsed="false">
      <c r="A13" s="9"/>
      <c r="B13" s="9"/>
      <c r="C13" s="9"/>
      <c r="D13" s="11"/>
      <c r="E13" s="14" t="str">
        <f aca="false">IF(A13="","",SUMIFS(Invoices!$I$2:$I$1001,Invoices!$B$2:$B$1001,A13))</f>
        <v/>
      </c>
      <c r="F13" s="14" t="str">
        <f aca="false">IF(A13="","",SUMIFS(Invoices!$J$2:$J$1001,Invoices!$B$2:$B$1001,A13))</f>
        <v/>
      </c>
      <c r="G13" s="14" t="str">
        <f aca="false">IF(A13="","",SUMIFS(Invoices!$L$2:$L$1001,Invoices!$B$2:$B$1001,A13))</f>
        <v/>
      </c>
      <c r="H13" s="14" t="str">
        <f aca="false">IF(A13="","",SUMIFS(Invoices!$L$2:$L$1001,Invoices!$B$2:$B$1001,A13,Invoices!$M$2:$M$1001,"Overdue"))</f>
        <v/>
      </c>
      <c r="I13" s="16" t="str">
        <f aca="false">IF(A13="","",IFERROR(AVERAGEIFS(Invoices!$P$2:$P$1001,Invoices!$B$2:$B$1001,A13),""))</f>
        <v/>
      </c>
    </row>
    <row r="14" customFormat="false" ht="15" hidden="false" customHeight="false" outlineLevel="0" collapsed="false">
      <c r="A14" s="9"/>
      <c r="B14" s="9"/>
      <c r="C14" s="9"/>
      <c r="D14" s="11"/>
      <c r="E14" s="14" t="str">
        <f aca="false">IF(A14="","",SUMIFS(Invoices!$I$2:$I$1001,Invoices!$B$2:$B$1001,A14))</f>
        <v/>
      </c>
      <c r="F14" s="14" t="str">
        <f aca="false">IF(A14="","",SUMIFS(Invoices!$J$2:$J$1001,Invoices!$B$2:$B$1001,A14))</f>
        <v/>
      </c>
      <c r="G14" s="14" t="str">
        <f aca="false">IF(A14="","",SUMIFS(Invoices!$L$2:$L$1001,Invoices!$B$2:$B$1001,A14))</f>
        <v/>
      </c>
      <c r="H14" s="14" t="str">
        <f aca="false">IF(A14="","",SUMIFS(Invoices!$L$2:$L$1001,Invoices!$B$2:$B$1001,A14,Invoices!$M$2:$M$1001,"Overdue"))</f>
        <v/>
      </c>
      <c r="I14" s="16" t="str">
        <f aca="false">IF(A14="","",IFERROR(AVERAGEIFS(Invoices!$P$2:$P$1001,Invoices!$B$2:$B$1001,A14),""))</f>
        <v/>
      </c>
    </row>
    <row r="15" customFormat="false" ht="15" hidden="false" customHeight="false" outlineLevel="0" collapsed="false">
      <c r="A15" s="9"/>
      <c r="B15" s="9"/>
      <c r="C15" s="9"/>
      <c r="D15" s="11"/>
      <c r="E15" s="14" t="str">
        <f aca="false">IF(A15="","",SUMIFS(Invoices!$I$2:$I$1001,Invoices!$B$2:$B$1001,A15))</f>
        <v/>
      </c>
      <c r="F15" s="14" t="str">
        <f aca="false">IF(A15="","",SUMIFS(Invoices!$J$2:$J$1001,Invoices!$B$2:$B$1001,A15))</f>
        <v/>
      </c>
      <c r="G15" s="14" t="str">
        <f aca="false">IF(A15="","",SUMIFS(Invoices!$L$2:$L$1001,Invoices!$B$2:$B$1001,A15))</f>
        <v/>
      </c>
      <c r="H15" s="14" t="str">
        <f aca="false">IF(A15="","",SUMIFS(Invoices!$L$2:$L$1001,Invoices!$B$2:$B$1001,A15,Invoices!$M$2:$M$1001,"Overdue"))</f>
        <v/>
      </c>
      <c r="I15" s="16" t="str">
        <f aca="false">IF(A15="","",IFERROR(AVERAGEIFS(Invoices!$P$2:$P$1001,Invoices!$B$2:$B$1001,A15),""))</f>
        <v/>
      </c>
    </row>
    <row r="16" customFormat="false" ht="15" hidden="false" customHeight="false" outlineLevel="0" collapsed="false">
      <c r="A16" s="9"/>
      <c r="B16" s="9"/>
      <c r="C16" s="9"/>
      <c r="D16" s="11"/>
      <c r="E16" s="14" t="str">
        <f aca="false">IF(A16="","",SUMIFS(Invoices!$I$2:$I$1001,Invoices!$B$2:$B$1001,A16))</f>
        <v/>
      </c>
      <c r="F16" s="14" t="str">
        <f aca="false">IF(A16="","",SUMIFS(Invoices!$J$2:$J$1001,Invoices!$B$2:$B$1001,A16))</f>
        <v/>
      </c>
      <c r="G16" s="14" t="str">
        <f aca="false">IF(A16="","",SUMIFS(Invoices!$L$2:$L$1001,Invoices!$B$2:$B$1001,A16))</f>
        <v/>
      </c>
      <c r="H16" s="14" t="str">
        <f aca="false">IF(A16="","",SUMIFS(Invoices!$L$2:$L$1001,Invoices!$B$2:$B$1001,A16,Invoices!$M$2:$M$1001,"Overdue"))</f>
        <v/>
      </c>
      <c r="I16" s="16" t="str">
        <f aca="false">IF(A16="","",IFERROR(AVERAGEIFS(Invoices!$P$2:$P$1001,Invoices!$B$2:$B$1001,A16),""))</f>
        <v/>
      </c>
    </row>
    <row r="17" customFormat="false" ht="15" hidden="false" customHeight="false" outlineLevel="0" collapsed="false">
      <c r="A17" s="9"/>
      <c r="B17" s="9"/>
      <c r="C17" s="9"/>
      <c r="D17" s="11"/>
      <c r="E17" s="14" t="str">
        <f aca="false">IF(A17="","",SUMIFS(Invoices!$I$2:$I$1001,Invoices!$B$2:$B$1001,A17))</f>
        <v/>
      </c>
      <c r="F17" s="14" t="str">
        <f aca="false">IF(A17="","",SUMIFS(Invoices!$J$2:$J$1001,Invoices!$B$2:$B$1001,A17))</f>
        <v/>
      </c>
      <c r="G17" s="14" t="str">
        <f aca="false">IF(A17="","",SUMIFS(Invoices!$L$2:$L$1001,Invoices!$B$2:$B$1001,A17))</f>
        <v/>
      </c>
      <c r="H17" s="14" t="str">
        <f aca="false">IF(A17="","",SUMIFS(Invoices!$L$2:$L$1001,Invoices!$B$2:$B$1001,A17,Invoices!$M$2:$M$1001,"Overdue"))</f>
        <v/>
      </c>
      <c r="I17" s="16" t="str">
        <f aca="false">IF(A17="","",IFERROR(AVERAGEIFS(Invoices!$P$2:$P$1001,Invoices!$B$2:$B$1001,A17),""))</f>
        <v/>
      </c>
    </row>
    <row r="18" customFormat="false" ht="15" hidden="false" customHeight="false" outlineLevel="0" collapsed="false">
      <c r="A18" s="9"/>
      <c r="B18" s="9"/>
      <c r="C18" s="9"/>
      <c r="D18" s="11"/>
      <c r="E18" s="14" t="str">
        <f aca="false">IF(A18="","",SUMIFS(Invoices!$I$2:$I$1001,Invoices!$B$2:$B$1001,A18))</f>
        <v/>
      </c>
      <c r="F18" s="14" t="str">
        <f aca="false">IF(A18="","",SUMIFS(Invoices!$J$2:$J$1001,Invoices!$B$2:$B$1001,A18))</f>
        <v/>
      </c>
      <c r="G18" s="14" t="str">
        <f aca="false">IF(A18="","",SUMIFS(Invoices!$L$2:$L$1001,Invoices!$B$2:$B$1001,A18))</f>
        <v/>
      </c>
      <c r="H18" s="14" t="str">
        <f aca="false">IF(A18="","",SUMIFS(Invoices!$L$2:$L$1001,Invoices!$B$2:$B$1001,A18,Invoices!$M$2:$M$1001,"Overdue"))</f>
        <v/>
      </c>
      <c r="I18" s="16" t="str">
        <f aca="false">IF(A18="","",IFERROR(AVERAGEIFS(Invoices!$P$2:$P$1001,Invoices!$B$2:$B$1001,A18),""))</f>
        <v/>
      </c>
    </row>
    <row r="19" customFormat="false" ht="15" hidden="false" customHeight="false" outlineLevel="0" collapsed="false">
      <c r="A19" s="9"/>
      <c r="B19" s="9"/>
      <c r="C19" s="9"/>
      <c r="D19" s="11"/>
      <c r="E19" s="14" t="str">
        <f aca="false">IF(A19="","",SUMIFS(Invoices!$I$2:$I$1001,Invoices!$B$2:$B$1001,A19))</f>
        <v/>
      </c>
      <c r="F19" s="14" t="str">
        <f aca="false">IF(A19="","",SUMIFS(Invoices!$J$2:$J$1001,Invoices!$B$2:$B$1001,A19))</f>
        <v/>
      </c>
      <c r="G19" s="14" t="str">
        <f aca="false">IF(A19="","",SUMIFS(Invoices!$L$2:$L$1001,Invoices!$B$2:$B$1001,A19))</f>
        <v/>
      </c>
      <c r="H19" s="14" t="str">
        <f aca="false">IF(A19="","",SUMIFS(Invoices!$L$2:$L$1001,Invoices!$B$2:$B$1001,A19,Invoices!$M$2:$M$1001,"Overdue"))</f>
        <v/>
      </c>
      <c r="I19" s="16" t="str">
        <f aca="false">IF(A19="","",IFERROR(AVERAGEIFS(Invoices!$P$2:$P$1001,Invoices!$B$2:$B$1001,A19),""))</f>
        <v/>
      </c>
    </row>
    <row r="20" customFormat="false" ht="15" hidden="false" customHeight="false" outlineLevel="0" collapsed="false">
      <c r="A20" s="9"/>
      <c r="B20" s="9"/>
      <c r="C20" s="9"/>
      <c r="D20" s="11"/>
      <c r="E20" s="14" t="str">
        <f aca="false">IF(A20="","",SUMIFS(Invoices!$I$2:$I$1001,Invoices!$B$2:$B$1001,A20))</f>
        <v/>
      </c>
      <c r="F20" s="14" t="str">
        <f aca="false">IF(A20="","",SUMIFS(Invoices!$J$2:$J$1001,Invoices!$B$2:$B$1001,A20))</f>
        <v/>
      </c>
      <c r="G20" s="14" t="str">
        <f aca="false">IF(A20="","",SUMIFS(Invoices!$L$2:$L$1001,Invoices!$B$2:$B$1001,A20))</f>
        <v/>
      </c>
      <c r="H20" s="14" t="str">
        <f aca="false">IF(A20="","",SUMIFS(Invoices!$L$2:$L$1001,Invoices!$B$2:$B$1001,A20,Invoices!$M$2:$M$1001,"Overdue"))</f>
        <v/>
      </c>
      <c r="I20" s="16" t="str">
        <f aca="false">IF(A20="","",IFERROR(AVERAGEIFS(Invoices!$P$2:$P$1001,Invoices!$B$2:$B$1001,A20),""))</f>
        <v/>
      </c>
    </row>
    <row r="21" customFormat="false" ht="15" hidden="false" customHeight="false" outlineLevel="0" collapsed="false">
      <c r="A21" s="9"/>
      <c r="B21" s="9"/>
      <c r="C21" s="9"/>
      <c r="D21" s="11"/>
      <c r="E21" s="14" t="str">
        <f aca="false">IF(A21="","",SUMIFS(Invoices!$I$2:$I$1001,Invoices!$B$2:$B$1001,A21))</f>
        <v/>
      </c>
      <c r="F21" s="14" t="str">
        <f aca="false">IF(A21="","",SUMIFS(Invoices!$J$2:$J$1001,Invoices!$B$2:$B$1001,A21))</f>
        <v/>
      </c>
      <c r="G21" s="14" t="str">
        <f aca="false">IF(A21="","",SUMIFS(Invoices!$L$2:$L$1001,Invoices!$B$2:$B$1001,A21))</f>
        <v/>
      </c>
      <c r="H21" s="14" t="str">
        <f aca="false">IF(A21="","",SUMIFS(Invoices!$L$2:$L$1001,Invoices!$B$2:$B$1001,A21,Invoices!$M$2:$M$1001,"Overdue"))</f>
        <v/>
      </c>
      <c r="I21" s="16" t="str">
        <f aca="false">IF(A21="","",IFERROR(AVERAGEIFS(Invoices!$P$2:$P$1001,Invoices!$B$2:$B$1001,A21),""))</f>
        <v/>
      </c>
    </row>
    <row r="22" customFormat="false" ht="15" hidden="false" customHeight="false" outlineLevel="0" collapsed="false">
      <c r="A22" s="9"/>
      <c r="B22" s="9"/>
      <c r="C22" s="9"/>
      <c r="D22" s="11"/>
      <c r="E22" s="14" t="str">
        <f aca="false">IF(A22="","",SUMIFS(Invoices!$I$2:$I$1001,Invoices!$B$2:$B$1001,A22))</f>
        <v/>
      </c>
      <c r="F22" s="14" t="str">
        <f aca="false">IF(A22="","",SUMIFS(Invoices!$J$2:$J$1001,Invoices!$B$2:$B$1001,A22))</f>
        <v/>
      </c>
      <c r="G22" s="14" t="str">
        <f aca="false">IF(A22="","",SUMIFS(Invoices!$L$2:$L$1001,Invoices!$B$2:$B$1001,A22))</f>
        <v/>
      </c>
      <c r="H22" s="14" t="str">
        <f aca="false">IF(A22="","",SUMIFS(Invoices!$L$2:$L$1001,Invoices!$B$2:$B$1001,A22,Invoices!$M$2:$M$1001,"Overdue"))</f>
        <v/>
      </c>
      <c r="I22" s="16" t="str">
        <f aca="false">IF(A22="","",IFERROR(AVERAGEIFS(Invoices!$P$2:$P$1001,Invoices!$B$2:$B$1001,A22),""))</f>
        <v/>
      </c>
    </row>
    <row r="23" customFormat="false" ht="15" hidden="false" customHeight="false" outlineLevel="0" collapsed="false">
      <c r="A23" s="9"/>
      <c r="B23" s="9"/>
      <c r="C23" s="9"/>
      <c r="D23" s="11"/>
      <c r="E23" s="14" t="str">
        <f aca="false">IF(A23="","",SUMIFS(Invoices!$I$2:$I$1001,Invoices!$B$2:$B$1001,A23))</f>
        <v/>
      </c>
      <c r="F23" s="14" t="str">
        <f aca="false">IF(A23="","",SUMIFS(Invoices!$J$2:$J$1001,Invoices!$B$2:$B$1001,A23))</f>
        <v/>
      </c>
      <c r="G23" s="14" t="str">
        <f aca="false">IF(A23="","",SUMIFS(Invoices!$L$2:$L$1001,Invoices!$B$2:$B$1001,A23))</f>
        <v/>
      </c>
      <c r="H23" s="14" t="str">
        <f aca="false">IF(A23="","",SUMIFS(Invoices!$L$2:$L$1001,Invoices!$B$2:$B$1001,A23,Invoices!$M$2:$M$1001,"Overdue"))</f>
        <v/>
      </c>
      <c r="I23" s="16" t="str">
        <f aca="false">IF(A23="","",IFERROR(AVERAGEIFS(Invoices!$P$2:$P$1001,Invoices!$B$2:$B$1001,A23),""))</f>
        <v/>
      </c>
    </row>
    <row r="24" customFormat="false" ht="15" hidden="false" customHeight="false" outlineLevel="0" collapsed="false">
      <c r="A24" s="9"/>
      <c r="B24" s="9"/>
      <c r="C24" s="9"/>
      <c r="D24" s="11"/>
      <c r="E24" s="14" t="str">
        <f aca="false">IF(A24="","",SUMIFS(Invoices!$I$2:$I$1001,Invoices!$B$2:$B$1001,A24))</f>
        <v/>
      </c>
      <c r="F24" s="14" t="str">
        <f aca="false">IF(A24="","",SUMIFS(Invoices!$J$2:$J$1001,Invoices!$B$2:$B$1001,A24))</f>
        <v/>
      </c>
      <c r="G24" s="14" t="str">
        <f aca="false">IF(A24="","",SUMIFS(Invoices!$L$2:$L$1001,Invoices!$B$2:$B$1001,A24))</f>
        <v/>
      </c>
      <c r="H24" s="14" t="str">
        <f aca="false">IF(A24="","",SUMIFS(Invoices!$L$2:$L$1001,Invoices!$B$2:$B$1001,A24,Invoices!$M$2:$M$1001,"Overdue"))</f>
        <v/>
      </c>
      <c r="I24" s="16" t="str">
        <f aca="false">IF(A24="","",IFERROR(AVERAGEIFS(Invoices!$P$2:$P$1001,Invoices!$B$2:$B$1001,A24),""))</f>
        <v/>
      </c>
    </row>
    <row r="25" customFormat="false" ht="15" hidden="false" customHeight="false" outlineLevel="0" collapsed="false">
      <c r="A25" s="9"/>
      <c r="B25" s="9"/>
      <c r="C25" s="9"/>
      <c r="D25" s="11"/>
      <c r="E25" s="14" t="str">
        <f aca="false">IF(A25="","",SUMIFS(Invoices!$I$2:$I$1001,Invoices!$B$2:$B$1001,A25))</f>
        <v/>
      </c>
      <c r="F25" s="14" t="str">
        <f aca="false">IF(A25="","",SUMIFS(Invoices!$J$2:$J$1001,Invoices!$B$2:$B$1001,A25))</f>
        <v/>
      </c>
      <c r="G25" s="14" t="str">
        <f aca="false">IF(A25="","",SUMIFS(Invoices!$L$2:$L$1001,Invoices!$B$2:$B$1001,A25))</f>
        <v/>
      </c>
      <c r="H25" s="14" t="str">
        <f aca="false">IF(A25="","",SUMIFS(Invoices!$L$2:$L$1001,Invoices!$B$2:$B$1001,A25,Invoices!$M$2:$M$1001,"Overdue"))</f>
        <v/>
      </c>
      <c r="I25" s="16" t="str">
        <f aca="false">IF(A25="","",IFERROR(AVERAGEIFS(Invoices!$P$2:$P$1001,Invoices!$B$2:$B$1001,A25),""))</f>
        <v/>
      </c>
    </row>
    <row r="26" customFormat="false" ht="15" hidden="false" customHeight="false" outlineLevel="0" collapsed="false">
      <c r="A26" s="9"/>
      <c r="B26" s="9"/>
      <c r="C26" s="9"/>
      <c r="D26" s="11"/>
      <c r="E26" s="14" t="str">
        <f aca="false">IF(A26="","",SUMIFS(Invoices!$I$2:$I$1001,Invoices!$B$2:$B$1001,A26))</f>
        <v/>
      </c>
      <c r="F26" s="14" t="str">
        <f aca="false">IF(A26="","",SUMIFS(Invoices!$J$2:$J$1001,Invoices!$B$2:$B$1001,A26))</f>
        <v/>
      </c>
      <c r="G26" s="14" t="str">
        <f aca="false">IF(A26="","",SUMIFS(Invoices!$L$2:$L$1001,Invoices!$B$2:$B$1001,A26))</f>
        <v/>
      </c>
      <c r="H26" s="14" t="str">
        <f aca="false">IF(A26="","",SUMIFS(Invoices!$L$2:$L$1001,Invoices!$B$2:$B$1001,A26,Invoices!$M$2:$M$1001,"Overdue"))</f>
        <v/>
      </c>
      <c r="I26" s="16" t="str">
        <f aca="false">IF(A26="","",IFERROR(AVERAGEIFS(Invoices!$P$2:$P$1001,Invoices!$B$2:$B$1001,A26),""))</f>
        <v/>
      </c>
    </row>
    <row r="27" customFormat="false" ht="15" hidden="false" customHeight="false" outlineLevel="0" collapsed="false">
      <c r="A27" s="9"/>
      <c r="B27" s="9"/>
      <c r="C27" s="9"/>
      <c r="D27" s="11"/>
      <c r="E27" s="14" t="str">
        <f aca="false">IF(A27="","",SUMIFS(Invoices!$I$2:$I$1001,Invoices!$B$2:$B$1001,A27))</f>
        <v/>
      </c>
      <c r="F27" s="14" t="str">
        <f aca="false">IF(A27="","",SUMIFS(Invoices!$J$2:$J$1001,Invoices!$B$2:$B$1001,A27))</f>
        <v/>
      </c>
      <c r="G27" s="14" t="str">
        <f aca="false">IF(A27="","",SUMIFS(Invoices!$L$2:$L$1001,Invoices!$B$2:$B$1001,A27))</f>
        <v/>
      </c>
      <c r="H27" s="14" t="str">
        <f aca="false">IF(A27="","",SUMIFS(Invoices!$L$2:$L$1001,Invoices!$B$2:$B$1001,A27,Invoices!$M$2:$M$1001,"Overdue"))</f>
        <v/>
      </c>
      <c r="I27" s="16" t="str">
        <f aca="false">IF(A27="","",IFERROR(AVERAGEIFS(Invoices!$P$2:$P$1001,Invoices!$B$2:$B$1001,A27),""))</f>
        <v/>
      </c>
    </row>
    <row r="28" customFormat="false" ht="15" hidden="false" customHeight="false" outlineLevel="0" collapsed="false">
      <c r="A28" s="9"/>
      <c r="B28" s="9"/>
      <c r="C28" s="9"/>
      <c r="D28" s="11"/>
      <c r="E28" s="14" t="str">
        <f aca="false">IF(A28="","",SUMIFS(Invoices!$I$2:$I$1001,Invoices!$B$2:$B$1001,A28))</f>
        <v/>
      </c>
      <c r="F28" s="14" t="str">
        <f aca="false">IF(A28="","",SUMIFS(Invoices!$J$2:$J$1001,Invoices!$B$2:$B$1001,A28))</f>
        <v/>
      </c>
      <c r="G28" s="14" t="str">
        <f aca="false">IF(A28="","",SUMIFS(Invoices!$L$2:$L$1001,Invoices!$B$2:$B$1001,A28))</f>
        <v/>
      </c>
      <c r="H28" s="14" t="str">
        <f aca="false">IF(A28="","",SUMIFS(Invoices!$L$2:$L$1001,Invoices!$B$2:$B$1001,A28,Invoices!$M$2:$M$1001,"Overdue"))</f>
        <v/>
      </c>
      <c r="I28" s="16" t="str">
        <f aca="false">IF(A28="","",IFERROR(AVERAGEIFS(Invoices!$P$2:$P$1001,Invoices!$B$2:$B$1001,A28),""))</f>
        <v/>
      </c>
    </row>
    <row r="29" customFormat="false" ht="15" hidden="false" customHeight="false" outlineLevel="0" collapsed="false">
      <c r="A29" s="9"/>
      <c r="B29" s="9"/>
      <c r="C29" s="9"/>
      <c r="D29" s="11"/>
      <c r="E29" s="14" t="str">
        <f aca="false">IF(A29="","",SUMIFS(Invoices!$I$2:$I$1001,Invoices!$B$2:$B$1001,A29))</f>
        <v/>
      </c>
      <c r="F29" s="14" t="str">
        <f aca="false">IF(A29="","",SUMIFS(Invoices!$J$2:$J$1001,Invoices!$B$2:$B$1001,A29))</f>
        <v/>
      </c>
      <c r="G29" s="14" t="str">
        <f aca="false">IF(A29="","",SUMIFS(Invoices!$L$2:$L$1001,Invoices!$B$2:$B$1001,A29))</f>
        <v/>
      </c>
      <c r="H29" s="14" t="str">
        <f aca="false">IF(A29="","",SUMIFS(Invoices!$L$2:$L$1001,Invoices!$B$2:$B$1001,A29,Invoices!$M$2:$M$1001,"Overdue"))</f>
        <v/>
      </c>
      <c r="I29" s="16" t="str">
        <f aca="false">IF(A29="","",IFERROR(AVERAGEIFS(Invoices!$P$2:$P$1001,Invoices!$B$2:$B$1001,A29),""))</f>
        <v/>
      </c>
    </row>
    <row r="30" customFormat="false" ht="15" hidden="false" customHeight="false" outlineLevel="0" collapsed="false">
      <c r="A30" s="9"/>
      <c r="B30" s="9"/>
      <c r="C30" s="9"/>
      <c r="D30" s="11"/>
      <c r="E30" s="14" t="str">
        <f aca="false">IF(A30="","",SUMIFS(Invoices!$I$2:$I$1001,Invoices!$B$2:$B$1001,A30))</f>
        <v/>
      </c>
      <c r="F30" s="14" t="str">
        <f aca="false">IF(A30="","",SUMIFS(Invoices!$J$2:$J$1001,Invoices!$B$2:$B$1001,A30))</f>
        <v/>
      </c>
      <c r="G30" s="14" t="str">
        <f aca="false">IF(A30="","",SUMIFS(Invoices!$L$2:$L$1001,Invoices!$B$2:$B$1001,A30))</f>
        <v/>
      </c>
      <c r="H30" s="14" t="str">
        <f aca="false">IF(A30="","",SUMIFS(Invoices!$L$2:$L$1001,Invoices!$B$2:$B$1001,A30,Invoices!$M$2:$M$1001,"Overdue"))</f>
        <v/>
      </c>
      <c r="I30" s="16" t="str">
        <f aca="false">IF(A30="","",IFERROR(AVERAGEIFS(Invoices!$P$2:$P$1001,Invoices!$B$2:$B$1001,A30),""))</f>
        <v/>
      </c>
    </row>
    <row r="31" customFormat="false" ht="15" hidden="false" customHeight="false" outlineLevel="0" collapsed="false">
      <c r="A31" s="9"/>
      <c r="B31" s="9"/>
      <c r="C31" s="9"/>
      <c r="D31" s="11"/>
      <c r="E31" s="14" t="str">
        <f aca="false">IF(A31="","",SUMIFS(Invoices!$I$2:$I$1001,Invoices!$B$2:$B$1001,A31))</f>
        <v/>
      </c>
      <c r="F31" s="14" t="str">
        <f aca="false">IF(A31="","",SUMIFS(Invoices!$J$2:$J$1001,Invoices!$B$2:$B$1001,A31))</f>
        <v/>
      </c>
      <c r="G31" s="14" t="str">
        <f aca="false">IF(A31="","",SUMIFS(Invoices!$L$2:$L$1001,Invoices!$B$2:$B$1001,A31))</f>
        <v/>
      </c>
      <c r="H31" s="14" t="str">
        <f aca="false">IF(A31="","",SUMIFS(Invoices!$L$2:$L$1001,Invoices!$B$2:$B$1001,A31,Invoices!$M$2:$M$1001,"Overdue"))</f>
        <v/>
      </c>
      <c r="I31" s="16" t="str">
        <f aca="false">IF(A31="","",IFERROR(AVERAGEIFS(Invoices!$P$2:$P$1001,Invoices!$B$2:$B$1001,A31),""))</f>
        <v/>
      </c>
    </row>
    <row r="32" customFormat="false" ht="15" hidden="false" customHeight="false" outlineLevel="0" collapsed="false">
      <c r="A32" s="9"/>
      <c r="B32" s="9"/>
      <c r="C32" s="9"/>
      <c r="D32" s="11"/>
      <c r="E32" s="14" t="str">
        <f aca="false">IF(A32="","",SUMIFS(Invoices!$I$2:$I$1001,Invoices!$B$2:$B$1001,A32))</f>
        <v/>
      </c>
      <c r="F32" s="14" t="str">
        <f aca="false">IF(A32="","",SUMIFS(Invoices!$J$2:$J$1001,Invoices!$B$2:$B$1001,A32))</f>
        <v/>
      </c>
      <c r="G32" s="14" t="str">
        <f aca="false">IF(A32="","",SUMIFS(Invoices!$L$2:$L$1001,Invoices!$B$2:$B$1001,A32))</f>
        <v/>
      </c>
      <c r="H32" s="14" t="str">
        <f aca="false">IF(A32="","",SUMIFS(Invoices!$L$2:$L$1001,Invoices!$B$2:$B$1001,A32,Invoices!$M$2:$M$1001,"Overdue"))</f>
        <v/>
      </c>
      <c r="I32" s="16" t="str">
        <f aca="false">IF(A32="","",IFERROR(AVERAGEIFS(Invoices!$P$2:$P$1001,Invoices!$B$2:$B$1001,A32),""))</f>
        <v/>
      </c>
    </row>
    <row r="33" customFormat="false" ht="15" hidden="false" customHeight="false" outlineLevel="0" collapsed="false">
      <c r="A33" s="9"/>
      <c r="B33" s="9"/>
      <c r="C33" s="9"/>
      <c r="D33" s="11"/>
      <c r="E33" s="14" t="str">
        <f aca="false">IF(A33="","",SUMIFS(Invoices!$I$2:$I$1001,Invoices!$B$2:$B$1001,A33))</f>
        <v/>
      </c>
      <c r="F33" s="14" t="str">
        <f aca="false">IF(A33="","",SUMIFS(Invoices!$J$2:$J$1001,Invoices!$B$2:$B$1001,A33))</f>
        <v/>
      </c>
      <c r="G33" s="14" t="str">
        <f aca="false">IF(A33="","",SUMIFS(Invoices!$L$2:$L$1001,Invoices!$B$2:$B$1001,A33))</f>
        <v/>
      </c>
      <c r="H33" s="14" t="str">
        <f aca="false">IF(A33="","",SUMIFS(Invoices!$L$2:$L$1001,Invoices!$B$2:$B$1001,A33,Invoices!$M$2:$M$1001,"Overdue"))</f>
        <v/>
      </c>
      <c r="I33" s="16" t="str">
        <f aca="false">IF(A33="","",IFERROR(AVERAGEIFS(Invoices!$P$2:$P$1001,Invoices!$B$2:$B$1001,A33),""))</f>
        <v/>
      </c>
    </row>
    <row r="34" customFormat="false" ht="15" hidden="false" customHeight="false" outlineLevel="0" collapsed="false">
      <c r="A34" s="9"/>
      <c r="B34" s="9"/>
      <c r="C34" s="9"/>
      <c r="D34" s="11"/>
      <c r="E34" s="14" t="str">
        <f aca="false">IF(A34="","",SUMIFS(Invoices!$I$2:$I$1001,Invoices!$B$2:$B$1001,A34))</f>
        <v/>
      </c>
      <c r="F34" s="14" t="str">
        <f aca="false">IF(A34="","",SUMIFS(Invoices!$J$2:$J$1001,Invoices!$B$2:$B$1001,A34))</f>
        <v/>
      </c>
      <c r="G34" s="14" t="str">
        <f aca="false">IF(A34="","",SUMIFS(Invoices!$L$2:$L$1001,Invoices!$B$2:$B$1001,A34))</f>
        <v/>
      </c>
      <c r="H34" s="14" t="str">
        <f aca="false">IF(A34="","",SUMIFS(Invoices!$L$2:$L$1001,Invoices!$B$2:$B$1001,A34,Invoices!$M$2:$M$1001,"Overdue"))</f>
        <v/>
      </c>
      <c r="I34" s="16" t="str">
        <f aca="false">IF(A34="","",IFERROR(AVERAGEIFS(Invoices!$P$2:$P$1001,Invoices!$B$2:$B$1001,A34),""))</f>
        <v/>
      </c>
    </row>
    <row r="35" customFormat="false" ht="15" hidden="false" customHeight="false" outlineLevel="0" collapsed="false">
      <c r="A35" s="9"/>
      <c r="B35" s="9"/>
      <c r="C35" s="9"/>
      <c r="D35" s="11"/>
      <c r="E35" s="14" t="str">
        <f aca="false">IF(A35="","",SUMIFS(Invoices!$I$2:$I$1001,Invoices!$B$2:$B$1001,A35))</f>
        <v/>
      </c>
      <c r="F35" s="14" t="str">
        <f aca="false">IF(A35="","",SUMIFS(Invoices!$J$2:$J$1001,Invoices!$B$2:$B$1001,A35))</f>
        <v/>
      </c>
      <c r="G35" s="14" t="str">
        <f aca="false">IF(A35="","",SUMIFS(Invoices!$L$2:$L$1001,Invoices!$B$2:$B$1001,A35))</f>
        <v/>
      </c>
      <c r="H35" s="14" t="str">
        <f aca="false">IF(A35="","",SUMIFS(Invoices!$L$2:$L$1001,Invoices!$B$2:$B$1001,A35,Invoices!$M$2:$M$1001,"Overdue"))</f>
        <v/>
      </c>
      <c r="I35" s="16" t="str">
        <f aca="false">IF(A35="","",IFERROR(AVERAGEIFS(Invoices!$P$2:$P$1001,Invoices!$B$2:$B$1001,A35),""))</f>
        <v/>
      </c>
    </row>
    <row r="36" customFormat="false" ht="15" hidden="false" customHeight="false" outlineLevel="0" collapsed="false">
      <c r="A36" s="9"/>
      <c r="B36" s="9"/>
      <c r="C36" s="9"/>
      <c r="D36" s="11"/>
      <c r="E36" s="14" t="str">
        <f aca="false">IF(A36="","",SUMIFS(Invoices!$I$2:$I$1001,Invoices!$B$2:$B$1001,A36))</f>
        <v/>
      </c>
      <c r="F36" s="14" t="str">
        <f aca="false">IF(A36="","",SUMIFS(Invoices!$J$2:$J$1001,Invoices!$B$2:$B$1001,A36))</f>
        <v/>
      </c>
      <c r="G36" s="14" t="str">
        <f aca="false">IF(A36="","",SUMIFS(Invoices!$L$2:$L$1001,Invoices!$B$2:$B$1001,A36))</f>
        <v/>
      </c>
      <c r="H36" s="14" t="str">
        <f aca="false">IF(A36="","",SUMIFS(Invoices!$L$2:$L$1001,Invoices!$B$2:$B$1001,A36,Invoices!$M$2:$M$1001,"Overdue"))</f>
        <v/>
      </c>
      <c r="I36" s="16" t="str">
        <f aca="false">IF(A36="","",IFERROR(AVERAGEIFS(Invoices!$P$2:$P$1001,Invoices!$B$2:$B$1001,A36),""))</f>
        <v/>
      </c>
    </row>
    <row r="37" customFormat="false" ht="15" hidden="false" customHeight="false" outlineLevel="0" collapsed="false">
      <c r="A37" s="9"/>
      <c r="B37" s="9"/>
      <c r="C37" s="9"/>
      <c r="D37" s="11"/>
      <c r="E37" s="14" t="str">
        <f aca="false">IF(A37="","",SUMIFS(Invoices!$I$2:$I$1001,Invoices!$B$2:$B$1001,A37))</f>
        <v/>
      </c>
      <c r="F37" s="14" t="str">
        <f aca="false">IF(A37="","",SUMIFS(Invoices!$J$2:$J$1001,Invoices!$B$2:$B$1001,A37))</f>
        <v/>
      </c>
      <c r="G37" s="14" t="str">
        <f aca="false">IF(A37="","",SUMIFS(Invoices!$L$2:$L$1001,Invoices!$B$2:$B$1001,A37))</f>
        <v/>
      </c>
      <c r="H37" s="14" t="str">
        <f aca="false">IF(A37="","",SUMIFS(Invoices!$L$2:$L$1001,Invoices!$B$2:$B$1001,A37,Invoices!$M$2:$M$1001,"Overdue"))</f>
        <v/>
      </c>
      <c r="I37" s="16" t="str">
        <f aca="false">IF(A37="","",IFERROR(AVERAGEIFS(Invoices!$P$2:$P$1001,Invoices!$B$2:$B$1001,A37),""))</f>
        <v/>
      </c>
    </row>
    <row r="38" customFormat="false" ht="15" hidden="false" customHeight="false" outlineLevel="0" collapsed="false">
      <c r="A38" s="9"/>
      <c r="B38" s="9"/>
      <c r="C38" s="9"/>
      <c r="D38" s="11"/>
      <c r="E38" s="14" t="str">
        <f aca="false">IF(A38="","",SUMIFS(Invoices!$I$2:$I$1001,Invoices!$B$2:$B$1001,A38))</f>
        <v/>
      </c>
      <c r="F38" s="14" t="str">
        <f aca="false">IF(A38="","",SUMIFS(Invoices!$J$2:$J$1001,Invoices!$B$2:$B$1001,A38))</f>
        <v/>
      </c>
      <c r="G38" s="14" t="str">
        <f aca="false">IF(A38="","",SUMIFS(Invoices!$L$2:$L$1001,Invoices!$B$2:$B$1001,A38))</f>
        <v/>
      </c>
      <c r="H38" s="14" t="str">
        <f aca="false">IF(A38="","",SUMIFS(Invoices!$L$2:$L$1001,Invoices!$B$2:$B$1001,A38,Invoices!$M$2:$M$1001,"Overdue"))</f>
        <v/>
      </c>
      <c r="I38" s="16" t="str">
        <f aca="false">IF(A38="","",IFERROR(AVERAGEIFS(Invoices!$P$2:$P$1001,Invoices!$B$2:$B$1001,A38),""))</f>
        <v/>
      </c>
    </row>
    <row r="39" customFormat="false" ht="15" hidden="false" customHeight="false" outlineLevel="0" collapsed="false">
      <c r="A39" s="9"/>
      <c r="B39" s="9"/>
      <c r="C39" s="9"/>
      <c r="D39" s="11"/>
      <c r="E39" s="14" t="str">
        <f aca="false">IF(A39="","",SUMIFS(Invoices!$I$2:$I$1001,Invoices!$B$2:$B$1001,A39))</f>
        <v/>
      </c>
      <c r="F39" s="14" t="str">
        <f aca="false">IF(A39="","",SUMIFS(Invoices!$J$2:$J$1001,Invoices!$B$2:$B$1001,A39))</f>
        <v/>
      </c>
      <c r="G39" s="14" t="str">
        <f aca="false">IF(A39="","",SUMIFS(Invoices!$L$2:$L$1001,Invoices!$B$2:$B$1001,A39))</f>
        <v/>
      </c>
      <c r="H39" s="14" t="str">
        <f aca="false">IF(A39="","",SUMIFS(Invoices!$L$2:$L$1001,Invoices!$B$2:$B$1001,A39,Invoices!$M$2:$M$1001,"Overdue"))</f>
        <v/>
      </c>
      <c r="I39" s="16" t="str">
        <f aca="false">IF(A39="","",IFERROR(AVERAGEIFS(Invoices!$P$2:$P$1001,Invoices!$B$2:$B$1001,A39),""))</f>
        <v/>
      </c>
    </row>
    <row r="40" customFormat="false" ht="15" hidden="false" customHeight="false" outlineLevel="0" collapsed="false">
      <c r="A40" s="9"/>
      <c r="B40" s="9"/>
      <c r="C40" s="9"/>
      <c r="D40" s="11"/>
      <c r="E40" s="14" t="str">
        <f aca="false">IF(A40="","",SUMIFS(Invoices!$I$2:$I$1001,Invoices!$B$2:$B$1001,A40))</f>
        <v/>
      </c>
      <c r="F40" s="14" t="str">
        <f aca="false">IF(A40="","",SUMIFS(Invoices!$J$2:$J$1001,Invoices!$B$2:$B$1001,A40))</f>
        <v/>
      </c>
      <c r="G40" s="14" t="str">
        <f aca="false">IF(A40="","",SUMIFS(Invoices!$L$2:$L$1001,Invoices!$B$2:$B$1001,A40))</f>
        <v/>
      </c>
      <c r="H40" s="14" t="str">
        <f aca="false">IF(A40="","",SUMIFS(Invoices!$L$2:$L$1001,Invoices!$B$2:$B$1001,A40,Invoices!$M$2:$M$1001,"Overdue"))</f>
        <v/>
      </c>
      <c r="I40" s="16" t="str">
        <f aca="false">IF(A40="","",IFERROR(AVERAGEIFS(Invoices!$P$2:$P$1001,Invoices!$B$2:$B$1001,A40),""))</f>
        <v/>
      </c>
    </row>
    <row r="41" customFormat="false" ht="15" hidden="false" customHeight="false" outlineLevel="0" collapsed="false">
      <c r="A41" s="9"/>
      <c r="B41" s="9"/>
      <c r="C41" s="9"/>
      <c r="D41" s="11"/>
      <c r="E41" s="14" t="str">
        <f aca="false">IF(A41="","",SUMIFS(Invoices!$I$2:$I$1001,Invoices!$B$2:$B$1001,A41))</f>
        <v/>
      </c>
      <c r="F41" s="14" t="str">
        <f aca="false">IF(A41="","",SUMIFS(Invoices!$J$2:$J$1001,Invoices!$B$2:$B$1001,A41))</f>
        <v/>
      </c>
      <c r="G41" s="14" t="str">
        <f aca="false">IF(A41="","",SUMIFS(Invoices!$L$2:$L$1001,Invoices!$B$2:$B$1001,A41))</f>
        <v/>
      </c>
      <c r="H41" s="14" t="str">
        <f aca="false">IF(A41="","",SUMIFS(Invoices!$L$2:$L$1001,Invoices!$B$2:$B$1001,A41,Invoices!$M$2:$M$1001,"Overdue"))</f>
        <v/>
      </c>
      <c r="I41" s="16" t="str">
        <f aca="false">IF(A41="","",IFERROR(AVERAGEIFS(Invoices!$P$2:$P$1001,Invoices!$B$2:$B$1001,A41),""))</f>
        <v/>
      </c>
    </row>
    <row r="42" customFormat="false" ht="15" hidden="false" customHeight="false" outlineLevel="0" collapsed="false">
      <c r="A42" s="9"/>
      <c r="B42" s="9"/>
      <c r="C42" s="9"/>
      <c r="D42" s="11"/>
      <c r="E42" s="14" t="str">
        <f aca="false">IF(A42="","",SUMIFS(Invoices!$I$2:$I$1001,Invoices!$B$2:$B$1001,A42))</f>
        <v/>
      </c>
      <c r="F42" s="14" t="str">
        <f aca="false">IF(A42="","",SUMIFS(Invoices!$J$2:$J$1001,Invoices!$B$2:$B$1001,A42))</f>
        <v/>
      </c>
      <c r="G42" s="14" t="str">
        <f aca="false">IF(A42="","",SUMIFS(Invoices!$L$2:$L$1001,Invoices!$B$2:$B$1001,A42))</f>
        <v/>
      </c>
      <c r="H42" s="14" t="str">
        <f aca="false">IF(A42="","",SUMIFS(Invoices!$L$2:$L$1001,Invoices!$B$2:$B$1001,A42,Invoices!$M$2:$M$1001,"Overdue"))</f>
        <v/>
      </c>
      <c r="I42" s="16" t="str">
        <f aca="false">IF(A42="","",IFERROR(AVERAGEIFS(Invoices!$P$2:$P$1001,Invoices!$B$2:$B$1001,A42),""))</f>
        <v/>
      </c>
    </row>
    <row r="43" customFormat="false" ht="15" hidden="false" customHeight="false" outlineLevel="0" collapsed="false">
      <c r="A43" s="9"/>
      <c r="B43" s="9"/>
      <c r="C43" s="9"/>
      <c r="D43" s="11"/>
      <c r="E43" s="14" t="str">
        <f aca="false">IF(A43="","",SUMIFS(Invoices!$I$2:$I$1001,Invoices!$B$2:$B$1001,A43))</f>
        <v/>
      </c>
      <c r="F43" s="14" t="str">
        <f aca="false">IF(A43="","",SUMIFS(Invoices!$J$2:$J$1001,Invoices!$B$2:$B$1001,A43))</f>
        <v/>
      </c>
      <c r="G43" s="14" t="str">
        <f aca="false">IF(A43="","",SUMIFS(Invoices!$L$2:$L$1001,Invoices!$B$2:$B$1001,A43))</f>
        <v/>
      </c>
      <c r="H43" s="14" t="str">
        <f aca="false">IF(A43="","",SUMIFS(Invoices!$L$2:$L$1001,Invoices!$B$2:$B$1001,A43,Invoices!$M$2:$M$1001,"Overdue"))</f>
        <v/>
      </c>
      <c r="I43" s="16" t="str">
        <f aca="false">IF(A43="","",IFERROR(AVERAGEIFS(Invoices!$P$2:$P$1001,Invoices!$B$2:$B$1001,A43),""))</f>
        <v/>
      </c>
    </row>
    <row r="44" customFormat="false" ht="15" hidden="false" customHeight="false" outlineLevel="0" collapsed="false">
      <c r="A44" s="9"/>
      <c r="B44" s="9"/>
      <c r="C44" s="9"/>
      <c r="D44" s="11"/>
      <c r="E44" s="14" t="str">
        <f aca="false">IF(A44="","",SUMIFS(Invoices!$I$2:$I$1001,Invoices!$B$2:$B$1001,A44))</f>
        <v/>
      </c>
      <c r="F44" s="14" t="str">
        <f aca="false">IF(A44="","",SUMIFS(Invoices!$J$2:$J$1001,Invoices!$B$2:$B$1001,A44))</f>
        <v/>
      </c>
      <c r="G44" s="14" t="str">
        <f aca="false">IF(A44="","",SUMIFS(Invoices!$L$2:$L$1001,Invoices!$B$2:$B$1001,A44))</f>
        <v/>
      </c>
      <c r="H44" s="14" t="str">
        <f aca="false">IF(A44="","",SUMIFS(Invoices!$L$2:$L$1001,Invoices!$B$2:$B$1001,A44,Invoices!$M$2:$M$1001,"Overdue"))</f>
        <v/>
      </c>
      <c r="I44" s="16" t="str">
        <f aca="false">IF(A44="","",IFERROR(AVERAGEIFS(Invoices!$P$2:$P$1001,Invoices!$B$2:$B$1001,A44),""))</f>
        <v/>
      </c>
    </row>
    <row r="45" customFormat="false" ht="15" hidden="false" customHeight="false" outlineLevel="0" collapsed="false">
      <c r="A45" s="9"/>
      <c r="B45" s="9"/>
      <c r="C45" s="9"/>
      <c r="D45" s="11"/>
      <c r="E45" s="14" t="str">
        <f aca="false">IF(A45="","",SUMIFS(Invoices!$I$2:$I$1001,Invoices!$B$2:$B$1001,A45))</f>
        <v/>
      </c>
      <c r="F45" s="14" t="str">
        <f aca="false">IF(A45="","",SUMIFS(Invoices!$J$2:$J$1001,Invoices!$B$2:$B$1001,A45))</f>
        <v/>
      </c>
      <c r="G45" s="14" t="str">
        <f aca="false">IF(A45="","",SUMIFS(Invoices!$L$2:$L$1001,Invoices!$B$2:$B$1001,A45))</f>
        <v/>
      </c>
      <c r="H45" s="14" t="str">
        <f aca="false">IF(A45="","",SUMIFS(Invoices!$L$2:$L$1001,Invoices!$B$2:$B$1001,A45,Invoices!$M$2:$M$1001,"Overdue"))</f>
        <v/>
      </c>
      <c r="I45" s="16" t="str">
        <f aca="false">IF(A45="","",IFERROR(AVERAGEIFS(Invoices!$P$2:$P$1001,Invoices!$B$2:$B$1001,A45),""))</f>
        <v/>
      </c>
    </row>
    <row r="46" customFormat="false" ht="15" hidden="false" customHeight="false" outlineLevel="0" collapsed="false">
      <c r="A46" s="9"/>
      <c r="B46" s="9"/>
      <c r="C46" s="9"/>
      <c r="D46" s="11"/>
      <c r="E46" s="14" t="str">
        <f aca="false">IF(A46="","",SUMIFS(Invoices!$I$2:$I$1001,Invoices!$B$2:$B$1001,A46))</f>
        <v/>
      </c>
      <c r="F46" s="14" t="str">
        <f aca="false">IF(A46="","",SUMIFS(Invoices!$J$2:$J$1001,Invoices!$B$2:$B$1001,A46))</f>
        <v/>
      </c>
      <c r="G46" s="14" t="str">
        <f aca="false">IF(A46="","",SUMIFS(Invoices!$L$2:$L$1001,Invoices!$B$2:$B$1001,A46))</f>
        <v/>
      </c>
      <c r="H46" s="14" t="str">
        <f aca="false">IF(A46="","",SUMIFS(Invoices!$L$2:$L$1001,Invoices!$B$2:$B$1001,A46,Invoices!$M$2:$M$1001,"Overdue"))</f>
        <v/>
      </c>
      <c r="I46" s="16" t="str">
        <f aca="false">IF(A46="","",IFERROR(AVERAGEIFS(Invoices!$P$2:$P$1001,Invoices!$B$2:$B$1001,A46),""))</f>
        <v/>
      </c>
    </row>
    <row r="47" customFormat="false" ht="15" hidden="false" customHeight="false" outlineLevel="0" collapsed="false">
      <c r="A47" s="9"/>
      <c r="B47" s="9"/>
      <c r="C47" s="9"/>
      <c r="D47" s="11"/>
      <c r="E47" s="14" t="str">
        <f aca="false">IF(A47="","",SUMIFS(Invoices!$I$2:$I$1001,Invoices!$B$2:$B$1001,A47))</f>
        <v/>
      </c>
      <c r="F47" s="14" t="str">
        <f aca="false">IF(A47="","",SUMIFS(Invoices!$J$2:$J$1001,Invoices!$B$2:$B$1001,A47))</f>
        <v/>
      </c>
      <c r="G47" s="14" t="str">
        <f aca="false">IF(A47="","",SUMIFS(Invoices!$L$2:$L$1001,Invoices!$B$2:$B$1001,A47))</f>
        <v/>
      </c>
      <c r="H47" s="14" t="str">
        <f aca="false">IF(A47="","",SUMIFS(Invoices!$L$2:$L$1001,Invoices!$B$2:$B$1001,A47,Invoices!$M$2:$M$1001,"Overdue"))</f>
        <v/>
      </c>
      <c r="I47" s="16" t="str">
        <f aca="false">IF(A47="","",IFERROR(AVERAGEIFS(Invoices!$P$2:$P$1001,Invoices!$B$2:$B$1001,A47),""))</f>
        <v/>
      </c>
    </row>
    <row r="48" customFormat="false" ht="15" hidden="false" customHeight="false" outlineLevel="0" collapsed="false">
      <c r="A48" s="9"/>
      <c r="B48" s="9"/>
      <c r="C48" s="9"/>
      <c r="D48" s="11"/>
      <c r="E48" s="14" t="str">
        <f aca="false">IF(A48="","",SUMIFS(Invoices!$I$2:$I$1001,Invoices!$B$2:$B$1001,A48))</f>
        <v/>
      </c>
      <c r="F48" s="14" t="str">
        <f aca="false">IF(A48="","",SUMIFS(Invoices!$J$2:$J$1001,Invoices!$B$2:$B$1001,A48))</f>
        <v/>
      </c>
      <c r="G48" s="14" t="str">
        <f aca="false">IF(A48="","",SUMIFS(Invoices!$L$2:$L$1001,Invoices!$B$2:$B$1001,A48))</f>
        <v/>
      </c>
      <c r="H48" s="14" t="str">
        <f aca="false">IF(A48="","",SUMIFS(Invoices!$L$2:$L$1001,Invoices!$B$2:$B$1001,A48,Invoices!$M$2:$M$1001,"Overdue"))</f>
        <v/>
      </c>
      <c r="I48" s="16" t="str">
        <f aca="false">IF(A48="","",IFERROR(AVERAGEIFS(Invoices!$P$2:$P$1001,Invoices!$B$2:$B$1001,A48),""))</f>
        <v/>
      </c>
    </row>
    <row r="49" customFormat="false" ht="15" hidden="false" customHeight="false" outlineLevel="0" collapsed="false">
      <c r="A49" s="9"/>
      <c r="B49" s="9"/>
      <c r="C49" s="9"/>
      <c r="D49" s="11"/>
      <c r="E49" s="14" t="str">
        <f aca="false">IF(A49="","",SUMIFS(Invoices!$I$2:$I$1001,Invoices!$B$2:$B$1001,A49))</f>
        <v/>
      </c>
      <c r="F49" s="14" t="str">
        <f aca="false">IF(A49="","",SUMIFS(Invoices!$J$2:$J$1001,Invoices!$B$2:$B$1001,A49))</f>
        <v/>
      </c>
      <c r="G49" s="14" t="str">
        <f aca="false">IF(A49="","",SUMIFS(Invoices!$L$2:$L$1001,Invoices!$B$2:$B$1001,A49))</f>
        <v/>
      </c>
      <c r="H49" s="14" t="str">
        <f aca="false">IF(A49="","",SUMIFS(Invoices!$L$2:$L$1001,Invoices!$B$2:$B$1001,A49,Invoices!$M$2:$M$1001,"Overdue"))</f>
        <v/>
      </c>
      <c r="I49" s="16" t="str">
        <f aca="false">IF(A49="","",IFERROR(AVERAGEIFS(Invoices!$P$2:$P$1001,Invoices!$B$2:$B$1001,A49),""))</f>
        <v/>
      </c>
    </row>
    <row r="50" customFormat="false" ht="15" hidden="false" customHeight="false" outlineLevel="0" collapsed="false">
      <c r="A50" s="9"/>
      <c r="B50" s="9"/>
      <c r="C50" s="9"/>
      <c r="D50" s="11"/>
      <c r="E50" s="14" t="str">
        <f aca="false">IF(A50="","",SUMIFS(Invoices!$I$2:$I$1001,Invoices!$B$2:$B$1001,A50))</f>
        <v/>
      </c>
      <c r="F50" s="14" t="str">
        <f aca="false">IF(A50="","",SUMIFS(Invoices!$J$2:$J$1001,Invoices!$B$2:$B$1001,A50))</f>
        <v/>
      </c>
      <c r="G50" s="14" t="str">
        <f aca="false">IF(A50="","",SUMIFS(Invoices!$L$2:$L$1001,Invoices!$B$2:$B$1001,A50))</f>
        <v/>
      </c>
      <c r="H50" s="14" t="str">
        <f aca="false">IF(A50="","",SUMIFS(Invoices!$L$2:$L$1001,Invoices!$B$2:$B$1001,A50,Invoices!$M$2:$M$1001,"Overdue"))</f>
        <v/>
      </c>
      <c r="I50" s="16" t="str">
        <f aca="false">IF(A50="","",IFERROR(AVERAGEIFS(Invoices!$P$2:$P$1001,Invoices!$B$2:$B$1001,A50),""))</f>
        <v/>
      </c>
    </row>
    <row r="51" customFormat="false" ht="15" hidden="false" customHeight="false" outlineLevel="0" collapsed="false">
      <c r="A51" s="9"/>
      <c r="B51" s="9"/>
      <c r="C51" s="9"/>
      <c r="D51" s="11"/>
      <c r="E51" s="14" t="str">
        <f aca="false">IF(A51="","",SUMIFS(Invoices!$I$2:$I$1001,Invoices!$B$2:$B$1001,A51))</f>
        <v/>
      </c>
      <c r="F51" s="14" t="str">
        <f aca="false">IF(A51="","",SUMIFS(Invoices!$J$2:$J$1001,Invoices!$B$2:$B$1001,A51))</f>
        <v/>
      </c>
      <c r="G51" s="14" t="str">
        <f aca="false">IF(A51="","",SUMIFS(Invoices!$L$2:$L$1001,Invoices!$B$2:$B$1001,A51))</f>
        <v/>
      </c>
      <c r="H51" s="14" t="str">
        <f aca="false">IF(A51="","",SUMIFS(Invoices!$L$2:$L$1001,Invoices!$B$2:$B$1001,A51,Invoices!$M$2:$M$1001,"Overdue"))</f>
        <v/>
      </c>
      <c r="I51" s="16" t="str">
        <f aca="false">IF(A51="","",IFERROR(AVERAGEIFS(Invoices!$P$2:$P$1001,Invoices!$B$2:$B$1001,A51),""))</f>
        <v/>
      </c>
    </row>
    <row r="52" customFormat="false" ht="15" hidden="false" customHeight="false" outlineLevel="0" collapsed="false">
      <c r="A52" s="9"/>
      <c r="B52" s="9"/>
      <c r="C52" s="9"/>
      <c r="D52" s="11"/>
      <c r="E52" s="14" t="str">
        <f aca="false">IF(A52="","",SUMIFS(Invoices!$I$2:$I$1001,Invoices!$B$2:$B$1001,A52))</f>
        <v/>
      </c>
      <c r="F52" s="14" t="str">
        <f aca="false">IF(A52="","",SUMIFS(Invoices!$J$2:$J$1001,Invoices!$B$2:$B$1001,A52))</f>
        <v/>
      </c>
      <c r="G52" s="14" t="str">
        <f aca="false">IF(A52="","",SUMIFS(Invoices!$L$2:$L$1001,Invoices!$B$2:$B$1001,A52))</f>
        <v/>
      </c>
      <c r="H52" s="14" t="str">
        <f aca="false">IF(A52="","",SUMIFS(Invoices!$L$2:$L$1001,Invoices!$B$2:$B$1001,A52,Invoices!$M$2:$M$1001,"Overdue"))</f>
        <v/>
      </c>
      <c r="I52" s="16" t="str">
        <f aca="false">IF(A52="","",IFERROR(AVERAGEIFS(Invoices!$P$2:$P$1001,Invoices!$B$2:$B$1001,A52),""))</f>
        <v/>
      </c>
    </row>
    <row r="53" customFormat="false" ht="15" hidden="false" customHeight="false" outlineLevel="0" collapsed="false">
      <c r="A53" s="9"/>
      <c r="B53" s="9"/>
      <c r="C53" s="9"/>
      <c r="D53" s="11"/>
      <c r="E53" s="14" t="str">
        <f aca="false">IF(A53="","",SUMIFS(Invoices!$I$2:$I$1001,Invoices!$B$2:$B$1001,A53))</f>
        <v/>
      </c>
      <c r="F53" s="14" t="str">
        <f aca="false">IF(A53="","",SUMIFS(Invoices!$J$2:$J$1001,Invoices!$B$2:$B$1001,A53))</f>
        <v/>
      </c>
      <c r="G53" s="14" t="str">
        <f aca="false">IF(A53="","",SUMIFS(Invoices!$L$2:$L$1001,Invoices!$B$2:$B$1001,A53))</f>
        <v/>
      </c>
      <c r="H53" s="14" t="str">
        <f aca="false">IF(A53="","",SUMIFS(Invoices!$L$2:$L$1001,Invoices!$B$2:$B$1001,A53,Invoices!$M$2:$M$1001,"Overdue"))</f>
        <v/>
      </c>
      <c r="I53" s="16" t="str">
        <f aca="false">IF(A53="","",IFERROR(AVERAGEIFS(Invoices!$P$2:$P$1001,Invoices!$B$2:$B$1001,A53),""))</f>
        <v/>
      </c>
    </row>
    <row r="54" customFormat="false" ht="15" hidden="false" customHeight="false" outlineLevel="0" collapsed="false">
      <c r="A54" s="9"/>
      <c r="B54" s="9"/>
      <c r="C54" s="9"/>
      <c r="D54" s="11"/>
      <c r="E54" s="14" t="str">
        <f aca="false">IF(A54="","",SUMIFS(Invoices!$I$2:$I$1001,Invoices!$B$2:$B$1001,A54))</f>
        <v/>
      </c>
      <c r="F54" s="14" t="str">
        <f aca="false">IF(A54="","",SUMIFS(Invoices!$J$2:$J$1001,Invoices!$B$2:$B$1001,A54))</f>
        <v/>
      </c>
      <c r="G54" s="14" t="str">
        <f aca="false">IF(A54="","",SUMIFS(Invoices!$L$2:$L$1001,Invoices!$B$2:$B$1001,A54))</f>
        <v/>
      </c>
      <c r="H54" s="14" t="str">
        <f aca="false">IF(A54="","",SUMIFS(Invoices!$L$2:$L$1001,Invoices!$B$2:$B$1001,A54,Invoices!$M$2:$M$1001,"Overdue"))</f>
        <v/>
      </c>
      <c r="I54" s="16" t="str">
        <f aca="false">IF(A54="","",IFERROR(AVERAGEIFS(Invoices!$P$2:$P$1001,Invoices!$B$2:$B$1001,A54),""))</f>
        <v/>
      </c>
    </row>
    <row r="55" customFormat="false" ht="15" hidden="false" customHeight="false" outlineLevel="0" collapsed="false">
      <c r="A55" s="9"/>
      <c r="B55" s="9"/>
      <c r="C55" s="9"/>
      <c r="D55" s="11"/>
      <c r="E55" s="14" t="str">
        <f aca="false">IF(A55="","",SUMIFS(Invoices!$I$2:$I$1001,Invoices!$B$2:$B$1001,A55))</f>
        <v/>
      </c>
      <c r="F55" s="14" t="str">
        <f aca="false">IF(A55="","",SUMIFS(Invoices!$J$2:$J$1001,Invoices!$B$2:$B$1001,A55))</f>
        <v/>
      </c>
      <c r="G55" s="14" t="str">
        <f aca="false">IF(A55="","",SUMIFS(Invoices!$L$2:$L$1001,Invoices!$B$2:$B$1001,A55))</f>
        <v/>
      </c>
      <c r="H55" s="14" t="str">
        <f aca="false">IF(A55="","",SUMIFS(Invoices!$L$2:$L$1001,Invoices!$B$2:$B$1001,A55,Invoices!$M$2:$M$1001,"Overdue"))</f>
        <v/>
      </c>
      <c r="I55" s="16" t="str">
        <f aca="false">IF(A55="","",IFERROR(AVERAGEIFS(Invoices!$P$2:$P$1001,Invoices!$B$2:$B$1001,A55),""))</f>
        <v/>
      </c>
    </row>
    <row r="56" customFormat="false" ht="15" hidden="false" customHeight="false" outlineLevel="0" collapsed="false">
      <c r="A56" s="9"/>
      <c r="B56" s="9"/>
      <c r="C56" s="9"/>
      <c r="D56" s="11"/>
      <c r="E56" s="14" t="str">
        <f aca="false">IF(A56="","",SUMIFS(Invoices!$I$2:$I$1001,Invoices!$B$2:$B$1001,A56))</f>
        <v/>
      </c>
      <c r="F56" s="14" t="str">
        <f aca="false">IF(A56="","",SUMIFS(Invoices!$J$2:$J$1001,Invoices!$B$2:$B$1001,A56))</f>
        <v/>
      </c>
      <c r="G56" s="14" t="str">
        <f aca="false">IF(A56="","",SUMIFS(Invoices!$L$2:$L$1001,Invoices!$B$2:$B$1001,A56))</f>
        <v/>
      </c>
      <c r="H56" s="14" t="str">
        <f aca="false">IF(A56="","",SUMIFS(Invoices!$L$2:$L$1001,Invoices!$B$2:$B$1001,A56,Invoices!$M$2:$M$1001,"Overdue"))</f>
        <v/>
      </c>
      <c r="I56" s="16" t="str">
        <f aca="false">IF(A56="","",IFERROR(AVERAGEIFS(Invoices!$P$2:$P$1001,Invoices!$B$2:$B$1001,A56),""))</f>
        <v/>
      </c>
    </row>
    <row r="57" customFormat="false" ht="15" hidden="false" customHeight="false" outlineLevel="0" collapsed="false">
      <c r="A57" s="9"/>
      <c r="B57" s="9"/>
      <c r="C57" s="9"/>
      <c r="D57" s="11"/>
      <c r="E57" s="14" t="str">
        <f aca="false">IF(A57="","",SUMIFS(Invoices!$I$2:$I$1001,Invoices!$B$2:$B$1001,A57))</f>
        <v/>
      </c>
      <c r="F57" s="14" t="str">
        <f aca="false">IF(A57="","",SUMIFS(Invoices!$J$2:$J$1001,Invoices!$B$2:$B$1001,A57))</f>
        <v/>
      </c>
      <c r="G57" s="14" t="str">
        <f aca="false">IF(A57="","",SUMIFS(Invoices!$L$2:$L$1001,Invoices!$B$2:$B$1001,A57))</f>
        <v/>
      </c>
      <c r="H57" s="14" t="str">
        <f aca="false">IF(A57="","",SUMIFS(Invoices!$L$2:$L$1001,Invoices!$B$2:$B$1001,A57,Invoices!$M$2:$M$1001,"Overdue"))</f>
        <v/>
      </c>
      <c r="I57" s="16" t="str">
        <f aca="false">IF(A57="","",IFERROR(AVERAGEIFS(Invoices!$P$2:$P$1001,Invoices!$B$2:$B$1001,A57),""))</f>
        <v/>
      </c>
    </row>
    <row r="58" customFormat="false" ht="15" hidden="false" customHeight="false" outlineLevel="0" collapsed="false">
      <c r="A58" s="9"/>
      <c r="B58" s="9"/>
      <c r="C58" s="9"/>
      <c r="D58" s="11"/>
      <c r="E58" s="14" t="str">
        <f aca="false">IF(A58="","",SUMIFS(Invoices!$I$2:$I$1001,Invoices!$B$2:$B$1001,A58))</f>
        <v/>
      </c>
      <c r="F58" s="14" t="str">
        <f aca="false">IF(A58="","",SUMIFS(Invoices!$J$2:$J$1001,Invoices!$B$2:$B$1001,A58))</f>
        <v/>
      </c>
      <c r="G58" s="14" t="str">
        <f aca="false">IF(A58="","",SUMIFS(Invoices!$L$2:$L$1001,Invoices!$B$2:$B$1001,A58))</f>
        <v/>
      </c>
      <c r="H58" s="14" t="str">
        <f aca="false">IF(A58="","",SUMIFS(Invoices!$L$2:$L$1001,Invoices!$B$2:$B$1001,A58,Invoices!$M$2:$M$1001,"Overdue"))</f>
        <v/>
      </c>
      <c r="I58" s="16" t="str">
        <f aca="false">IF(A58="","",IFERROR(AVERAGEIFS(Invoices!$P$2:$P$1001,Invoices!$B$2:$B$1001,A58),""))</f>
        <v/>
      </c>
    </row>
    <row r="59" customFormat="false" ht="15" hidden="false" customHeight="false" outlineLevel="0" collapsed="false">
      <c r="A59" s="9"/>
      <c r="B59" s="9"/>
      <c r="C59" s="9"/>
      <c r="D59" s="11"/>
      <c r="E59" s="14" t="str">
        <f aca="false">IF(A59="","",SUMIFS(Invoices!$I$2:$I$1001,Invoices!$B$2:$B$1001,A59))</f>
        <v/>
      </c>
      <c r="F59" s="14" t="str">
        <f aca="false">IF(A59="","",SUMIFS(Invoices!$J$2:$J$1001,Invoices!$B$2:$B$1001,A59))</f>
        <v/>
      </c>
      <c r="G59" s="14" t="str">
        <f aca="false">IF(A59="","",SUMIFS(Invoices!$L$2:$L$1001,Invoices!$B$2:$B$1001,A59))</f>
        <v/>
      </c>
      <c r="H59" s="14" t="str">
        <f aca="false">IF(A59="","",SUMIFS(Invoices!$L$2:$L$1001,Invoices!$B$2:$B$1001,A59,Invoices!$M$2:$M$1001,"Overdue"))</f>
        <v/>
      </c>
      <c r="I59" s="16" t="str">
        <f aca="false">IF(A59="","",IFERROR(AVERAGEIFS(Invoices!$P$2:$P$1001,Invoices!$B$2:$B$1001,A59),""))</f>
        <v/>
      </c>
    </row>
    <row r="60" customFormat="false" ht="15" hidden="false" customHeight="false" outlineLevel="0" collapsed="false">
      <c r="A60" s="9"/>
      <c r="B60" s="9"/>
      <c r="C60" s="9"/>
      <c r="D60" s="11"/>
      <c r="E60" s="14" t="str">
        <f aca="false">IF(A60="","",SUMIFS(Invoices!$I$2:$I$1001,Invoices!$B$2:$B$1001,A60))</f>
        <v/>
      </c>
      <c r="F60" s="14" t="str">
        <f aca="false">IF(A60="","",SUMIFS(Invoices!$J$2:$J$1001,Invoices!$B$2:$B$1001,A60))</f>
        <v/>
      </c>
      <c r="G60" s="14" t="str">
        <f aca="false">IF(A60="","",SUMIFS(Invoices!$L$2:$L$1001,Invoices!$B$2:$B$1001,A60))</f>
        <v/>
      </c>
      <c r="H60" s="14" t="str">
        <f aca="false">IF(A60="","",SUMIFS(Invoices!$L$2:$L$1001,Invoices!$B$2:$B$1001,A60,Invoices!$M$2:$M$1001,"Overdue"))</f>
        <v/>
      </c>
      <c r="I60" s="16" t="str">
        <f aca="false">IF(A60="","",IFERROR(AVERAGEIFS(Invoices!$P$2:$P$1001,Invoices!$B$2:$B$1001,A60),""))</f>
        <v/>
      </c>
    </row>
    <row r="61" customFormat="false" ht="15" hidden="false" customHeight="false" outlineLevel="0" collapsed="false">
      <c r="A61" s="9"/>
      <c r="B61" s="9"/>
      <c r="C61" s="9"/>
      <c r="D61" s="11"/>
      <c r="E61" s="14" t="str">
        <f aca="false">IF(A61="","",SUMIFS(Invoices!$I$2:$I$1001,Invoices!$B$2:$B$1001,A61))</f>
        <v/>
      </c>
      <c r="F61" s="14" t="str">
        <f aca="false">IF(A61="","",SUMIFS(Invoices!$J$2:$J$1001,Invoices!$B$2:$B$1001,A61))</f>
        <v/>
      </c>
      <c r="G61" s="14" t="str">
        <f aca="false">IF(A61="","",SUMIFS(Invoices!$L$2:$L$1001,Invoices!$B$2:$B$1001,A61))</f>
        <v/>
      </c>
      <c r="H61" s="14" t="str">
        <f aca="false">IF(A61="","",SUMIFS(Invoices!$L$2:$L$1001,Invoices!$B$2:$B$1001,A61,Invoices!$M$2:$M$1001,"Overdue"))</f>
        <v/>
      </c>
      <c r="I61" s="16" t="str">
        <f aca="false">IF(A61="","",IFERROR(AVERAGEIFS(Invoices!$P$2:$P$1001,Invoices!$B$2:$B$1001,A61),""))</f>
        <v/>
      </c>
    </row>
    <row r="62" customFormat="false" ht="15" hidden="false" customHeight="false" outlineLevel="0" collapsed="false">
      <c r="A62" s="9"/>
      <c r="B62" s="9"/>
      <c r="C62" s="9"/>
      <c r="D62" s="11"/>
      <c r="E62" s="14" t="str">
        <f aca="false">IF(A62="","",SUMIFS(Invoices!$I$2:$I$1001,Invoices!$B$2:$B$1001,A62))</f>
        <v/>
      </c>
      <c r="F62" s="14" t="str">
        <f aca="false">IF(A62="","",SUMIFS(Invoices!$J$2:$J$1001,Invoices!$B$2:$B$1001,A62))</f>
        <v/>
      </c>
      <c r="G62" s="14" t="str">
        <f aca="false">IF(A62="","",SUMIFS(Invoices!$L$2:$L$1001,Invoices!$B$2:$B$1001,A62))</f>
        <v/>
      </c>
      <c r="H62" s="14" t="str">
        <f aca="false">IF(A62="","",SUMIFS(Invoices!$L$2:$L$1001,Invoices!$B$2:$B$1001,A62,Invoices!$M$2:$M$1001,"Overdue"))</f>
        <v/>
      </c>
      <c r="I62" s="16" t="str">
        <f aca="false">IF(A62="","",IFERROR(AVERAGEIFS(Invoices!$P$2:$P$1001,Invoices!$B$2:$B$1001,A62),""))</f>
        <v/>
      </c>
    </row>
    <row r="63" customFormat="false" ht="15" hidden="false" customHeight="false" outlineLevel="0" collapsed="false">
      <c r="A63" s="9"/>
      <c r="B63" s="9"/>
      <c r="C63" s="9"/>
      <c r="D63" s="11"/>
      <c r="E63" s="14" t="str">
        <f aca="false">IF(A63="","",SUMIFS(Invoices!$I$2:$I$1001,Invoices!$B$2:$B$1001,A63))</f>
        <v/>
      </c>
      <c r="F63" s="14" t="str">
        <f aca="false">IF(A63="","",SUMIFS(Invoices!$J$2:$J$1001,Invoices!$B$2:$B$1001,A63))</f>
        <v/>
      </c>
      <c r="G63" s="14" t="str">
        <f aca="false">IF(A63="","",SUMIFS(Invoices!$L$2:$L$1001,Invoices!$B$2:$B$1001,A63))</f>
        <v/>
      </c>
      <c r="H63" s="14" t="str">
        <f aca="false">IF(A63="","",SUMIFS(Invoices!$L$2:$L$1001,Invoices!$B$2:$B$1001,A63,Invoices!$M$2:$M$1001,"Overdue"))</f>
        <v/>
      </c>
      <c r="I63" s="16" t="str">
        <f aca="false">IF(A63="","",IFERROR(AVERAGEIFS(Invoices!$P$2:$P$1001,Invoices!$B$2:$B$1001,A63),""))</f>
        <v/>
      </c>
    </row>
    <row r="64" customFormat="false" ht="15" hidden="false" customHeight="false" outlineLevel="0" collapsed="false">
      <c r="A64" s="9"/>
      <c r="B64" s="9"/>
      <c r="C64" s="9"/>
      <c r="D64" s="11"/>
      <c r="E64" s="14" t="str">
        <f aca="false">IF(A64="","",SUMIFS(Invoices!$I$2:$I$1001,Invoices!$B$2:$B$1001,A64))</f>
        <v/>
      </c>
      <c r="F64" s="14" t="str">
        <f aca="false">IF(A64="","",SUMIFS(Invoices!$J$2:$J$1001,Invoices!$B$2:$B$1001,A64))</f>
        <v/>
      </c>
      <c r="G64" s="14" t="str">
        <f aca="false">IF(A64="","",SUMIFS(Invoices!$L$2:$L$1001,Invoices!$B$2:$B$1001,A64))</f>
        <v/>
      </c>
      <c r="H64" s="14" t="str">
        <f aca="false">IF(A64="","",SUMIFS(Invoices!$L$2:$L$1001,Invoices!$B$2:$B$1001,A64,Invoices!$M$2:$M$1001,"Overdue"))</f>
        <v/>
      </c>
      <c r="I64" s="16" t="str">
        <f aca="false">IF(A64="","",IFERROR(AVERAGEIFS(Invoices!$P$2:$P$1001,Invoices!$B$2:$B$1001,A64),""))</f>
        <v/>
      </c>
    </row>
    <row r="65" customFormat="false" ht="15" hidden="false" customHeight="false" outlineLevel="0" collapsed="false">
      <c r="A65" s="9"/>
      <c r="B65" s="9"/>
      <c r="C65" s="9"/>
      <c r="D65" s="11"/>
      <c r="E65" s="14" t="str">
        <f aca="false">IF(A65="","",SUMIFS(Invoices!$I$2:$I$1001,Invoices!$B$2:$B$1001,A65))</f>
        <v/>
      </c>
      <c r="F65" s="14" t="str">
        <f aca="false">IF(A65="","",SUMIFS(Invoices!$J$2:$J$1001,Invoices!$B$2:$B$1001,A65))</f>
        <v/>
      </c>
      <c r="G65" s="14" t="str">
        <f aca="false">IF(A65="","",SUMIFS(Invoices!$L$2:$L$1001,Invoices!$B$2:$B$1001,A65))</f>
        <v/>
      </c>
      <c r="H65" s="14" t="str">
        <f aca="false">IF(A65="","",SUMIFS(Invoices!$L$2:$L$1001,Invoices!$B$2:$B$1001,A65,Invoices!$M$2:$M$1001,"Overdue"))</f>
        <v/>
      </c>
      <c r="I65" s="16" t="str">
        <f aca="false">IF(A65="","",IFERROR(AVERAGEIFS(Invoices!$P$2:$P$1001,Invoices!$B$2:$B$1001,A65),""))</f>
        <v/>
      </c>
    </row>
    <row r="66" customFormat="false" ht="15" hidden="false" customHeight="false" outlineLevel="0" collapsed="false">
      <c r="A66" s="9"/>
      <c r="B66" s="9"/>
      <c r="C66" s="9"/>
      <c r="D66" s="11"/>
      <c r="E66" s="14" t="str">
        <f aca="false">IF(A66="","",SUMIFS(Invoices!$I$2:$I$1001,Invoices!$B$2:$B$1001,A66))</f>
        <v/>
      </c>
      <c r="F66" s="14" t="str">
        <f aca="false">IF(A66="","",SUMIFS(Invoices!$J$2:$J$1001,Invoices!$B$2:$B$1001,A66))</f>
        <v/>
      </c>
      <c r="G66" s="14" t="str">
        <f aca="false">IF(A66="","",SUMIFS(Invoices!$L$2:$L$1001,Invoices!$B$2:$B$1001,A66))</f>
        <v/>
      </c>
      <c r="H66" s="14" t="str">
        <f aca="false">IF(A66="","",SUMIFS(Invoices!$L$2:$L$1001,Invoices!$B$2:$B$1001,A66,Invoices!$M$2:$M$1001,"Overdue"))</f>
        <v/>
      </c>
      <c r="I66" s="16" t="str">
        <f aca="false">IF(A66="","",IFERROR(AVERAGEIFS(Invoices!$P$2:$P$1001,Invoices!$B$2:$B$1001,A66),""))</f>
        <v/>
      </c>
    </row>
    <row r="67" customFormat="false" ht="15" hidden="false" customHeight="false" outlineLevel="0" collapsed="false">
      <c r="A67" s="9"/>
      <c r="B67" s="9"/>
      <c r="C67" s="9"/>
      <c r="D67" s="11"/>
      <c r="E67" s="14" t="str">
        <f aca="false">IF(A67="","",SUMIFS(Invoices!$I$2:$I$1001,Invoices!$B$2:$B$1001,A67))</f>
        <v/>
      </c>
      <c r="F67" s="14" t="str">
        <f aca="false">IF(A67="","",SUMIFS(Invoices!$J$2:$J$1001,Invoices!$B$2:$B$1001,A67))</f>
        <v/>
      </c>
      <c r="G67" s="14" t="str">
        <f aca="false">IF(A67="","",SUMIFS(Invoices!$L$2:$L$1001,Invoices!$B$2:$B$1001,A67))</f>
        <v/>
      </c>
      <c r="H67" s="14" t="str">
        <f aca="false">IF(A67="","",SUMIFS(Invoices!$L$2:$L$1001,Invoices!$B$2:$B$1001,A67,Invoices!$M$2:$M$1001,"Overdue"))</f>
        <v/>
      </c>
      <c r="I67" s="16" t="str">
        <f aca="false">IF(A67="","",IFERROR(AVERAGEIFS(Invoices!$P$2:$P$1001,Invoices!$B$2:$B$1001,A67),""))</f>
        <v/>
      </c>
    </row>
    <row r="68" customFormat="false" ht="15" hidden="false" customHeight="false" outlineLevel="0" collapsed="false">
      <c r="A68" s="9"/>
      <c r="B68" s="9"/>
      <c r="C68" s="9"/>
      <c r="D68" s="11"/>
      <c r="E68" s="14" t="str">
        <f aca="false">IF(A68="","",SUMIFS(Invoices!$I$2:$I$1001,Invoices!$B$2:$B$1001,A68))</f>
        <v/>
      </c>
      <c r="F68" s="14" t="str">
        <f aca="false">IF(A68="","",SUMIFS(Invoices!$J$2:$J$1001,Invoices!$B$2:$B$1001,A68))</f>
        <v/>
      </c>
      <c r="G68" s="14" t="str">
        <f aca="false">IF(A68="","",SUMIFS(Invoices!$L$2:$L$1001,Invoices!$B$2:$B$1001,A68))</f>
        <v/>
      </c>
      <c r="H68" s="14" t="str">
        <f aca="false">IF(A68="","",SUMIFS(Invoices!$L$2:$L$1001,Invoices!$B$2:$B$1001,A68,Invoices!$M$2:$M$1001,"Overdue"))</f>
        <v/>
      </c>
      <c r="I68" s="16" t="str">
        <f aca="false">IF(A68="","",IFERROR(AVERAGEIFS(Invoices!$P$2:$P$1001,Invoices!$B$2:$B$1001,A68),""))</f>
        <v/>
      </c>
    </row>
    <row r="69" customFormat="false" ht="15" hidden="false" customHeight="false" outlineLevel="0" collapsed="false">
      <c r="A69" s="9"/>
      <c r="B69" s="9"/>
      <c r="C69" s="9"/>
      <c r="D69" s="11"/>
      <c r="E69" s="14" t="str">
        <f aca="false">IF(A69="","",SUMIFS(Invoices!$I$2:$I$1001,Invoices!$B$2:$B$1001,A69))</f>
        <v/>
      </c>
      <c r="F69" s="14" t="str">
        <f aca="false">IF(A69="","",SUMIFS(Invoices!$J$2:$J$1001,Invoices!$B$2:$B$1001,A69))</f>
        <v/>
      </c>
      <c r="G69" s="14" t="str">
        <f aca="false">IF(A69="","",SUMIFS(Invoices!$L$2:$L$1001,Invoices!$B$2:$B$1001,A69))</f>
        <v/>
      </c>
      <c r="H69" s="14" t="str">
        <f aca="false">IF(A69="","",SUMIFS(Invoices!$L$2:$L$1001,Invoices!$B$2:$B$1001,A69,Invoices!$M$2:$M$1001,"Overdue"))</f>
        <v/>
      </c>
      <c r="I69" s="16" t="str">
        <f aca="false">IF(A69="","",IFERROR(AVERAGEIFS(Invoices!$P$2:$P$1001,Invoices!$B$2:$B$1001,A69),""))</f>
        <v/>
      </c>
    </row>
    <row r="70" customFormat="false" ht="15" hidden="false" customHeight="false" outlineLevel="0" collapsed="false">
      <c r="A70" s="9"/>
      <c r="B70" s="9"/>
      <c r="C70" s="9"/>
      <c r="D70" s="11"/>
      <c r="E70" s="14" t="str">
        <f aca="false">IF(A70="","",SUMIFS(Invoices!$I$2:$I$1001,Invoices!$B$2:$B$1001,A70))</f>
        <v/>
      </c>
      <c r="F70" s="14" t="str">
        <f aca="false">IF(A70="","",SUMIFS(Invoices!$J$2:$J$1001,Invoices!$B$2:$B$1001,A70))</f>
        <v/>
      </c>
      <c r="G70" s="14" t="str">
        <f aca="false">IF(A70="","",SUMIFS(Invoices!$L$2:$L$1001,Invoices!$B$2:$B$1001,A70))</f>
        <v/>
      </c>
      <c r="H70" s="14" t="str">
        <f aca="false">IF(A70="","",SUMIFS(Invoices!$L$2:$L$1001,Invoices!$B$2:$B$1001,A70,Invoices!$M$2:$M$1001,"Overdue"))</f>
        <v/>
      </c>
      <c r="I70" s="16" t="str">
        <f aca="false">IF(A70="","",IFERROR(AVERAGEIFS(Invoices!$P$2:$P$1001,Invoices!$B$2:$B$1001,A70),""))</f>
        <v/>
      </c>
    </row>
    <row r="71" customFormat="false" ht="15" hidden="false" customHeight="false" outlineLevel="0" collapsed="false">
      <c r="A71" s="9"/>
      <c r="B71" s="9"/>
      <c r="C71" s="9"/>
      <c r="D71" s="11"/>
      <c r="E71" s="14" t="str">
        <f aca="false">IF(A71="","",SUMIFS(Invoices!$I$2:$I$1001,Invoices!$B$2:$B$1001,A71))</f>
        <v/>
      </c>
      <c r="F71" s="14" t="str">
        <f aca="false">IF(A71="","",SUMIFS(Invoices!$J$2:$J$1001,Invoices!$B$2:$B$1001,A71))</f>
        <v/>
      </c>
      <c r="G71" s="14" t="str">
        <f aca="false">IF(A71="","",SUMIFS(Invoices!$L$2:$L$1001,Invoices!$B$2:$B$1001,A71))</f>
        <v/>
      </c>
      <c r="H71" s="14" t="str">
        <f aca="false">IF(A71="","",SUMIFS(Invoices!$L$2:$L$1001,Invoices!$B$2:$B$1001,A71,Invoices!$M$2:$M$1001,"Overdue"))</f>
        <v/>
      </c>
      <c r="I71" s="16" t="str">
        <f aca="false">IF(A71="","",IFERROR(AVERAGEIFS(Invoices!$P$2:$P$1001,Invoices!$B$2:$B$1001,A71),""))</f>
        <v/>
      </c>
    </row>
    <row r="72" customFormat="false" ht="15" hidden="false" customHeight="false" outlineLevel="0" collapsed="false">
      <c r="A72" s="9"/>
      <c r="B72" s="9"/>
      <c r="C72" s="9"/>
      <c r="D72" s="11"/>
      <c r="E72" s="14" t="str">
        <f aca="false">IF(A72="","",SUMIFS(Invoices!$I$2:$I$1001,Invoices!$B$2:$B$1001,A72))</f>
        <v/>
      </c>
      <c r="F72" s="14" t="str">
        <f aca="false">IF(A72="","",SUMIFS(Invoices!$J$2:$J$1001,Invoices!$B$2:$B$1001,A72))</f>
        <v/>
      </c>
      <c r="G72" s="14" t="str">
        <f aca="false">IF(A72="","",SUMIFS(Invoices!$L$2:$L$1001,Invoices!$B$2:$B$1001,A72))</f>
        <v/>
      </c>
      <c r="H72" s="14" t="str">
        <f aca="false">IF(A72="","",SUMIFS(Invoices!$L$2:$L$1001,Invoices!$B$2:$B$1001,A72,Invoices!$M$2:$M$1001,"Overdue"))</f>
        <v/>
      </c>
      <c r="I72" s="16" t="str">
        <f aca="false">IF(A72="","",IFERROR(AVERAGEIFS(Invoices!$P$2:$P$1001,Invoices!$B$2:$B$1001,A72),""))</f>
        <v/>
      </c>
    </row>
    <row r="73" customFormat="false" ht="15" hidden="false" customHeight="false" outlineLevel="0" collapsed="false">
      <c r="A73" s="9"/>
      <c r="B73" s="9"/>
      <c r="C73" s="9"/>
      <c r="D73" s="11"/>
      <c r="E73" s="14" t="str">
        <f aca="false">IF(A73="","",SUMIFS(Invoices!$I$2:$I$1001,Invoices!$B$2:$B$1001,A73))</f>
        <v/>
      </c>
      <c r="F73" s="14" t="str">
        <f aca="false">IF(A73="","",SUMIFS(Invoices!$J$2:$J$1001,Invoices!$B$2:$B$1001,A73))</f>
        <v/>
      </c>
      <c r="G73" s="14" t="str">
        <f aca="false">IF(A73="","",SUMIFS(Invoices!$L$2:$L$1001,Invoices!$B$2:$B$1001,A73))</f>
        <v/>
      </c>
      <c r="H73" s="14" t="str">
        <f aca="false">IF(A73="","",SUMIFS(Invoices!$L$2:$L$1001,Invoices!$B$2:$B$1001,A73,Invoices!$M$2:$M$1001,"Overdue"))</f>
        <v/>
      </c>
      <c r="I73" s="16" t="str">
        <f aca="false">IF(A73="","",IFERROR(AVERAGEIFS(Invoices!$P$2:$P$1001,Invoices!$B$2:$B$1001,A73),""))</f>
        <v/>
      </c>
    </row>
    <row r="74" customFormat="false" ht="15" hidden="false" customHeight="false" outlineLevel="0" collapsed="false">
      <c r="A74" s="9"/>
      <c r="B74" s="9"/>
      <c r="C74" s="9"/>
      <c r="D74" s="11"/>
      <c r="E74" s="14" t="str">
        <f aca="false">IF(A74="","",SUMIFS(Invoices!$I$2:$I$1001,Invoices!$B$2:$B$1001,A74))</f>
        <v/>
      </c>
      <c r="F74" s="14" t="str">
        <f aca="false">IF(A74="","",SUMIFS(Invoices!$J$2:$J$1001,Invoices!$B$2:$B$1001,A74))</f>
        <v/>
      </c>
      <c r="G74" s="14" t="str">
        <f aca="false">IF(A74="","",SUMIFS(Invoices!$L$2:$L$1001,Invoices!$B$2:$B$1001,A74))</f>
        <v/>
      </c>
      <c r="H74" s="14" t="str">
        <f aca="false">IF(A74="","",SUMIFS(Invoices!$L$2:$L$1001,Invoices!$B$2:$B$1001,A74,Invoices!$M$2:$M$1001,"Overdue"))</f>
        <v/>
      </c>
      <c r="I74" s="16" t="str">
        <f aca="false">IF(A74="","",IFERROR(AVERAGEIFS(Invoices!$P$2:$P$1001,Invoices!$B$2:$B$1001,A74),""))</f>
        <v/>
      </c>
    </row>
    <row r="75" customFormat="false" ht="15" hidden="false" customHeight="false" outlineLevel="0" collapsed="false">
      <c r="A75" s="9"/>
      <c r="B75" s="9"/>
      <c r="C75" s="9"/>
      <c r="D75" s="11"/>
      <c r="E75" s="14" t="str">
        <f aca="false">IF(A75="","",SUMIFS(Invoices!$I$2:$I$1001,Invoices!$B$2:$B$1001,A75))</f>
        <v/>
      </c>
      <c r="F75" s="14" t="str">
        <f aca="false">IF(A75="","",SUMIFS(Invoices!$J$2:$J$1001,Invoices!$B$2:$B$1001,A75))</f>
        <v/>
      </c>
      <c r="G75" s="14" t="str">
        <f aca="false">IF(A75="","",SUMIFS(Invoices!$L$2:$L$1001,Invoices!$B$2:$B$1001,A75))</f>
        <v/>
      </c>
      <c r="H75" s="14" t="str">
        <f aca="false">IF(A75="","",SUMIFS(Invoices!$L$2:$L$1001,Invoices!$B$2:$B$1001,A75,Invoices!$M$2:$M$1001,"Overdue"))</f>
        <v/>
      </c>
      <c r="I75" s="16" t="str">
        <f aca="false">IF(A75="","",IFERROR(AVERAGEIFS(Invoices!$P$2:$P$1001,Invoices!$B$2:$B$1001,A75),""))</f>
        <v/>
      </c>
    </row>
    <row r="76" customFormat="false" ht="15" hidden="false" customHeight="false" outlineLevel="0" collapsed="false">
      <c r="A76" s="9"/>
      <c r="B76" s="9"/>
      <c r="C76" s="9"/>
      <c r="D76" s="11"/>
      <c r="E76" s="14" t="str">
        <f aca="false">IF(A76="","",SUMIFS(Invoices!$I$2:$I$1001,Invoices!$B$2:$B$1001,A76))</f>
        <v/>
      </c>
      <c r="F76" s="14" t="str">
        <f aca="false">IF(A76="","",SUMIFS(Invoices!$J$2:$J$1001,Invoices!$B$2:$B$1001,A76))</f>
        <v/>
      </c>
      <c r="G76" s="14" t="str">
        <f aca="false">IF(A76="","",SUMIFS(Invoices!$L$2:$L$1001,Invoices!$B$2:$B$1001,A76))</f>
        <v/>
      </c>
      <c r="H76" s="14" t="str">
        <f aca="false">IF(A76="","",SUMIFS(Invoices!$L$2:$L$1001,Invoices!$B$2:$B$1001,A76,Invoices!$M$2:$M$1001,"Overdue"))</f>
        <v/>
      </c>
      <c r="I76" s="16" t="str">
        <f aca="false">IF(A76="","",IFERROR(AVERAGEIFS(Invoices!$P$2:$P$1001,Invoices!$B$2:$B$1001,A76),""))</f>
        <v/>
      </c>
    </row>
    <row r="77" customFormat="false" ht="15" hidden="false" customHeight="false" outlineLevel="0" collapsed="false">
      <c r="A77" s="9"/>
      <c r="B77" s="9"/>
      <c r="C77" s="9"/>
      <c r="D77" s="11"/>
      <c r="E77" s="14" t="str">
        <f aca="false">IF(A77="","",SUMIFS(Invoices!$I$2:$I$1001,Invoices!$B$2:$B$1001,A77))</f>
        <v/>
      </c>
      <c r="F77" s="14" t="str">
        <f aca="false">IF(A77="","",SUMIFS(Invoices!$J$2:$J$1001,Invoices!$B$2:$B$1001,A77))</f>
        <v/>
      </c>
      <c r="G77" s="14" t="str">
        <f aca="false">IF(A77="","",SUMIFS(Invoices!$L$2:$L$1001,Invoices!$B$2:$B$1001,A77))</f>
        <v/>
      </c>
      <c r="H77" s="14" t="str">
        <f aca="false">IF(A77="","",SUMIFS(Invoices!$L$2:$L$1001,Invoices!$B$2:$B$1001,A77,Invoices!$M$2:$M$1001,"Overdue"))</f>
        <v/>
      </c>
      <c r="I77" s="16" t="str">
        <f aca="false">IF(A77="","",IFERROR(AVERAGEIFS(Invoices!$P$2:$P$1001,Invoices!$B$2:$B$1001,A77),""))</f>
        <v/>
      </c>
    </row>
    <row r="78" customFormat="false" ht="15" hidden="false" customHeight="false" outlineLevel="0" collapsed="false">
      <c r="A78" s="9"/>
      <c r="B78" s="9"/>
      <c r="C78" s="9"/>
      <c r="D78" s="11"/>
      <c r="E78" s="14" t="str">
        <f aca="false">IF(A78="","",SUMIFS(Invoices!$I$2:$I$1001,Invoices!$B$2:$B$1001,A78))</f>
        <v/>
      </c>
      <c r="F78" s="14" t="str">
        <f aca="false">IF(A78="","",SUMIFS(Invoices!$J$2:$J$1001,Invoices!$B$2:$B$1001,A78))</f>
        <v/>
      </c>
      <c r="G78" s="14" t="str">
        <f aca="false">IF(A78="","",SUMIFS(Invoices!$L$2:$L$1001,Invoices!$B$2:$B$1001,A78))</f>
        <v/>
      </c>
      <c r="H78" s="14" t="str">
        <f aca="false">IF(A78="","",SUMIFS(Invoices!$L$2:$L$1001,Invoices!$B$2:$B$1001,A78,Invoices!$M$2:$M$1001,"Overdue"))</f>
        <v/>
      </c>
      <c r="I78" s="16" t="str">
        <f aca="false">IF(A78="","",IFERROR(AVERAGEIFS(Invoices!$P$2:$P$1001,Invoices!$B$2:$B$1001,A78),""))</f>
        <v/>
      </c>
    </row>
    <row r="79" customFormat="false" ht="15" hidden="false" customHeight="false" outlineLevel="0" collapsed="false">
      <c r="A79" s="9"/>
      <c r="B79" s="9"/>
      <c r="C79" s="9"/>
      <c r="D79" s="11"/>
      <c r="E79" s="14" t="str">
        <f aca="false">IF(A79="","",SUMIFS(Invoices!$I$2:$I$1001,Invoices!$B$2:$B$1001,A79))</f>
        <v/>
      </c>
      <c r="F79" s="14" t="str">
        <f aca="false">IF(A79="","",SUMIFS(Invoices!$J$2:$J$1001,Invoices!$B$2:$B$1001,A79))</f>
        <v/>
      </c>
      <c r="G79" s="14" t="str">
        <f aca="false">IF(A79="","",SUMIFS(Invoices!$L$2:$L$1001,Invoices!$B$2:$B$1001,A79))</f>
        <v/>
      </c>
      <c r="H79" s="14" t="str">
        <f aca="false">IF(A79="","",SUMIFS(Invoices!$L$2:$L$1001,Invoices!$B$2:$B$1001,A79,Invoices!$M$2:$M$1001,"Overdue"))</f>
        <v/>
      </c>
      <c r="I79" s="16" t="str">
        <f aca="false">IF(A79="","",IFERROR(AVERAGEIFS(Invoices!$P$2:$P$1001,Invoices!$B$2:$B$1001,A79),""))</f>
        <v/>
      </c>
    </row>
    <row r="80" customFormat="false" ht="15" hidden="false" customHeight="false" outlineLevel="0" collapsed="false">
      <c r="A80" s="9"/>
      <c r="B80" s="9"/>
      <c r="C80" s="9"/>
      <c r="D80" s="11"/>
      <c r="E80" s="14" t="str">
        <f aca="false">IF(A80="","",SUMIFS(Invoices!$I$2:$I$1001,Invoices!$B$2:$B$1001,A80))</f>
        <v/>
      </c>
      <c r="F80" s="14" t="str">
        <f aca="false">IF(A80="","",SUMIFS(Invoices!$J$2:$J$1001,Invoices!$B$2:$B$1001,A80))</f>
        <v/>
      </c>
      <c r="G80" s="14" t="str">
        <f aca="false">IF(A80="","",SUMIFS(Invoices!$L$2:$L$1001,Invoices!$B$2:$B$1001,A80))</f>
        <v/>
      </c>
      <c r="H80" s="14" t="str">
        <f aca="false">IF(A80="","",SUMIFS(Invoices!$L$2:$L$1001,Invoices!$B$2:$B$1001,A80,Invoices!$M$2:$M$1001,"Overdue"))</f>
        <v/>
      </c>
      <c r="I80" s="16" t="str">
        <f aca="false">IF(A80="","",IFERROR(AVERAGEIFS(Invoices!$P$2:$P$1001,Invoices!$B$2:$B$1001,A80),""))</f>
        <v/>
      </c>
    </row>
    <row r="81" customFormat="false" ht="15" hidden="false" customHeight="false" outlineLevel="0" collapsed="false">
      <c r="A81" s="9"/>
      <c r="B81" s="9"/>
      <c r="C81" s="9"/>
      <c r="D81" s="11"/>
      <c r="E81" s="14" t="str">
        <f aca="false">IF(A81="","",SUMIFS(Invoices!$I$2:$I$1001,Invoices!$B$2:$B$1001,A81))</f>
        <v/>
      </c>
      <c r="F81" s="14" t="str">
        <f aca="false">IF(A81="","",SUMIFS(Invoices!$J$2:$J$1001,Invoices!$B$2:$B$1001,A81))</f>
        <v/>
      </c>
      <c r="G81" s="14" t="str">
        <f aca="false">IF(A81="","",SUMIFS(Invoices!$L$2:$L$1001,Invoices!$B$2:$B$1001,A81))</f>
        <v/>
      </c>
      <c r="H81" s="14" t="str">
        <f aca="false">IF(A81="","",SUMIFS(Invoices!$L$2:$L$1001,Invoices!$B$2:$B$1001,A81,Invoices!$M$2:$M$1001,"Overdue"))</f>
        <v/>
      </c>
      <c r="I81" s="16" t="str">
        <f aca="false">IF(A81="","",IFERROR(AVERAGEIFS(Invoices!$P$2:$P$1001,Invoices!$B$2:$B$1001,A81),""))</f>
        <v/>
      </c>
    </row>
    <row r="82" customFormat="false" ht="15" hidden="false" customHeight="false" outlineLevel="0" collapsed="false">
      <c r="A82" s="9"/>
      <c r="B82" s="9"/>
      <c r="C82" s="9"/>
      <c r="D82" s="11"/>
      <c r="E82" s="14" t="str">
        <f aca="false">IF(A82="","",SUMIFS(Invoices!$I$2:$I$1001,Invoices!$B$2:$B$1001,A82))</f>
        <v/>
      </c>
      <c r="F82" s="14" t="str">
        <f aca="false">IF(A82="","",SUMIFS(Invoices!$J$2:$J$1001,Invoices!$B$2:$B$1001,A82))</f>
        <v/>
      </c>
      <c r="G82" s="14" t="str">
        <f aca="false">IF(A82="","",SUMIFS(Invoices!$L$2:$L$1001,Invoices!$B$2:$B$1001,A82))</f>
        <v/>
      </c>
      <c r="H82" s="14" t="str">
        <f aca="false">IF(A82="","",SUMIFS(Invoices!$L$2:$L$1001,Invoices!$B$2:$B$1001,A82,Invoices!$M$2:$M$1001,"Overdue"))</f>
        <v/>
      </c>
      <c r="I82" s="16" t="str">
        <f aca="false">IF(A82="","",IFERROR(AVERAGEIFS(Invoices!$P$2:$P$1001,Invoices!$B$2:$B$1001,A82),""))</f>
        <v/>
      </c>
    </row>
    <row r="83" customFormat="false" ht="15" hidden="false" customHeight="false" outlineLevel="0" collapsed="false">
      <c r="A83" s="9"/>
      <c r="B83" s="9"/>
      <c r="C83" s="9"/>
      <c r="D83" s="11"/>
      <c r="E83" s="14" t="str">
        <f aca="false">IF(A83="","",SUMIFS(Invoices!$I$2:$I$1001,Invoices!$B$2:$B$1001,A83))</f>
        <v/>
      </c>
      <c r="F83" s="14" t="str">
        <f aca="false">IF(A83="","",SUMIFS(Invoices!$J$2:$J$1001,Invoices!$B$2:$B$1001,A83))</f>
        <v/>
      </c>
      <c r="G83" s="14" t="str">
        <f aca="false">IF(A83="","",SUMIFS(Invoices!$L$2:$L$1001,Invoices!$B$2:$B$1001,A83))</f>
        <v/>
      </c>
      <c r="H83" s="14" t="str">
        <f aca="false">IF(A83="","",SUMIFS(Invoices!$L$2:$L$1001,Invoices!$B$2:$B$1001,A83,Invoices!$M$2:$M$1001,"Overdue"))</f>
        <v/>
      </c>
      <c r="I83" s="16" t="str">
        <f aca="false">IF(A83="","",IFERROR(AVERAGEIFS(Invoices!$P$2:$P$1001,Invoices!$B$2:$B$1001,A83),""))</f>
        <v/>
      </c>
    </row>
    <row r="84" customFormat="false" ht="15" hidden="false" customHeight="false" outlineLevel="0" collapsed="false">
      <c r="A84" s="9"/>
      <c r="B84" s="9"/>
      <c r="C84" s="9"/>
      <c r="D84" s="11"/>
      <c r="E84" s="14" t="str">
        <f aca="false">IF(A84="","",SUMIFS(Invoices!$I$2:$I$1001,Invoices!$B$2:$B$1001,A84))</f>
        <v/>
      </c>
      <c r="F84" s="14" t="str">
        <f aca="false">IF(A84="","",SUMIFS(Invoices!$J$2:$J$1001,Invoices!$B$2:$B$1001,A84))</f>
        <v/>
      </c>
      <c r="G84" s="14" t="str">
        <f aca="false">IF(A84="","",SUMIFS(Invoices!$L$2:$L$1001,Invoices!$B$2:$B$1001,A84))</f>
        <v/>
      </c>
      <c r="H84" s="14" t="str">
        <f aca="false">IF(A84="","",SUMIFS(Invoices!$L$2:$L$1001,Invoices!$B$2:$B$1001,A84,Invoices!$M$2:$M$1001,"Overdue"))</f>
        <v/>
      </c>
      <c r="I84" s="16" t="str">
        <f aca="false">IF(A84="","",IFERROR(AVERAGEIFS(Invoices!$P$2:$P$1001,Invoices!$B$2:$B$1001,A84),""))</f>
        <v/>
      </c>
    </row>
    <row r="85" customFormat="false" ht="15" hidden="false" customHeight="false" outlineLevel="0" collapsed="false">
      <c r="A85" s="9"/>
      <c r="B85" s="9"/>
      <c r="C85" s="9"/>
      <c r="D85" s="11"/>
      <c r="E85" s="14" t="str">
        <f aca="false">IF(A85="","",SUMIFS(Invoices!$I$2:$I$1001,Invoices!$B$2:$B$1001,A85))</f>
        <v/>
      </c>
      <c r="F85" s="14" t="str">
        <f aca="false">IF(A85="","",SUMIFS(Invoices!$J$2:$J$1001,Invoices!$B$2:$B$1001,A85))</f>
        <v/>
      </c>
      <c r="G85" s="14" t="str">
        <f aca="false">IF(A85="","",SUMIFS(Invoices!$L$2:$L$1001,Invoices!$B$2:$B$1001,A85))</f>
        <v/>
      </c>
      <c r="H85" s="14" t="str">
        <f aca="false">IF(A85="","",SUMIFS(Invoices!$L$2:$L$1001,Invoices!$B$2:$B$1001,A85,Invoices!$M$2:$M$1001,"Overdue"))</f>
        <v/>
      </c>
      <c r="I85" s="16" t="str">
        <f aca="false">IF(A85="","",IFERROR(AVERAGEIFS(Invoices!$P$2:$P$1001,Invoices!$B$2:$B$1001,A85),""))</f>
        <v/>
      </c>
    </row>
    <row r="86" customFormat="false" ht="15" hidden="false" customHeight="false" outlineLevel="0" collapsed="false">
      <c r="A86" s="9"/>
      <c r="B86" s="9"/>
      <c r="C86" s="9"/>
      <c r="D86" s="11"/>
      <c r="E86" s="14" t="str">
        <f aca="false">IF(A86="","",SUMIFS(Invoices!$I$2:$I$1001,Invoices!$B$2:$B$1001,A86))</f>
        <v/>
      </c>
      <c r="F86" s="14" t="str">
        <f aca="false">IF(A86="","",SUMIFS(Invoices!$J$2:$J$1001,Invoices!$B$2:$B$1001,A86))</f>
        <v/>
      </c>
      <c r="G86" s="14" t="str">
        <f aca="false">IF(A86="","",SUMIFS(Invoices!$L$2:$L$1001,Invoices!$B$2:$B$1001,A86))</f>
        <v/>
      </c>
      <c r="H86" s="14" t="str">
        <f aca="false">IF(A86="","",SUMIFS(Invoices!$L$2:$L$1001,Invoices!$B$2:$B$1001,A86,Invoices!$M$2:$M$1001,"Overdue"))</f>
        <v/>
      </c>
      <c r="I86" s="16" t="str">
        <f aca="false">IF(A86="","",IFERROR(AVERAGEIFS(Invoices!$P$2:$P$1001,Invoices!$B$2:$B$1001,A86),""))</f>
        <v/>
      </c>
    </row>
    <row r="87" customFormat="false" ht="15" hidden="false" customHeight="false" outlineLevel="0" collapsed="false">
      <c r="A87" s="9"/>
      <c r="B87" s="9"/>
      <c r="C87" s="9"/>
      <c r="D87" s="11"/>
      <c r="E87" s="14" t="str">
        <f aca="false">IF(A87="","",SUMIFS(Invoices!$I$2:$I$1001,Invoices!$B$2:$B$1001,A87))</f>
        <v/>
      </c>
      <c r="F87" s="14" t="str">
        <f aca="false">IF(A87="","",SUMIFS(Invoices!$J$2:$J$1001,Invoices!$B$2:$B$1001,A87))</f>
        <v/>
      </c>
      <c r="G87" s="14" t="str">
        <f aca="false">IF(A87="","",SUMIFS(Invoices!$L$2:$L$1001,Invoices!$B$2:$B$1001,A87))</f>
        <v/>
      </c>
      <c r="H87" s="14" t="str">
        <f aca="false">IF(A87="","",SUMIFS(Invoices!$L$2:$L$1001,Invoices!$B$2:$B$1001,A87,Invoices!$M$2:$M$1001,"Overdue"))</f>
        <v/>
      </c>
      <c r="I87" s="16" t="str">
        <f aca="false">IF(A87="","",IFERROR(AVERAGEIFS(Invoices!$P$2:$P$1001,Invoices!$B$2:$B$1001,A87),""))</f>
        <v/>
      </c>
    </row>
    <row r="88" customFormat="false" ht="15" hidden="false" customHeight="false" outlineLevel="0" collapsed="false">
      <c r="A88" s="9"/>
      <c r="B88" s="9"/>
      <c r="C88" s="9"/>
      <c r="D88" s="11"/>
      <c r="E88" s="14" t="str">
        <f aca="false">IF(A88="","",SUMIFS(Invoices!$I$2:$I$1001,Invoices!$B$2:$B$1001,A88))</f>
        <v/>
      </c>
      <c r="F88" s="14" t="str">
        <f aca="false">IF(A88="","",SUMIFS(Invoices!$J$2:$J$1001,Invoices!$B$2:$B$1001,A88))</f>
        <v/>
      </c>
      <c r="G88" s="14" t="str">
        <f aca="false">IF(A88="","",SUMIFS(Invoices!$L$2:$L$1001,Invoices!$B$2:$B$1001,A88))</f>
        <v/>
      </c>
      <c r="H88" s="14" t="str">
        <f aca="false">IF(A88="","",SUMIFS(Invoices!$L$2:$L$1001,Invoices!$B$2:$B$1001,A88,Invoices!$M$2:$M$1001,"Overdue"))</f>
        <v/>
      </c>
      <c r="I88" s="16" t="str">
        <f aca="false">IF(A88="","",IFERROR(AVERAGEIFS(Invoices!$P$2:$P$1001,Invoices!$B$2:$B$1001,A88),""))</f>
        <v/>
      </c>
    </row>
    <row r="89" customFormat="false" ht="15" hidden="false" customHeight="false" outlineLevel="0" collapsed="false">
      <c r="A89" s="9"/>
      <c r="B89" s="9"/>
      <c r="C89" s="9"/>
      <c r="D89" s="11"/>
      <c r="E89" s="14" t="str">
        <f aca="false">IF(A89="","",SUMIFS(Invoices!$I$2:$I$1001,Invoices!$B$2:$B$1001,A89))</f>
        <v/>
      </c>
      <c r="F89" s="14" t="str">
        <f aca="false">IF(A89="","",SUMIFS(Invoices!$J$2:$J$1001,Invoices!$B$2:$B$1001,A89))</f>
        <v/>
      </c>
      <c r="G89" s="14" t="str">
        <f aca="false">IF(A89="","",SUMIFS(Invoices!$L$2:$L$1001,Invoices!$B$2:$B$1001,A89))</f>
        <v/>
      </c>
      <c r="H89" s="14" t="str">
        <f aca="false">IF(A89="","",SUMIFS(Invoices!$L$2:$L$1001,Invoices!$B$2:$B$1001,A89,Invoices!$M$2:$M$1001,"Overdue"))</f>
        <v/>
      </c>
      <c r="I89" s="16" t="str">
        <f aca="false">IF(A89="","",IFERROR(AVERAGEIFS(Invoices!$P$2:$P$1001,Invoices!$B$2:$B$1001,A89),""))</f>
        <v/>
      </c>
    </row>
    <row r="90" customFormat="false" ht="15" hidden="false" customHeight="false" outlineLevel="0" collapsed="false">
      <c r="A90" s="9"/>
      <c r="B90" s="9"/>
      <c r="C90" s="9"/>
      <c r="D90" s="11"/>
      <c r="E90" s="14" t="str">
        <f aca="false">IF(A90="","",SUMIFS(Invoices!$I$2:$I$1001,Invoices!$B$2:$B$1001,A90))</f>
        <v/>
      </c>
      <c r="F90" s="14" t="str">
        <f aca="false">IF(A90="","",SUMIFS(Invoices!$J$2:$J$1001,Invoices!$B$2:$B$1001,A90))</f>
        <v/>
      </c>
      <c r="G90" s="14" t="str">
        <f aca="false">IF(A90="","",SUMIFS(Invoices!$L$2:$L$1001,Invoices!$B$2:$B$1001,A90))</f>
        <v/>
      </c>
      <c r="H90" s="14" t="str">
        <f aca="false">IF(A90="","",SUMIFS(Invoices!$L$2:$L$1001,Invoices!$B$2:$B$1001,A90,Invoices!$M$2:$M$1001,"Overdue"))</f>
        <v/>
      </c>
      <c r="I90" s="16" t="str">
        <f aca="false">IF(A90="","",IFERROR(AVERAGEIFS(Invoices!$P$2:$P$1001,Invoices!$B$2:$B$1001,A90),""))</f>
        <v/>
      </c>
    </row>
    <row r="91" customFormat="false" ht="15" hidden="false" customHeight="false" outlineLevel="0" collapsed="false">
      <c r="A91" s="9"/>
      <c r="B91" s="9"/>
      <c r="C91" s="9"/>
      <c r="D91" s="11"/>
      <c r="E91" s="14" t="str">
        <f aca="false">IF(A91="","",SUMIFS(Invoices!$I$2:$I$1001,Invoices!$B$2:$B$1001,A91))</f>
        <v/>
      </c>
      <c r="F91" s="14" t="str">
        <f aca="false">IF(A91="","",SUMIFS(Invoices!$J$2:$J$1001,Invoices!$B$2:$B$1001,A91))</f>
        <v/>
      </c>
      <c r="G91" s="14" t="str">
        <f aca="false">IF(A91="","",SUMIFS(Invoices!$L$2:$L$1001,Invoices!$B$2:$B$1001,A91))</f>
        <v/>
      </c>
      <c r="H91" s="14" t="str">
        <f aca="false">IF(A91="","",SUMIFS(Invoices!$L$2:$L$1001,Invoices!$B$2:$B$1001,A91,Invoices!$M$2:$M$1001,"Overdue"))</f>
        <v/>
      </c>
      <c r="I91" s="16" t="str">
        <f aca="false">IF(A91="","",IFERROR(AVERAGEIFS(Invoices!$P$2:$P$1001,Invoices!$B$2:$B$1001,A91),""))</f>
        <v/>
      </c>
    </row>
    <row r="92" customFormat="false" ht="15" hidden="false" customHeight="false" outlineLevel="0" collapsed="false">
      <c r="A92" s="9"/>
      <c r="B92" s="9"/>
      <c r="C92" s="9"/>
      <c r="D92" s="11"/>
      <c r="E92" s="14" t="str">
        <f aca="false">IF(A92="","",SUMIFS(Invoices!$I$2:$I$1001,Invoices!$B$2:$B$1001,A92))</f>
        <v/>
      </c>
      <c r="F92" s="14" t="str">
        <f aca="false">IF(A92="","",SUMIFS(Invoices!$J$2:$J$1001,Invoices!$B$2:$B$1001,A92))</f>
        <v/>
      </c>
      <c r="G92" s="14" t="str">
        <f aca="false">IF(A92="","",SUMIFS(Invoices!$L$2:$L$1001,Invoices!$B$2:$B$1001,A92))</f>
        <v/>
      </c>
      <c r="H92" s="14" t="str">
        <f aca="false">IF(A92="","",SUMIFS(Invoices!$L$2:$L$1001,Invoices!$B$2:$B$1001,A92,Invoices!$M$2:$M$1001,"Overdue"))</f>
        <v/>
      </c>
      <c r="I92" s="16" t="str">
        <f aca="false">IF(A92="","",IFERROR(AVERAGEIFS(Invoices!$P$2:$P$1001,Invoices!$B$2:$B$1001,A92),""))</f>
        <v/>
      </c>
    </row>
    <row r="93" customFormat="false" ht="15" hidden="false" customHeight="false" outlineLevel="0" collapsed="false">
      <c r="A93" s="9"/>
      <c r="B93" s="9"/>
      <c r="C93" s="9"/>
      <c r="D93" s="11"/>
      <c r="E93" s="14" t="str">
        <f aca="false">IF(A93="","",SUMIFS(Invoices!$I$2:$I$1001,Invoices!$B$2:$B$1001,A93))</f>
        <v/>
      </c>
      <c r="F93" s="14" t="str">
        <f aca="false">IF(A93="","",SUMIFS(Invoices!$J$2:$J$1001,Invoices!$B$2:$B$1001,A93))</f>
        <v/>
      </c>
      <c r="G93" s="14" t="str">
        <f aca="false">IF(A93="","",SUMIFS(Invoices!$L$2:$L$1001,Invoices!$B$2:$B$1001,A93))</f>
        <v/>
      </c>
      <c r="H93" s="14" t="str">
        <f aca="false">IF(A93="","",SUMIFS(Invoices!$L$2:$L$1001,Invoices!$B$2:$B$1001,A93,Invoices!$M$2:$M$1001,"Overdue"))</f>
        <v/>
      </c>
      <c r="I93" s="16" t="str">
        <f aca="false">IF(A93="","",IFERROR(AVERAGEIFS(Invoices!$P$2:$P$1001,Invoices!$B$2:$B$1001,A93),""))</f>
        <v/>
      </c>
    </row>
    <row r="94" customFormat="false" ht="15" hidden="false" customHeight="false" outlineLevel="0" collapsed="false">
      <c r="A94" s="9"/>
      <c r="B94" s="9"/>
      <c r="C94" s="9"/>
      <c r="D94" s="11"/>
      <c r="E94" s="14" t="str">
        <f aca="false">IF(A94="","",SUMIFS(Invoices!$I$2:$I$1001,Invoices!$B$2:$B$1001,A94))</f>
        <v/>
      </c>
      <c r="F94" s="14" t="str">
        <f aca="false">IF(A94="","",SUMIFS(Invoices!$J$2:$J$1001,Invoices!$B$2:$B$1001,A94))</f>
        <v/>
      </c>
      <c r="G94" s="14" t="str">
        <f aca="false">IF(A94="","",SUMIFS(Invoices!$L$2:$L$1001,Invoices!$B$2:$B$1001,A94))</f>
        <v/>
      </c>
      <c r="H94" s="14" t="str">
        <f aca="false">IF(A94="","",SUMIFS(Invoices!$L$2:$L$1001,Invoices!$B$2:$B$1001,A94,Invoices!$M$2:$M$1001,"Overdue"))</f>
        <v/>
      </c>
      <c r="I94" s="16" t="str">
        <f aca="false">IF(A94="","",IFERROR(AVERAGEIFS(Invoices!$P$2:$P$1001,Invoices!$B$2:$B$1001,A94),""))</f>
        <v/>
      </c>
    </row>
    <row r="95" customFormat="false" ht="15" hidden="false" customHeight="false" outlineLevel="0" collapsed="false">
      <c r="A95" s="9"/>
      <c r="B95" s="9"/>
      <c r="C95" s="9"/>
      <c r="D95" s="11"/>
      <c r="E95" s="14" t="str">
        <f aca="false">IF(A95="","",SUMIFS(Invoices!$I$2:$I$1001,Invoices!$B$2:$B$1001,A95))</f>
        <v/>
      </c>
      <c r="F95" s="14" t="str">
        <f aca="false">IF(A95="","",SUMIFS(Invoices!$J$2:$J$1001,Invoices!$B$2:$B$1001,A95))</f>
        <v/>
      </c>
      <c r="G95" s="14" t="str">
        <f aca="false">IF(A95="","",SUMIFS(Invoices!$L$2:$L$1001,Invoices!$B$2:$B$1001,A95))</f>
        <v/>
      </c>
      <c r="H95" s="14" t="str">
        <f aca="false">IF(A95="","",SUMIFS(Invoices!$L$2:$L$1001,Invoices!$B$2:$B$1001,A95,Invoices!$M$2:$M$1001,"Overdue"))</f>
        <v/>
      </c>
      <c r="I95" s="16" t="str">
        <f aca="false">IF(A95="","",IFERROR(AVERAGEIFS(Invoices!$P$2:$P$1001,Invoices!$B$2:$B$1001,A95),""))</f>
        <v/>
      </c>
    </row>
    <row r="96" customFormat="false" ht="15" hidden="false" customHeight="false" outlineLevel="0" collapsed="false">
      <c r="A96" s="9"/>
      <c r="B96" s="9"/>
      <c r="C96" s="9"/>
      <c r="D96" s="11"/>
      <c r="E96" s="14" t="str">
        <f aca="false">IF(A96="","",SUMIFS(Invoices!$I$2:$I$1001,Invoices!$B$2:$B$1001,A96))</f>
        <v/>
      </c>
      <c r="F96" s="14" t="str">
        <f aca="false">IF(A96="","",SUMIFS(Invoices!$J$2:$J$1001,Invoices!$B$2:$B$1001,A96))</f>
        <v/>
      </c>
      <c r="G96" s="14" t="str">
        <f aca="false">IF(A96="","",SUMIFS(Invoices!$L$2:$L$1001,Invoices!$B$2:$B$1001,A96))</f>
        <v/>
      </c>
      <c r="H96" s="14" t="str">
        <f aca="false">IF(A96="","",SUMIFS(Invoices!$L$2:$L$1001,Invoices!$B$2:$B$1001,A96,Invoices!$M$2:$M$1001,"Overdue"))</f>
        <v/>
      </c>
      <c r="I96" s="16" t="str">
        <f aca="false">IF(A96="","",IFERROR(AVERAGEIFS(Invoices!$P$2:$P$1001,Invoices!$B$2:$B$1001,A96),""))</f>
        <v/>
      </c>
    </row>
    <row r="97" customFormat="false" ht="15" hidden="false" customHeight="false" outlineLevel="0" collapsed="false">
      <c r="A97" s="9"/>
      <c r="B97" s="9"/>
      <c r="C97" s="9"/>
      <c r="D97" s="11"/>
      <c r="E97" s="14" t="str">
        <f aca="false">IF(A97="","",SUMIFS(Invoices!$I$2:$I$1001,Invoices!$B$2:$B$1001,A97))</f>
        <v/>
      </c>
      <c r="F97" s="14" t="str">
        <f aca="false">IF(A97="","",SUMIFS(Invoices!$J$2:$J$1001,Invoices!$B$2:$B$1001,A97))</f>
        <v/>
      </c>
      <c r="G97" s="14" t="str">
        <f aca="false">IF(A97="","",SUMIFS(Invoices!$L$2:$L$1001,Invoices!$B$2:$B$1001,A97))</f>
        <v/>
      </c>
      <c r="H97" s="14" t="str">
        <f aca="false">IF(A97="","",SUMIFS(Invoices!$L$2:$L$1001,Invoices!$B$2:$B$1001,A97,Invoices!$M$2:$M$1001,"Overdue"))</f>
        <v/>
      </c>
      <c r="I97" s="16" t="str">
        <f aca="false">IF(A97="","",IFERROR(AVERAGEIFS(Invoices!$P$2:$P$1001,Invoices!$B$2:$B$1001,A97),""))</f>
        <v/>
      </c>
    </row>
    <row r="98" customFormat="false" ht="15" hidden="false" customHeight="false" outlineLevel="0" collapsed="false">
      <c r="A98" s="9"/>
      <c r="B98" s="9"/>
      <c r="C98" s="9"/>
      <c r="D98" s="11"/>
      <c r="E98" s="14" t="str">
        <f aca="false">IF(A98="","",SUMIFS(Invoices!$I$2:$I$1001,Invoices!$B$2:$B$1001,A98))</f>
        <v/>
      </c>
      <c r="F98" s="14" t="str">
        <f aca="false">IF(A98="","",SUMIFS(Invoices!$J$2:$J$1001,Invoices!$B$2:$B$1001,A98))</f>
        <v/>
      </c>
      <c r="G98" s="14" t="str">
        <f aca="false">IF(A98="","",SUMIFS(Invoices!$L$2:$L$1001,Invoices!$B$2:$B$1001,A98))</f>
        <v/>
      </c>
      <c r="H98" s="14" t="str">
        <f aca="false">IF(A98="","",SUMIFS(Invoices!$L$2:$L$1001,Invoices!$B$2:$B$1001,A98,Invoices!$M$2:$M$1001,"Overdue"))</f>
        <v/>
      </c>
      <c r="I98" s="16" t="str">
        <f aca="false">IF(A98="","",IFERROR(AVERAGEIFS(Invoices!$P$2:$P$1001,Invoices!$B$2:$B$1001,A98),""))</f>
        <v/>
      </c>
    </row>
    <row r="99" customFormat="false" ht="15" hidden="false" customHeight="false" outlineLevel="0" collapsed="false">
      <c r="A99" s="9"/>
      <c r="B99" s="9"/>
      <c r="C99" s="9"/>
      <c r="D99" s="11"/>
      <c r="E99" s="14" t="str">
        <f aca="false">IF(A99="","",SUMIFS(Invoices!$I$2:$I$1001,Invoices!$B$2:$B$1001,A99))</f>
        <v/>
      </c>
      <c r="F99" s="14" t="str">
        <f aca="false">IF(A99="","",SUMIFS(Invoices!$J$2:$J$1001,Invoices!$B$2:$B$1001,A99))</f>
        <v/>
      </c>
      <c r="G99" s="14" t="str">
        <f aca="false">IF(A99="","",SUMIFS(Invoices!$L$2:$L$1001,Invoices!$B$2:$B$1001,A99))</f>
        <v/>
      </c>
      <c r="H99" s="14" t="str">
        <f aca="false">IF(A99="","",SUMIFS(Invoices!$L$2:$L$1001,Invoices!$B$2:$B$1001,A99,Invoices!$M$2:$M$1001,"Overdue"))</f>
        <v/>
      </c>
      <c r="I99" s="16" t="str">
        <f aca="false">IF(A99="","",IFERROR(AVERAGEIFS(Invoices!$P$2:$P$1001,Invoices!$B$2:$B$1001,A99),""))</f>
        <v/>
      </c>
    </row>
    <row r="100" customFormat="false" ht="15" hidden="false" customHeight="false" outlineLevel="0" collapsed="false">
      <c r="A100" s="9"/>
      <c r="B100" s="9"/>
      <c r="C100" s="9"/>
      <c r="D100" s="11"/>
      <c r="E100" s="14" t="str">
        <f aca="false">IF(A100="","",SUMIFS(Invoices!$I$2:$I$1001,Invoices!$B$2:$B$1001,A100))</f>
        <v/>
      </c>
      <c r="F100" s="14" t="str">
        <f aca="false">IF(A100="","",SUMIFS(Invoices!$J$2:$J$1001,Invoices!$B$2:$B$1001,A100))</f>
        <v/>
      </c>
      <c r="G100" s="14" t="str">
        <f aca="false">IF(A100="","",SUMIFS(Invoices!$L$2:$L$1001,Invoices!$B$2:$B$1001,A100))</f>
        <v/>
      </c>
      <c r="H100" s="14" t="str">
        <f aca="false">IF(A100="","",SUMIFS(Invoices!$L$2:$L$1001,Invoices!$B$2:$B$1001,A100,Invoices!$M$2:$M$1001,"Overdue"))</f>
        <v/>
      </c>
      <c r="I100" s="16" t="str">
        <f aca="false">IF(A100="","",IFERROR(AVERAGEIFS(Invoices!$P$2:$P$1001,Invoices!$B$2:$B$1001,A100),""))</f>
        <v/>
      </c>
    </row>
    <row r="101" customFormat="false" ht="15" hidden="false" customHeight="false" outlineLevel="0" collapsed="false">
      <c r="A101" s="9"/>
      <c r="B101" s="9"/>
      <c r="C101" s="9"/>
      <c r="D101" s="11"/>
      <c r="E101" s="14" t="str">
        <f aca="false">IF(A101="","",SUMIFS(Invoices!$I$2:$I$1001,Invoices!$B$2:$B$1001,A101))</f>
        <v/>
      </c>
      <c r="F101" s="14" t="str">
        <f aca="false">IF(A101="","",SUMIFS(Invoices!$J$2:$J$1001,Invoices!$B$2:$B$1001,A101))</f>
        <v/>
      </c>
      <c r="G101" s="14" t="str">
        <f aca="false">IF(A101="","",SUMIFS(Invoices!$L$2:$L$1001,Invoices!$B$2:$B$1001,A101))</f>
        <v/>
      </c>
      <c r="H101" s="14" t="str">
        <f aca="false">IF(A101="","",SUMIFS(Invoices!$L$2:$L$1001,Invoices!$B$2:$B$1001,A101,Invoices!$M$2:$M$1001,"Overdue"))</f>
        <v/>
      </c>
      <c r="I101" s="16" t="str">
        <f aca="false">IF(A101="","",IFERROR(AVERAGEIFS(Invoices!$P$2:$P$1001,Invoices!$B$2:$B$1001,A101),""))</f>
        <v/>
      </c>
    </row>
    <row r="102" customFormat="false" ht="15" hidden="false" customHeight="false" outlineLevel="0" collapsed="false">
      <c r="A102" s="9"/>
      <c r="B102" s="9"/>
      <c r="C102" s="9"/>
      <c r="D102" s="11"/>
      <c r="E102" s="14" t="str">
        <f aca="false">IF(A102="","",SUMIFS(Invoices!$I$2:$I$1001,Invoices!$B$2:$B$1001,A102))</f>
        <v/>
      </c>
      <c r="F102" s="14" t="str">
        <f aca="false">IF(A102="","",SUMIFS(Invoices!$J$2:$J$1001,Invoices!$B$2:$B$1001,A102))</f>
        <v/>
      </c>
      <c r="G102" s="14" t="str">
        <f aca="false">IF(A102="","",SUMIFS(Invoices!$L$2:$L$1001,Invoices!$B$2:$B$1001,A102))</f>
        <v/>
      </c>
      <c r="H102" s="14" t="str">
        <f aca="false">IF(A102="","",SUMIFS(Invoices!$L$2:$L$1001,Invoices!$B$2:$B$1001,A102,Invoices!$M$2:$M$1001,"Overdue"))</f>
        <v/>
      </c>
      <c r="I102" s="16" t="str">
        <f aca="false">IF(A102="","",IFERROR(AVERAGEIFS(Invoices!$P$2:$P$1001,Invoices!$B$2:$B$1001,A102),""))</f>
        <v/>
      </c>
    </row>
    <row r="103" customFormat="false" ht="15" hidden="false" customHeight="false" outlineLevel="0" collapsed="false">
      <c r="A103" s="9"/>
      <c r="B103" s="9"/>
      <c r="C103" s="9"/>
      <c r="D103" s="11"/>
      <c r="E103" s="14" t="str">
        <f aca="false">IF(A103="","",SUMIFS(Invoices!$I$2:$I$1001,Invoices!$B$2:$B$1001,A103))</f>
        <v/>
      </c>
      <c r="F103" s="14" t="str">
        <f aca="false">IF(A103="","",SUMIFS(Invoices!$J$2:$J$1001,Invoices!$B$2:$B$1001,A103))</f>
        <v/>
      </c>
      <c r="G103" s="14" t="str">
        <f aca="false">IF(A103="","",SUMIFS(Invoices!$L$2:$L$1001,Invoices!$B$2:$B$1001,A103))</f>
        <v/>
      </c>
      <c r="H103" s="14" t="str">
        <f aca="false">IF(A103="","",SUMIFS(Invoices!$L$2:$L$1001,Invoices!$B$2:$B$1001,A103,Invoices!$M$2:$M$1001,"Overdue"))</f>
        <v/>
      </c>
      <c r="I103" s="16" t="str">
        <f aca="false">IF(A103="","",IFERROR(AVERAGEIFS(Invoices!$P$2:$P$1001,Invoices!$B$2:$B$1001,A103),""))</f>
        <v/>
      </c>
    </row>
    <row r="104" customFormat="false" ht="15" hidden="false" customHeight="false" outlineLevel="0" collapsed="false">
      <c r="A104" s="9"/>
      <c r="B104" s="9"/>
      <c r="C104" s="9"/>
      <c r="D104" s="11"/>
      <c r="E104" s="14" t="str">
        <f aca="false">IF(A104="","",SUMIFS(Invoices!$I$2:$I$1001,Invoices!$B$2:$B$1001,A104))</f>
        <v/>
      </c>
      <c r="F104" s="14" t="str">
        <f aca="false">IF(A104="","",SUMIFS(Invoices!$J$2:$J$1001,Invoices!$B$2:$B$1001,A104))</f>
        <v/>
      </c>
      <c r="G104" s="14" t="str">
        <f aca="false">IF(A104="","",SUMIFS(Invoices!$L$2:$L$1001,Invoices!$B$2:$B$1001,A104))</f>
        <v/>
      </c>
      <c r="H104" s="14" t="str">
        <f aca="false">IF(A104="","",SUMIFS(Invoices!$L$2:$L$1001,Invoices!$B$2:$B$1001,A104,Invoices!$M$2:$M$1001,"Overdue"))</f>
        <v/>
      </c>
      <c r="I104" s="16" t="str">
        <f aca="false">IF(A104="","",IFERROR(AVERAGEIFS(Invoices!$P$2:$P$1001,Invoices!$B$2:$B$1001,A104),""))</f>
        <v/>
      </c>
    </row>
    <row r="105" customFormat="false" ht="15" hidden="false" customHeight="false" outlineLevel="0" collapsed="false">
      <c r="A105" s="9"/>
      <c r="B105" s="9"/>
      <c r="C105" s="9"/>
      <c r="D105" s="11"/>
      <c r="E105" s="14" t="str">
        <f aca="false">IF(A105="","",SUMIFS(Invoices!$I$2:$I$1001,Invoices!$B$2:$B$1001,A105))</f>
        <v/>
      </c>
      <c r="F105" s="14" t="str">
        <f aca="false">IF(A105="","",SUMIFS(Invoices!$J$2:$J$1001,Invoices!$B$2:$B$1001,A105))</f>
        <v/>
      </c>
      <c r="G105" s="14" t="str">
        <f aca="false">IF(A105="","",SUMIFS(Invoices!$L$2:$L$1001,Invoices!$B$2:$B$1001,A105))</f>
        <v/>
      </c>
      <c r="H105" s="14" t="str">
        <f aca="false">IF(A105="","",SUMIFS(Invoices!$L$2:$L$1001,Invoices!$B$2:$B$1001,A105,Invoices!$M$2:$M$1001,"Overdue"))</f>
        <v/>
      </c>
      <c r="I105" s="16" t="str">
        <f aca="false">IF(A105="","",IFERROR(AVERAGEIFS(Invoices!$P$2:$P$1001,Invoices!$B$2:$B$1001,A105),""))</f>
        <v/>
      </c>
    </row>
    <row r="106" customFormat="false" ht="15" hidden="false" customHeight="false" outlineLevel="0" collapsed="false">
      <c r="A106" s="9"/>
      <c r="B106" s="9"/>
      <c r="C106" s="9"/>
      <c r="D106" s="11"/>
      <c r="E106" s="14" t="str">
        <f aca="false">IF(A106="","",SUMIFS(Invoices!$I$2:$I$1001,Invoices!$B$2:$B$1001,A106))</f>
        <v/>
      </c>
      <c r="F106" s="14" t="str">
        <f aca="false">IF(A106="","",SUMIFS(Invoices!$J$2:$J$1001,Invoices!$B$2:$B$1001,A106))</f>
        <v/>
      </c>
      <c r="G106" s="14" t="str">
        <f aca="false">IF(A106="","",SUMIFS(Invoices!$L$2:$L$1001,Invoices!$B$2:$B$1001,A106))</f>
        <v/>
      </c>
      <c r="H106" s="14" t="str">
        <f aca="false">IF(A106="","",SUMIFS(Invoices!$L$2:$L$1001,Invoices!$B$2:$B$1001,A106,Invoices!$M$2:$M$1001,"Overdue"))</f>
        <v/>
      </c>
      <c r="I106" s="16" t="str">
        <f aca="false">IF(A106="","",IFERROR(AVERAGEIFS(Invoices!$P$2:$P$1001,Invoices!$B$2:$B$1001,A106),""))</f>
        <v/>
      </c>
    </row>
    <row r="107" customFormat="false" ht="15" hidden="false" customHeight="false" outlineLevel="0" collapsed="false">
      <c r="A107" s="9"/>
      <c r="B107" s="9"/>
      <c r="C107" s="9"/>
      <c r="D107" s="11"/>
      <c r="E107" s="14" t="str">
        <f aca="false">IF(A107="","",SUMIFS(Invoices!$I$2:$I$1001,Invoices!$B$2:$B$1001,A107))</f>
        <v/>
      </c>
      <c r="F107" s="14" t="str">
        <f aca="false">IF(A107="","",SUMIFS(Invoices!$J$2:$J$1001,Invoices!$B$2:$B$1001,A107))</f>
        <v/>
      </c>
      <c r="G107" s="14" t="str">
        <f aca="false">IF(A107="","",SUMIFS(Invoices!$L$2:$L$1001,Invoices!$B$2:$B$1001,A107))</f>
        <v/>
      </c>
      <c r="H107" s="14" t="str">
        <f aca="false">IF(A107="","",SUMIFS(Invoices!$L$2:$L$1001,Invoices!$B$2:$B$1001,A107,Invoices!$M$2:$M$1001,"Overdue"))</f>
        <v/>
      </c>
      <c r="I107" s="16" t="str">
        <f aca="false">IF(A107="","",IFERROR(AVERAGEIFS(Invoices!$P$2:$P$1001,Invoices!$B$2:$B$1001,A107),""))</f>
        <v/>
      </c>
    </row>
    <row r="108" customFormat="false" ht="15" hidden="false" customHeight="false" outlineLevel="0" collapsed="false">
      <c r="A108" s="9"/>
      <c r="B108" s="9"/>
      <c r="C108" s="9"/>
      <c r="D108" s="11"/>
      <c r="E108" s="14" t="str">
        <f aca="false">IF(A108="","",SUMIFS(Invoices!$I$2:$I$1001,Invoices!$B$2:$B$1001,A108))</f>
        <v/>
      </c>
      <c r="F108" s="14" t="str">
        <f aca="false">IF(A108="","",SUMIFS(Invoices!$J$2:$J$1001,Invoices!$B$2:$B$1001,A108))</f>
        <v/>
      </c>
      <c r="G108" s="14" t="str">
        <f aca="false">IF(A108="","",SUMIFS(Invoices!$L$2:$L$1001,Invoices!$B$2:$B$1001,A108))</f>
        <v/>
      </c>
      <c r="H108" s="14" t="str">
        <f aca="false">IF(A108="","",SUMIFS(Invoices!$L$2:$L$1001,Invoices!$B$2:$B$1001,A108,Invoices!$M$2:$M$1001,"Overdue"))</f>
        <v/>
      </c>
      <c r="I108" s="16" t="str">
        <f aca="false">IF(A108="","",IFERROR(AVERAGEIFS(Invoices!$P$2:$P$1001,Invoices!$B$2:$B$1001,A108),""))</f>
        <v/>
      </c>
    </row>
    <row r="109" customFormat="false" ht="15" hidden="false" customHeight="false" outlineLevel="0" collapsed="false">
      <c r="A109" s="9"/>
      <c r="B109" s="9"/>
      <c r="C109" s="9"/>
      <c r="D109" s="11"/>
      <c r="E109" s="14" t="str">
        <f aca="false">IF(A109="","",SUMIFS(Invoices!$I$2:$I$1001,Invoices!$B$2:$B$1001,A109))</f>
        <v/>
      </c>
      <c r="F109" s="14" t="str">
        <f aca="false">IF(A109="","",SUMIFS(Invoices!$J$2:$J$1001,Invoices!$B$2:$B$1001,A109))</f>
        <v/>
      </c>
      <c r="G109" s="14" t="str">
        <f aca="false">IF(A109="","",SUMIFS(Invoices!$L$2:$L$1001,Invoices!$B$2:$B$1001,A109))</f>
        <v/>
      </c>
      <c r="H109" s="14" t="str">
        <f aca="false">IF(A109="","",SUMIFS(Invoices!$L$2:$L$1001,Invoices!$B$2:$B$1001,A109,Invoices!$M$2:$M$1001,"Overdue"))</f>
        <v/>
      </c>
      <c r="I109" s="16" t="str">
        <f aca="false">IF(A109="","",IFERROR(AVERAGEIFS(Invoices!$P$2:$P$1001,Invoices!$B$2:$B$1001,A109),""))</f>
        <v/>
      </c>
    </row>
    <row r="110" customFormat="false" ht="15" hidden="false" customHeight="false" outlineLevel="0" collapsed="false">
      <c r="A110" s="9"/>
      <c r="B110" s="9"/>
      <c r="C110" s="9"/>
      <c r="D110" s="11"/>
      <c r="E110" s="14" t="str">
        <f aca="false">IF(A110="","",SUMIFS(Invoices!$I$2:$I$1001,Invoices!$B$2:$B$1001,A110))</f>
        <v/>
      </c>
      <c r="F110" s="14" t="str">
        <f aca="false">IF(A110="","",SUMIFS(Invoices!$J$2:$J$1001,Invoices!$B$2:$B$1001,A110))</f>
        <v/>
      </c>
      <c r="G110" s="14" t="str">
        <f aca="false">IF(A110="","",SUMIFS(Invoices!$L$2:$L$1001,Invoices!$B$2:$B$1001,A110))</f>
        <v/>
      </c>
      <c r="H110" s="14" t="str">
        <f aca="false">IF(A110="","",SUMIFS(Invoices!$L$2:$L$1001,Invoices!$B$2:$B$1001,A110,Invoices!$M$2:$M$1001,"Overdue"))</f>
        <v/>
      </c>
      <c r="I110" s="16" t="str">
        <f aca="false">IF(A110="","",IFERROR(AVERAGEIFS(Invoices!$P$2:$P$1001,Invoices!$B$2:$B$1001,A110),""))</f>
        <v/>
      </c>
    </row>
    <row r="111" customFormat="false" ht="15" hidden="false" customHeight="false" outlineLevel="0" collapsed="false">
      <c r="A111" s="9"/>
      <c r="B111" s="9"/>
      <c r="C111" s="9"/>
      <c r="D111" s="11"/>
      <c r="E111" s="14" t="str">
        <f aca="false">IF(A111="","",SUMIFS(Invoices!$I$2:$I$1001,Invoices!$B$2:$B$1001,A111))</f>
        <v/>
      </c>
      <c r="F111" s="14" t="str">
        <f aca="false">IF(A111="","",SUMIFS(Invoices!$J$2:$J$1001,Invoices!$B$2:$B$1001,A111))</f>
        <v/>
      </c>
      <c r="G111" s="14" t="str">
        <f aca="false">IF(A111="","",SUMIFS(Invoices!$L$2:$L$1001,Invoices!$B$2:$B$1001,A111))</f>
        <v/>
      </c>
      <c r="H111" s="14" t="str">
        <f aca="false">IF(A111="","",SUMIFS(Invoices!$L$2:$L$1001,Invoices!$B$2:$B$1001,A111,Invoices!$M$2:$M$1001,"Overdue"))</f>
        <v/>
      </c>
      <c r="I111" s="16" t="str">
        <f aca="false">IF(A111="","",IFERROR(AVERAGEIFS(Invoices!$P$2:$P$1001,Invoices!$B$2:$B$1001,A111),""))</f>
        <v/>
      </c>
    </row>
    <row r="112" customFormat="false" ht="15" hidden="false" customHeight="false" outlineLevel="0" collapsed="false">
      <c r="A112" s="9"/>
      <c r="B112" s="9"/>
      <c r="C112" s="9"/>
      <c r="D112" s="11"/>
      <c r="E112" s="14" t="str">
        <f aca="false">IF(A112="","",SUMIFS(Invoices!$I$2:$I$1001,Invoices!$B$2:$B$1001,A112))</f>
        <v/>
      </c>
      <c r="F112" s="14" t="str">
        <f aca="false">IF(A112="","",SUMIFS(Invoices!$J$2:$J$1001,Invoices!$B$2:$B$1001,A112))</f>
        <v/>
      </c>
      <c r="G112" s="14" t="str">
        <f aca="false">IF(A112="","",SUMIFS(Invoices!$L$2:$L$1001,Invoices!$B$2:$B$1001,A112))</f>
        <v/>
      </c>
      <c r="H112" s="14" t="str">
        <f aca="false">IF(A112="","",SUMIFS(Invoices!$L$2:$L$1001,Invoices!$B$2:$B$1001,A112,Invoices!$M$2:$M$1001,"Overdue"))</f>
        <v/>
      </c>
      <c r="I112" s="16" t="str">
        <f aca="false">IF(A112="","",IFERROR(AVERAGEIFS(Invoices!$P$2:$P$1001,Invoices!$B$2:$B$1001,A112),""))</f>
        <v/>
      </c>
    </row>
    <row r="113" customFormat="false" ht="15" hidden="false" customHeight="false" outlineLevel="0" collapsed="false">
      <c r="A113" s="9"/>
      <c r="B113" s="9"/>
      <c r="C113" s="9"/>
      <c r="D113" s="11"/>
      <c r="E113" s="14" t="str">
        <f aca="false">IF(A113="","",SUMIFS(Invoices!$I$2:$I$1001,Invoices!$B$2:$B$1001,A113))</f>
        <v/>
      </c>
      <c r="F113" s="14" t="str">
        <f aca="false">IF(A113="","",SUMIFS(Invoices!$J$2:$J$1001,Invoices!$B$2:$B$1001,A113))</f>
        <v/>
      </c>
      <c r="G113" s="14" t="str">
        <f aca="false">IF(A113="","",SUMIFS(Invoices!$L$2:$L$1001,Invoices!$B$2:$B$1001,A113))</f>
        <v/>
      </c>
      <c r="H113" s="14" t="str">
        <f aca="false">IF(A113="","",SUMIFS(Invoices!$L$2:$L$1001,Invoices!$B$2:$B$1001,A113,Invoices!$M$2:$M$1001,"Overdue"))</f>
        <v/>
      </c>
      <c r="I113" s="16" t="str">
        <f aca="false">IF(A113="","",IFERROR(AVERAGEIFS(Invoices!$P$2:$P$1001,Invoices!$B$2:$B$1001,A113),""))</f>
        <v/>
      </c>
    </row>
    <row r="114" customFormat="false" ht="15" hidden="false" customHeight="false" outlineLevel="0" collapsed="false">
      <c r="A114" s="9"/>
      <c r="B114" s="9"/>
      <c r="C114" s="9"/>
      <c r="D114" s="11"/>
      <c r="E114" s="14" t="str">
        <f aca="false">IF(A114="","",SUMIFS(Invoices!$I$2:$I$1001,Invoices!$B$2:$B$1001,A114))</f>
        <v/>
      </c>
      <c r="F114" s="14" t="str">
        <f aca="false">IF(A114="","",SUMIFS(Invoices!$J$2:$J$1001,Invoices!$B$2:$B$1001,A114))</f>
        <v/>
      </c>
      <c r="G114" s="14" t="str">
        <f aca="false">IF(A114="","",SUMIFS(Invoices!$L$2:$L$1001,Invoices!$B$2:$B$1001,A114))</f>
        <v/>
      </c>
      <c r="H114" s="14" t="str">
        <f aca="false">IF(A114="","",SUMIFS(Invoices!$L$2:$L$1001,Invoices!$B$2:$B$1001,A114,Invoices!$M$2:$M$1001,"Overdue"))</f>
        <v/>
      </c>
      <c r="I114" s="16" t="str">
        <f aca="false">IF(A114="","",IFERROR(AVERAGEIFS(Invoices!$P$2:$P$1001,Invoices!$B$2:$B$1001,A114),""))</f>
        <v/>
      </c>
    </row>
    <row r="115" customFormat="false" ht="15" hidden="false" customHeight="false" outlineLevel="0" collapsed="false">
      <c r="A115" s="9"/>
      <c r="B115" s="9"/>
      <c r="C115" s="9"/>
      <c r="D115" s="11"/>
      <c r="E115" s="14" t="str">
        <f aca="false">IF(A115="","",SUMIFS(Invoices!$I$2:$I$1001,Invoices!$B$2:$B$1001,A115))</f>
        <v/>
      </c>
      <c r="F115" s="14" t="str">
        <f aca="false">IF(A115="","",SUMIFS(Invoices!$J$2:$J$1001,Invoices!$B$2:$B$1001,A115))</f>
        <v/>
      </c>
      <c r="G115" s="14" t="str">
        <f aca="false">IF(A115="","",SUMIFS(Invoices!$L$2:$L$1001,Invoices!$B$2:$B$1001,A115))</f>
        <v/>
      </c>
      <c r="H115" s="14" t="str">
        <f aca="false">IF(A115="","",SUMIFS(Invoices!$L$2:$L$1001,Invoices!$B$2:$B$1001,A115,Invoices!$M$2:$M$1001,"Overdue"))</f>
        <v/>
      </c>
      <c r="I115" s="16" t="str">
        <f aca="false">IF(A115="","",IFERROR(AVERAGEIFS(Invoices!$P$2:$P$1001,Invoices!$B$2:$B$1001,A115),""))</f>
        <v/>
      </c>
    </row>
    <row r="116" customFormat="false" ht="15" hidden="false" customHeight="false" outlineLevel="0" collapsed="false">
      <c r="A116" s="9"/>
      <c r="B116" s="9"/>
      <c r="C116" s="9"/>
      <c r="D116" s="11"/>
      <c r="E116" s="14" t="str">
        <f aca="false">IF(A116="","",SUMIFS(Invoices!$I$2:$I$1001,Invoices!$B$2:$B$1001,A116))</f>
        <v/>
      </c>
      <c r="F116" s="14" t="str">
        <f aca="false">IF(A116="","",SUMIFS(Invoices!$J$2:$J$1001,Invoices!$B$2:$B$1001,A116))</f>
        <v/>
      </c>
      <c r="G116" s="14" t="str">
        <f aca="false">IF(A116="","",SUMIFS(Invoices!$L$2:$L$1001,Invoices!$B$2:$B$1001,A116))</f>
        <v/>
      </c>
      <c r="H116" s="14" t="str">
        <f aca="false">IF(A116="","",SUMIFS(Invoices!$L$2:$L$1001,Invoices!$B$2:$B$1001,A116,Invoices!$M$2:$M$1001,"Overdue"))</f>
        <v/>
      </c>
      <c r="I116" s="16" t="str">
        <f aca="false">IF(A116="","",IFERROR(AVERAGEIFS(Invoices!$P$2:$P$1001,Invoices!$B$2:$B$1001,A116),""))</f>
        <v/>
      </c>
    </row>
    <row r="117" customFormat="false" ht="15" hidden="false" customHeight="false" outlineLevel="0" collapsed="false">
      <c r="A117" s="9"/>
      <c r="B117" s="9"/>
      <c r="C117" s="9"/>
      <c r="D117" s="11"/>
      <c r="E117" s="14" t="str">
        <f aca="false">IF(A117="","",SUMIFS(Invoices!$I$2:$I$1001,Invoices!$B$2:$B$1001,A117))</f>
        <v/>
      </c>
      <c r="F117" s="14" t="str">
        <f aca="false">IF(A117="","",SUMIFS(Invoices!$J$2:$J$1001,Invoices!$B$2:$B$1001,A117))</f>
        <v/>
      </c>
      <c r="G117" s="14" t="str">
        <f aca="false">IF(A117="","",SUMIFS(Invoices!$L$2:$L$1001,Invoices!$B$2:$B$1001,A117))</f>
        <v/>
      </c>
      <c r="H117" s="14" t="str">
        <f aca="false">IF(A117="","",SUMIFS(Invoices!$L$2:$L$1001,Invoices!$B$2:$B$1001,A117,Invoices!$M$2:$M$1001,"Overdue"))</f>
        <v/>
      </c>
      <c r="I117" s="16" t="str">
        <f aca="false">IF(A117="","",IFERROR(AVERAGEIFS(Invoices!$P$2:$P$1001,Invoices!$B$2:$B$1001,A117),""))</f>
        <v/>
      </c>
    </row>
    <row r="118" customFormat="false" ht="15" hidden="false" customHeight="false" outlineLevel="0" collapsed="false">
      <c r="A118" s="9"/>
      <c r="B118" s="9"/>
      <c r="C118" s="9"/>
      <c r="D118" s="11"/>
      <c r="E118" s="14" t="str">
        <f aca="false">IF(A118="","",SUMIFS(Invoices!$I$2:$I$1001,Invoices!$B$2:$B$1001,A118))</f>
        <v/>
      </c>
      <c r="F118" s="14" t="str">
        <f aca="false">IF(A118="","",SUMIFS(Invoices!$J$2:$J$1001,Invoices!$B$2:$B$1001,A118))</f>
        <v/>
      </c>
      <c r="G118" s="14" t="str">
        <f aca="false">IF(A118="","",SUMIFS(Invoices!$L$2:$L$1001,Invoices!$B$2:$B$1001,A118))</f>
        <v/>
      </c>
      <c r="H118" s="14" t="str">
        <f aca="false">IF(A118="","",SUMIFS(Invoices!$L$2:$L$1001,Invoices!$B$2:$B$1001,A118,Invoices!$M$2:$M$1001,"Overdue"))</f>
        <v/>
      </c>
      <c r="I118" s="16" t="str">
        <f aca="false">IF(A118="","",IFERROR(AVERAGEIFS(Invoices!$P$2:$P$1001,Invoices!$B$2:$B$1001,A118),""))</f>
        <v/>
      </c>
    </row>
    <row r="119" customFormat="false" ht="15" hidden="false" customHeight="false" outlineLevel="0" collapsed="false">
      <c r="A119" s="9"/>
      <c r="B119" s="9"/>
      <c r="C119" s="9"/>
      <c r="D119" s="11"/>
      <c r="E119" s="14" t="str">
        <f aca="false">IF(A119="","",SUMIFS(Invoices!$I$2:$I$1001,Invoices!$B$2:$B$1001,A119))</f>
        <v/>
      </c>
      <c r="F119" s="14" t="str">
        <f aca="false">IF(A119="","",SUMIFS(Invoices!$J$2:$J$1001,Invoices!$B$2:$B$1001,A119))</f>
        <v/>
      </c>
      <c r="G119" s="14" t="str">
        <f aca="false">IF(A119="","",SUMIFS(Invoices!$L$2:$L$1001,Invoices!$B$2:$B$1001,A119))</f>
        <v/>
      </c>
      <c r="H119" s="14" t="str">
        <f aca="false">IF(A119="","",SUMIFS(Invoices!$L$2:$L$1001,Invoices!$B$2:$B$1001,A119,Invoices!$M$2:$M$1001,"Overdue"))</f>
        <v/>
      </c>
      <c r="I119" s="16" t="str">
        <f aca="false">IF(A119="","",IFERROR(AVERAGEIFS(Invoices!$P$2:$P$1001,Invoices!$B$2:$B$1001,A119),""))</f>
        <v/>
      </c>
    </row>
    <row r="120" customFormat="false" ht="15" hidden="false" customHeight="false" outlineLevel="0" collapsed="false">
      <c r="A120" s="9"/>
      <c r="B120" s="9"/>
      <c r="C120" s="9"/>
      <c r="D120" s="11"/>
      <c r="E120" s="14" t="str">
        <f aca="false">IF(A120="","",SUMIFS(Invoices!$I$2:$I$1001,Invoices!$B$2:$B$1001,A120))</f>
        <v/>
      </c>
      <c r="F120" s="14" t="str">
        <f aca="false">IF(A120="","",SUMIFS(Invoices!$J$2:$J$1001,Invoices!$B$2:$B$1001,A120))</f>
        <v/>
      </c>
      <c r="G120" s="14" t="str">
        <f aca="false">IF(A120="","",SUMIFS(Invoices!$L$2:$L$1001,Invoices!$B$2:$B$1001,A120))</f>
        <v/>
      </c>
      <c r="H120" s="14" t="str">
        <f aca="false">IF(A120="","",SUMIFS(Invoices!$L$2:$L$1001,Invoices!$B$2:$B$1001,A120,Invoices!$M$2:$M$1001,"Overdue"))</f>
        <v/>
      </c>
      <c r="I120" s="16" t="str">
        <f aca="false">IF(A120="","",IFERROR(AVERAGEIFS(Invoices!$P$2:$P$1001,Invoices!$B$2:$B$1001,A120),""))</f>
        <v/>
      </c>
    </row>
    <row r="121" customFormat="false" ht="15" hidden="false" customHeight="false" outlineLevel="0" collapsed="false">
      <c r="A121" s="9"/>
      <c r="B121" s="9"/>
      <c r="C121" s="9"/>
      <c r="D121" s="11"/>
      <c r="E121" s="14" t="str">
        <f aca="false">IF(A121="","",SUMIFS(Invoices!$I$2:$I$1001,Invoices!$B$2:$B$1001,A121))</f>
        <v/>
      </c>
      <c r="F121" s="14" t="str">
        <f aca="false">IF(A121="","",SUMIFS(Invoices!$J$2:$J$1001,Invoices!$B$2:$B$1001,A121))</f>
        <v/>
      </c>
      <c r="G121" s="14" t="str">
        <f aca="false">IF(A121="","",SUMIFS(Invoices!$L$2:$L$1001,Invoices!$B$2:$B$1001,A121))</f>
        <v/>
      </c>
      <c r="H121" s="14" t="str">
        <f aca="false">IF(A121="","",SUMIFS(Invoices!$L$2:$L$1001,Invoices!$B$2:$B$1001,A121,Invoices!$M$2:$M$1001,"Overdue"))</f>
        <v/>
      </c>
      <c r="I121" s="16" t="str">
        <f aca="false">IF(A121="","",IFERROR(AVERAGEIFS(Invoices!$P$2:$P$1001,Invoices!$B$2:$B$1001,A121),""))</f>
        <v/>
      </c>
    </row>
    <row r="122" customFormat="false" ht="15" hidden="false" customHeight="false" outlineLevel="0" collapsed="false">
      <c r="A122" s="9"/>
      <c r="B122" s="9"/>
      <c r="C122" s="9"/>
      <c r="D122" s="11"/>
      <c r="E122" s="14" t="str">
        <f aca="false">IF(A122="","",SUMIFS(Invoices!$I$2:$I$1001,Invoices!$B$2:$B$1001,A122))</f>
        <v/>
      </c>
      <c r="F122" s="14" t="str">
        <f aca="false">IF(A122="","",SUMIFS(Invoices!$J$2:$J$1001,Invoices!$B$2:$B$1001,A122))</f>
        <v/>
      </c>
      <c r="G122" s="14" t="str">
        <f aca="false">IF(A122="","",SUMIFS(Invoices!$L$2:$L$1001,Invoices!$B$2:$B$1001,A122))</f>
        <v/>
      </c>
      <c r="H122" s="14" t="str">
        <f aca="false">IF(A122="","",SUMIFS(Invoices!$L$2:$L$1001,Invoices!$B$2:$B$1001,A122,Invoices!$M$2:$M$1001,"Overdue"))</f>
        <v/>
      </c>
      <c r="I122" s="16" t="str">
        <f aca="false">IF(A122="","",IFERROR(AVERAGEIFS(Invoices!$P$2:$P$1001,Invoices!$B$2:$B$1001,A122),""))</f>
        <v/>
      </c>
    </row>
    <row r="123" customFormat="false" ht="15" hidden="false" customHeight="false" outlineLevel="0" collapsed="false">
      <c r="A123" s="9"/>
      <c r="B123" s="9"/>
      <c r="C123" s="9"/>
      <c r="D123" s="11"/>
      <c r="E123" s="14" t="str">
        <f aca="false">IF(A123="","",SUMIFS(Invoices!$I$2:$I$1001,Invoices!$B$2:$B$1001,A123))</f>
        <v/>
      </c>
      <c r="F123" s="14" t="str">
        <f aca="false">IF(A123="","",SUMIFS(Invoices!$J$2:$J$1001,Invoices!$B$2:$B$1001,A123))</f>
        <v/>
      </c>
      <c r="G123" s="14" t="str">
        <f aca="false">IF(A123="","",SUMIFS(Invoices!$L$2:$L$1001,Invoices!$B$2:$B$1001,A123))</f>
        <v/>
      </c>
      <c r="H123" s="14" t="str">
        <f aca="false">IF(A123="","",SUMIFS(Invoices!$L$2:$L$1001,Invoices!$B$2:$B$1001,A123,Invoices!$M$2:$M$1001,"Overdue"))</f>
        <v/>
      </c>
      <c r="I123" s="16" t="str">
        <f aca="false">IF(A123="","",IFERROR(AVERAGEIFS(Invoices!$P$2:$P$1001,Invoices!$B$2:$B$1001,A123),""))</f>
        <v/>
      </c>
    </row>
    <row r="124" customFormat="false" ht="15" hidden="false" customHeight="false" outlineLevel="0" collapsed="false">
      <c r="A124" s="9"/>
      <c r="B124" s="9"/>
      <c r="C124" s="9"/>
      <c r="D124" s="11"/>
      <c r="E124" s="14" t="str">
        <f aca="false">IF(A124="","",SUMIFS(Invoices!$I$2:$I$1001,Invoices!$B$2:$B$1001,A124))</f>
        <v/>
      </c>
      <c r="F124" s="14" t="str">
        <f aca="false">IF(A124="","",SUMIFS(Invoices!$J$2:$J$1001,Invoices!$B$2:$B$1001,A124))</f>
        <v/>
      </c>
      <c r="G124" s="14" t="str">
        <f aca="false">IF(A124="","",SUMIFS(Invoices!$L$2:$L$1001,Invoices!$B$2:$B$1001,A124))</f>
        <v/>
      </c>
      <c r="H124" s="14" t="str">
        <f aca="false">IF(A124="","",SUMIFS(Invoices!$L$2:$L$1001,Invoices!$B$2:$B$1001,A124,Invoices!$M$2:$M$1001,"Overdue"))</f>
        <v/>
      </c>
      <c r="I124" s="16" t="str">
        <f aca="false">IF(A124="","",IFERROR(AVERAGEIFS(Invoices!$P$2:$P$1001,Invoices!$B$2:$B$1001,A124),""))</f>
        <v/>
      </c>
    </row>
    <row r="125" customFormat="false" ht="15" hidden="false" customHeight="false" outlineLevel="0" collapsed="false">
      <c r="A125" s="9"/>
      <c r="B125" s="9"/>
      <c r="C125" s="9"/>
      <c r="D125" s="11"/>
      <c r="E125" s="14" t="str">
        <f aca="false">IF(A125="","",SUMIFS(Invoices!$I$2:$I$1001,Invoices!$B$2:$B$1001,A125))</f>
        <v/>
      </c>
      <c r="F125" s="14" t="str">
        <f aca="false">IF(A125="","",SUMIFS(Invoices!$J$2:$J$1001,Invoices!$B$2:$B$1001,A125))</f>
        <v/>
      </c>
      <c r="G125" s="14" t="str">
        <f aca="false">IF(A125="","",SUMIFS(Invoices!$L$2:$L$1001,Invoices!$B$2:$B$1001,A125))</f>
        <v/>
      </c>
      <c r="H125" s="14" t="str">
        <f aca="false">IF(A125="","",SUMIFS(Invoices!$L$2:$L$1001,Invoices!$B$2:$B$1001,A125,Invoices!$M$2:$M$1001,"Overdue"))</f>
        <v/>
      </c>
      <c r="I125" s="16" t="str">
        <f aca="false">IF(A125="","",IFERROR(AVERAGEIFS(Invoices!$P$2:$P$1001,Invoices!$B$2:$B$1001,A125),""))</f>
        <v/>
      </c>
    </row>
    <row r="126" customFormat="false" ht="15" hidden="false" customHeight="false" outlineLevel="0" collapsed="false">
      <c r="A126" s="9"/>
      <c r="B126" s="9"/>
      <c r="C126" s="9"/>
      <c r="D126" s="11"/>
      <c r="E126" s="14" t="str">
        <f aca="false">IF(A126="","",SUMIFS(Invoices!$I$2:$I$1001,Invoices!$B$2:$B$1001,A126))</f>
        <v/>
      </c>
      <c r="F126" s="14" t="str">
        <f aca="false">IF(A126="","",SUMIFS(Invoices!$J$2:$J$1001,Invoices!$B$2:$B$1001,A126))</f>
        <v/>
      </c>
      <c r="G126" s="14" t="str">
        <f aca="false">IF(A126="","",SUMIFS(Invoices!$L$2:$L$1001,Invoices!$B$2:$B$1001,A126))</f>
        <v/>
      </c>
      <c r="H126" s="14" t="str">
        <f aca="false">IF(A126="","",SUMIFS(Invoices!$L$2:$L$1001,Invoices!$B$2:$B$1001,A126,Invoices!$M$2:$M$1001,"Overdue"))</f>
        <v/>
      </c>
      <c r="I126" s="16" t="str">
        <f aca="false">IF(A126="","",IFERROR(AVERAGEIFS(Invoices!$P$2:$P$1001,Invoices!$B$2:$B$1001,A126),""))</f>
        <v/>
      </c>
    </row>
    <row r="127" customFormat="false" ht="15" hidden="false" customHeight="false" outlineLevel="0" collapsed="false">
      <c r="A127" s="9"/>
      <c r="B127" s="9"/>
      <c r="C127" s="9"/>
      <c r="D127" s="11"/>
      <c r="E127" s="14" t="str">
        <f aca="false">IF(A127="","",SUMIFS(Invoices!$I$2:$I$1001,Invoices!$B$2:$B$1001,A127))</f>
        <v/>
      </c>
      <c r="F127" s="14" t="str">
        <f aca="false">IF(A127="","",SUMIFS(Invoices!$J$2:$J$1001,Invoices!$B$2:$B$1001,A127))</f>
        <v/>
      </c>
      <c r="G127" s="14" t="str">
        <f aca="false">IF(A127="","",SUMIFS(Invoices!$L$2:$L$1001,Invoices!$B$2:$B$1001,A127))</f>
        <v/>
      </c>
      <c r="H127" s="14" t="str">
        <f aca="false">IF(A127="","",SUMIFS(Invoices!$L$2:$L$1001,Invoices!$B$2:$B$1001,A127,Invoices!$M$2:$M$1001,"Overdue"))</f>
        <v/>
      </c>
      <c r="I127" s="16" t="str">
        <f aca="false">IF(A127="","",IFERROR(AVERAGEIFS(Invoices!$P$2:$P$1001,Invoices!$B$2:$B$1001,A127),""))</f>
        <v/>
      </c>
    </row>
    <row r="128" customFormat="false" ht="15" hidden="false" customHeight="false" outlineLevel="0" collapsed="false">
      <c r="A128" s="9"/>
      <c r="B128" s="9"/>
      <c r="C128" s="9"/>
      <c r="D128" s="11"/>
      <c r="E128" s="14" t="str">
        <f aca="false">IF(A128="","",SUMIFS(Invoices!$I$2:$I$1001,Invoices!$B$2:$B$1001,A128))</f>
        <v/>
      </c>
      <c r="F128" s="14" t="str">
        <f aca="false">IF(A128="","",SUMIFS(Invoices!$J$2:$J$1001,Invoices!$B$2:$B$1001,A128))</f>
        <v/>
      </c>
      <c r="G128" s="14" t="str">
        <f aca="false">IF(A128="","",SUMIFS(Invoices!$L$2:$L$1001,Invoices!$B$2:$B$1001,A128))</f>
        <v/>
      </c>
      <c r="H128" s="14" t="str">
        <f aca="false">IF(A128="","",SUMIFS(Invoices!$L$2:$L$1001,Invoices!$B$2:$B$1001,A128,Invoices!$M$2:$M$1001,"Overdue"))</f>
        <v/>
      </c>
      <c r="I128" s="16" t="str">
        <f aca="false">IF(A128="","",IFERROR(AVERAGEIFS(Invoices!$P$2:$P$1001,Invoices!$B$2:$B$1001,A128),""))</f>
        <v/>
      </c>
    </row>
    <row r="129" customFormat="false" ht="15" hidden="false" customHeight="false" outlineLevel="0" collapsed="false">
      <c r="A129" s="9"/>
      <c r="B129" s="9"/>
      <c r="C129" s="9"/>
      <c r="D129" s="11"/>
      <c r="E129" s="14" t="str">
        <f aca="false">IF(A129="","",SUMIFS(Invoices!$I$2:$I$1001,Invoices!$B$2:$B$1001,A129))</f>
        <v/>
      </c>
      <c r="F129" s="14" t="str">
        <f aca="false">IF(A129="","",SUMIFS(Invoices!$J$2:$J$1001,Invoices!$B$2:$B$1001,A129))</f>
        <v/>
      </c>
      <c r="G129" s="14" t="str">
        <f aca="false">IF(A129="","",SUMIFS(Invoices!$L$2:$L$1001,Invoices!$B$2:$B$1001,A129))</f>
        <v/>
      </c>
      <c r="H129" s="14" t="str">
        <f aca="false">IF(A129="","",SUMIFS(Invoices!$L$2:$L$1001,Invoices!$B$2:$B$1001,A129,Invoices!$M$2:$M$1001,"Overdue"))</f>
        <v/>
      </c>
      <c r="I129" s="16" t="str">
        <f aca="false">IF(A129="","",IFERROR(AVERAGEIFS(Invoices!$P$2:$P$1001,Invoices!$B$2:$B$1001,A129),""))</f>
        <v/>
      </c>
    </row>
    <row r="130" customFormat="false" ht="15" hidden="false" customHeight="false" outlineLevel="0" collapsed="false">
      <c r="A130" s="9"/>
      <c r="B130" s="9"/>
      <c r="C130" s="9"/>
      <c r="D130" s="11"/>
      <c r="E130" s="14" t="str">
        <f aca="false">IF(A130="","",SUMIFS(Invoices!$I$2:$I$1001,Invoices!$B$2:$B$1001,A130))</f>
        <v/>
      </c>
      <c r="F130" s="14" t="str">
        <f aca="false">IF(A130="","",SUMIFS(Invoices!$J$2:$J$1001,Invoices!$B$2:$B$1001,A130))</f>
        <v/>
      </c>
      <c r="G130" s="14" t="str">
        <f aca="false">IF(A130="","",SUMIFS(Invoices!$L$2:$L$1001,Invoices!$B$2:$B$1001,A130))</f>
        <v/>
      </c>
      <c r="H130" s="14" t="str">
        <f aca="false">IF(A130="","",SUMIFS(Invoices!$L$2:$L$1001,Invoices!$B$2:$B$1001,A130,Invoices!$M$2:$M$1001,"Overdue"))</f>
        <v/>
      </c>
      <c r="I130" s="16" t="str">
        <f aca="false">IF(A130="","",IFERROR(AVERAGEIFS(Invoices!$P$2:$P$1001,Invoices!$B$2:$B$1001,A130),""))</f>
        <v/>
      </c>
    </row>
    <row r="131" customFormat="false" ht="15" hidden="false" customHeight="false" outlineLevel="0" collapsed="false">
      <c r="A131" s="9"/>
      <c r="B131" s="9"/>
      <c r="C131" s="9"/>
      <c r="D131" s="11"/>
      <c r="E131" s="14" t="str">
        <f aca="false">IF(A131="","",SUMIFS(Invoices!$I$2:$I$1001,Invoices!$B$2:$B$1001,A131))</f>
        <v/>
      </c>
      <c r="F131" s="14" t="str">
        <f aca="false">IF(A131="","",SUMIFS(Invoices!$J$2:$J$1001,Invoices!$B$2:$B$1001,A131))</f>
        <v/>
      </c>
      <c r="G131" s="14" t="str">
        <f aca="false">IF(A131="","",SUMIFS(Invoices!$L$2:$L$1001,Invoices!$B$2:$B$1001,A131))</f>
        <v/>
      </c>
      <c r="H131" s="14" t="str">
        <f aca="false">IF(A131="","",SUMIFS(Invoices!$L$2:$L$1001,Invoices!$B$2:$B$1001,A131,Invoices!$M$2:$M$1001,"Overdue"))</f>
        <v/>
      </c>
      <c r="I131" s="16" t="str">
        <f aca="false">IF(A131="","",IFERROR(AVERAGEIFS(Invoices!$P$2:$P$1001,Invoices!$B$2:$B$1001,A131),""))</f>
        <v/>
      </c>
    </row>
    <row r="132" customFormat="false" ht="15" hidden="false" customHeight="false" outlineLevel="0" collapsed="false">
      <c r="A132" s="9"/>
      <c r="B132" s="9"/>
      <c r="C132" s="9"/>
      <c r="D132" s="11"/>
      <c r="E132" s="14" t="str">
        <f aca="false">IF(A132="","",SUMIFS(Invoices!$I$2:$I$1001,Invoices!$B$2:$B$1001,A132))</f>
        <v/>
      </c>
      <c r="F132" s="14" t="str">
        <f aca="false">IF(A132="","",SUMIFS(Invoices!$J$2:$J$1001,Invoices!$B$2:$B$1001,A132))</f>
        <v/>
      </c>
      <c r="G132" s="14" t="str">
        <f aca="false">IF(A132="","",SUMIFS(Invoices!$L$2:$L$1001,Invoices!$B$2:$B$1001,A132))</f>
        <v/>
      </c>
      <c r="H132" s="14" t="str">
        <f aca="false">IF(A132="","",SUMIFS(Invoices!$L$2:$L$1001,Invoices!$B$2:$B$1001,A132,Invoices!$M$2:$M$1001,"Overdue"))</f>
        <v/>
      </c>
      <c r="I132" s="16" t="str">
        <f aca="false">IF(A132="","",IFERROR(AVERAGEIFS(Invoices!$P$2:$P$1001,Invoices!$B$2:$B$1001,A132),""))</f>
        <v/>
      </c>
    </row>
    <row r="133" customFormat="false" ht="15" hidden="false" customHeight="false" outlineLevel="0" collapsed="false">
      <c r="A133" s="9"/>
      <c r="B133" s="9"/>
      <c r="C133" s="9"/>
      <c r="D133" s="11"/>
      <c r="E133" s="14" t="str">
        <f aca="false">IF(A133="","",SUMIFS(Invoices!$I$2:$I$1001,Invoices!$B$2:$B$1001,A133))</f>
        <v/>
      </c>
      <c r="F133" s="14" t="str">
        <f aca="false">IF(A133="","",SUMIFS(Invoices!$J$2:$J$1001,Invoices!$B$2:$B$1001,A133))</f>
        <v/>
      </c>
      <c r="G133" s="14" t="str">
        <f aca="false">IF(A133="","",SUMIFS(Invoices!$L$2:$L$1001,Invoices!$B$2:$B$1001,A133))</f>
        <v/>
      </c>
      <c r="H133" s="14" t="str">
        <f aca="false">IF(A133="","",SUMIFS(Invoices!$L$2:$L$1001,Invoices!$B$2:$B$1001,A133,Invoices!$M$2:$M$1001,"Overdue"))</f>
        <v/>
      </c>
      <c r="I133" s="16" t="str">
        <f aca="false">IF(A133="","",IFERROR(AVERAGEIFS(Invoices!$P$2:$P$1001,Invoices!$B$2:$B$1001,A133),""))</f>
        <v/>
      </c>
    </row>
    <row r="134" customFormat="false" ht="15" hidden="false" customHeight="false" outlineLevel="0" collapsed="false">
      <c r="A134" s="9"/>
      <c r="B134" s="9"/>
      <c r="C134" s="9"/>
      <c r="D134" s="11"/>
      <c r="E134" s="14" t="str">
        <f aca="false">IF(A134="","",SUMIFS(Invoices!$I$2:$I$1001,Invoices!$B$2:$B$1001,A134))</f>
        <v/>
      </c>
      <c r="F134" s="14" t="str">
        <f aca="false">IF(A134="","",SUMIFS(Invoices!$J$2:$J$1001,Invoices!$B$2:$B$1001,A134))</f>
        <v/>
      </c>
      <c r="G134" s="14" t="str">
        <f aca="false">IF(A134="","",SUMIFS(Invoices!$L$2:$L$1001,Invoices!$B$2:$B$1001,A134))</f>
        <v/>
      </c>
      <c r="H134" s="14" t="str">
        <f aca="false">IF(A134="","",SUMIFS(Invoices!$L$2:$L$1001,Invoices!$B$2:$B$1001,A134,Invoices!$M$2:$M$1001,"Overdue"))</f>
        <v/>
      </c>
      <c r="I134" s="16" t="str">
        <f aca="false">IF(A134="","",IFERROR(AVERAGEIFS(Invoices!$P$2:$P$1001,Invoices!$B$2:$B$1001,A134),""))</f>
        <v/>
      </c>
    </row>
    <row r="135" customFormat="false" ht="15" hidden="false" customHeight="false" outlineLevel="0" collapsed="false">
      <c r="A135" s="9"/>
      <c r="B135" s="9"/>
      <c r="C135" s="9"/>
      <c r="D135" s="11"/>
      <c r="E135" s="14" t="str">
        <f aca="false">IF(A135="","",SUMIFS(Invoices!$I$2:$I$1001,Invoices!$B$2:$B$1001,A135))</f>
        <v/>
      </c>
      <c r="F135" s="14" t="str">
        <f aca="false">IF(A135="","",SUMIFS(Invoices!$J$2:$J$1001,Invoices!$B$2:$B$1001,A135))</f>
        <v/>
      </c>
      <c r="G135" s="14" t="str">
        <f aca="false">IF(A135="","",SUMIFS(Invoices!$L$2:$L$1001,Invoices!$B$2:$B$1001,A135))</f>
        <v/>
      </c>
      <c r="H135" s="14" t="str">
        <f aca="false">IF(A135="","",SUMIFS(Invoices!$L$2:$L$1001,Invoices!$B$2:$B$1001,A135,Invoices!$M$2:$M$1001,"Overdue"))</f>
        <v/>
      </c>
      <c r="I135" s="16" t="str">
        <f aca="false">IF(A135="","",IFERROR(AVERAGEIFS(Invoices!$P$2:$P$1001,Invoices!$B$2:$B$1001,A135),""))</f>
        <v/>
      </c>
    </row>
    <row r="136" customFormat="false" ht="15" hidden="false" customHeight="false" outlineLevel="0" collapsed="false">
      <c r="A136" s="9"/>
      <c r="B136" s="9"/>
      <c r="C136" s="9"/>
      <c r="D136" s="11"/>
      <c r="E136" s="14" t="str">
        <f aca="false">IF(A136="","",SUMIFS(Invoices!$I$2:$I$1001,Invoices!$B$2:$B$1001,A136))</f>
        <v/>
      </c>
      <c r="F136" s="14" t="str">
        <f aca="false">IF(A136="","",SUMIFS(Invoices!$J$2:$J$1001,Invoices!$B$2:$B$1001,A136))</f>
        <v/>
      </c>
      <c r="G136" s="14" t="str">
        <f aca="false">IF(A136="","",SUMIFS(Invoices!$L$2:$L$1001,Invoices!$B$2:$B$1001,A136))</f>
        <v/>
      </c>
      <c r="H136" s="14" t="str">
        <f aca="false">IF(A136="","",SUMIFS(Invoices!$L$2:$L$1001,Invoices!$B$2:$B$1001,A136,Invoices!$M$2:$M$1001,"Overdue"))</f>
        <v/>
      </c>
      <c r="I136" s="16" t="str">
        <f aca="false">IF(A136="","",IFERROR(AVERAGEIFS(Invoices!$P$2:$P$1001,Invoices!$B$2:$B$1001,A136),""))</f>
        <v/>
      </c>
    </row>
    <row r="137" customFormat="false" ht="15" hidden="false" customHeight="false" outlineLevel="0" collapsed="false">
      <c r="A137" s="9"/>
      <c r="B137" s="9"/>
      <c r="C137" s="9"/>
      <c r="D137" s="11"/>
      <c r="E137" s="14" t="str">
        <f aca="false">IF(A137="","",SUMIFS(Invoices!$I$2:$I$1001,Invoices!$B$2:$B$1001,A137))</f>
        <v/>
      </c>
      <c r="F137" s="14" t="str">
        <f aca="false">IF(A137="","",SUMIFS(Invoices!$J$2:$J$1001,Invoices!$B$2:$B$1001,A137))</f>
        <v/>
      </c>
      <c r="G137" s="14" t="str">
        <f aca="false">IF(A137="","",SUMIFS(Invoices!$L$2:$L$1001,Invoices!$B$2:$B$1001,A137))</f>
        <v/>
      </c>
      <c r="H137" s="14" t="str">
        <f aca="false">IF(A137="","",SUMIFS(Invoices!$L$2:$L$1001,Invoices!$B$2:$B$1001,A137,Invoices!$M$2:$M$1001,"Overdue"))</f>
        <v/>
      </c>
      <c r="I137" s="16" t="str">
        <f aca="false">IF(A137="","",IFERROR(AVERAGEIFS(Invoices!$P$2:$P$1001,Invoices!$B$2:$B$1001,A137),""))</f>
        <v/>
      </c>
    </row>
    <row r="138" customFormat="false" ht="15" hidden="false" customHeight="false" outlineLevel="0" collapsed="false">
      <c r="A138" s="9"/>
      <c r="B138" s="9"/>
      <c r="C138" s="9"/>
      <c r="D138" s="11"/>
      <c r="E138" s="14" t="str">
        <f aca="false">IF(A138="","",SUMIFS(Invoices!$I$2:$I$1001,Invoices!$B$2:$B$1001,A138))</f>
        <v/>
      </c>
      <c r="F138" s="14" t="str">
        <f aca="false">IF(A138="","",SUMIFS(Invoices!$J$2:$J$1001,Invoices!$B$2:$B$1001,A138))</f>
        <v/>
      </c>
      <c r="G138" s="14" t="str">
        <f aca="false">IF(A138="","",SUMIFS(Invoices!$L$2:$L$1001,Invoices!$B$2:$B$1001,A138))</f>
        <v/>
      </c>
      <c r="H138" s="14" t="str">
        <f aca="false">IF(A138="","",SUMIFS(Invoices!$L$2:$L$1001,Invoices!$B$2:$B$1001,A138,Invoices!$M$2:$M$1001,"Overdue"))</f>
        <v/>
      </c>
      <c r="I138" s="16" t="str">
        <f aca="false">IF(A138="","",IFERROR(AVERAGEIFS(Invoices!$P$2:$P$1001,Invoices!$B$2:$B$1001,A138),""))</f>
        <v/>
      </c>
    </row>
    <row r="139" customFormat="false" ht="15" hidden="false" customHeight="false" outlineLevel="0" collapsed="false">
      <c r="A139" s="9"/>
      <c r="B139" s="9"/>
      <c r="C139" s="9"/>
      <c r="D139" s="11"/>
      <c r="E139" s="14" t="str">
        <f aca="false">IF(A139="","",SUMIFS(Invoices!$I$2:$I$1001,Invoices!$B$2:$B$1001,A139))</f>
        <v/>
      </c>
      <c r="F139" s="14" t="str">
        <f aca="false">IF(A139="","",SUMIFS(Invoices!$J$2:$J$1001,Invoices!$B$2:$B$1001,A139))</f>
        <v/>
      </c>
      <c r="G139" s="14" t="str">
        <f aca="false">IF(A139="","",SUMIFS(Invoices!$L$2:$L$1001,Invoices!$B$2:$B$1001,A139))</f>
        <v/>
      </c>
      <c r="H139" s="14" t="str">
        <f aca="false">IF(A139="","",SUMIFS(Invoices!$L$2:$L$1001,Invoices!$B$2:$B$1001,A139,Invoices!$M$2:$M$1001,"Overdue"))</f>
        <v/>
      </c>
      <c r="I139" s="16" t="str">
        <f aca="false">IF(A139="","",IFERROR(AVERAGEIFS(Invoices!$P$2:$P$1001,Invoices!$B$2:$B$1001,A139),""))</f>
        <v/>
      </c>
    </row>
    <row r="140" customFormat="false" ht="15" hidden="false" customHeight="false" outlineLevel="0" collapsed="false">
      <c r="A140" s="9"/>
      <c r="B140" s="9"/>
      <c r="C140" s="9"/>
      <c r="D140" s="11"/>
      <c r="E140" s="14" t="str">
        <f aca="false">IF(A140="","",SUMIFS(Invoices!$I$2:$I$1001,Invoices!$B$2:$B$1001,A140))</f>
        <v/>
      </c>
      <c r="F140" s="14" t="str">
        <f aca="false">IF(A140="","",SUMIFS(Invoices!$J$2:$J$1001,Invoices!$B$2:$B$1001,A140))</f>
        <v/>
      </c>
      <c r="G140" s="14" t="str">
        <f aca="false">IF(A140="","",SUMIFS(Invoices!$L$2:$L$1001,Invoices!$B$2:$B$1001,A140))</f>
        <v/>
      </c>
      <c r="H140" s="14" t="str">
        <f aca="false">IF(A140="","",SUMIFS(Invoices!$L$2:$L$1001,Invoices!$B$2:$B$1001,A140,Invoices!$M$2:$M$1001,"Overdue"))</f>
        <v/>
      </c>
      <c r="I140" s="16" t="str">
        <f aca="false">IF(A140="","",IFERROR(AVERAGEIFS(Invoices!$P$2:$P$1001,Invoices!$B$2:$B$1001,A140),""))</f>
        <v/>
      </c>
    </row>
    <row r="141" customFormat="false" ht="15" hidden="false" customHeight="false" outlineLevel="0" collapsed="false">
      <c r="A141" s="9"/>
      <c r="B141" s="9"/>
      <c r="C141" s="9"/>
      <c r="D141" s="11"/>
      <c r="E141" s="14" t="str">
        <f aca="false">IF(A141="","",SUMIFS(Invoices!$I$2:$I$1001,Invoices!$B$2:$B$1001,A141))</f>
        <v/>
      </c>
      <c r="F141" s="14" t="str">
        <f aca="false">IF(A141="","",SUMIFS(Invoices!$J$2:$J$1001,Invoices!$B$2:$B$1001,A141))</f>
        <v/>
      </c>
      <c r="G141" s="14" t="str">
        <f aca="false">IF(A141="","",SUMIFS(Invoices!$L$2:$L$1001,Invoices!$B$2:$B$1001,A141))</f>
        <v/>
      </c>
      <c r="H141" s="14" t="str">
        <f aca="false">IF(A141="","",SUMIFS(Invoices!$L$2:$L$1001,Invoices!$B$2:$B$1001,A141,Invoices!$M$2:$M$1001,"Overdue"))</f>
        <v/>
      </c>
      <c r="I141" s="16" t="str">
        <f aca="false">IF(A141="","",IFERROR(AVERAGEIFS(Invoices!$P$2:$P$1001,Invoices!$B$2:$B$1001,A141),""))</f>
        <v/>
      </c>
    </row>
    <row r="142" customFormat="false" ht="15" hidden="false" customHeight="false" outlineLevel="0" collapsed="false">
      <c r="A142" s="9"/>
      <c r="B142" s="9"/>
      <c r="C142" s="9"/>
      <c r="D142" s="11"/>
      <c r="E142" s="14" t="str">
        <f aca="false">IF(A142="","",SUMIFS(Invoices!$I$2:$I$1001,Invoices!$B$2:$B$1001,A142))</f>
        <v/>
      </c>
      <c r="F142" s="14" t="str">
        <f aca="false">IF(A142="","",SUMIFS(Invoices!$J$2:$J$1001,Invoices!$B$2:$B$1001,A142))</f>
        <v/>
      </c>
      <c r="G142" s="14" t="str">
        <f aca="false">IF(A142="","",SUMIFS(Invoices!$L$2:$L$1001,Invoices!$B$2:$B$1001,A142))</f>
        <v/>
      </c>
      <c r="H142" s="14" t="str">
        <f aca="false">IF(A142="","",SUMIFS(Invoices!$L$2:$L$1001,Invoices!$B$2:$B$1001,A142,Invoices!$M$2:$M$1001,"Overdue"))</f>
        <v/>
      </c>
      <c r="I142" s="16" t="str">
        <f aca="false">IF(A142="","",IFERROR(AVERAGEIFS(Invoices!$P$2:$P$1001,Invoices!$B$2:$B$1001,A142),""))</f>
        <v/>
      </c>
    </row>
    <row r="143" customFormat="false" ht="15" hidden="false" customHeight="false" outlineLevel="0" collapsed="false">
      <c r="A143" s="9"/>
      <c r="B143" s="9"/>
      <c r="C143" s="9"/>
      <c r="D143" s="11"/>
      <c r="E143" s="14" t="str">
        <f aca="false">IF(A143="","",SUMIFS(Invoices!$I$2:$I$1001,Invoices!$B$2:$B$1001,A143))</f>
        <v/>
      </c>
      <c r="F143" s="14" t="str">
        <f aca="false">IF(A143="","",SUMIFS(Invoices!$J$2:$J$1001,Invoices!$B$2:$B$1001,A143))</f>
        <v/>
      </c>
      <c r="G143" s="14" t="str">
        <f aca="false">IF(A143="","",SUMIFS(Invoices!$L$2:$L$1001,Invoices!$B$2:$B$1001,A143))</f>
        <v/>
      </c>
      <c r="H143" s="14" t="str">
        <f aca="false">IF(A143="","",SUMIFS(Invoices!$L$2:$L$1001,Invoices!$B$2:$B$1001,A143,Invoices!$M$2:$M$1001,"Overdue"))</f>
        <v/>
      </c>
      <c r="I143" s="16" t="str">
        <f aca="false">IF(A143="","",IFERROR(AVERAGEIFS(Invoices!$P$2:$P$1001,Invoices!$B$2:$B$1001,A143),""))</f>
        <v/>
      </c>
    </row>
    <row r="144" customFormat="false" ht="15" hidden="false" customHeight="false" outlineLevel="0" collapsed="false">
      <c r="A144" s="9"/>
      <c r="B144" s="9"/>
      <c r="C144" s="9"/>
      <c r="D144" s="11"/>
      <c r="E144" s="14" t="str">
        <f aca="false">IF(A144="","",SUMIFS(Invoices!$I$2:$I$1001,Invoices!$B$2:$B$1001,A144))</f>
        <v/>
      </c>
      <c r="F144" s="14" t="str">
        <f aca="false">IF(A144="","",SUMIFS(Invoices!$J$2:$J$1001,Invoices!$B$2:$B$1001,A144))</f>
        <v/>
      </c>
      <c r="G144" s="14" t="str">
        <f aca="false">IF(A144="","",SUMIFS(Invoices!$L$2:$L$1001,Invoices!$B$2:$B$1001,A144))</f>
        <v/>
      </c>
      <c r="H144" s="14" t="str">
        <f aca="false">IF(A144="","",SUMIFS(Invoices!$L$2:$L$1001,Invoices!$B$2:$B$1001,A144,Invoices!$M$2:$M$1001,"Overdue"))</f>
        <v/>
      </c>
      <c r="I144" s="16" t="str">
        <f aca="false">IF(A144="","",IFERROR(AVERAGEIFS(Invoices!$P$2:$P$1001,Invoices!$B$2:$B$1001,A144),""))</f>
        <v/>
      </c>
    </row>
    <row r="145" customFormat="false" ht="15" hidden="false" customHeight="false" outlineLevel="0" collapsed="false">
      <c r="A145" s="9"/>
      <c r="B145" s="9"/>
      <c r="C145" s="9"/>
      <c r="D145" s="11"/>
      <c r="E145" s="14" t="str">
        <f aca="false">IF(A145="","",SUMIFS(Invoices!$I$2:$I$1001,Invoices!$B$2:$B$1001,A145))</f>
        <v/>
      </c>
      <c r="F145" s="14" t="str">
        <f aca="false">IF(A145="","",SUMIFS(Invoices!$J$2:$J$1001,Invoices!$B$2:$B$1001,A145))</f>
        <v/>
      </c>
      <c r="G145" s="14" t="str">
        <f aca="false">IF(A145="","",SUMIFS(Invoices!$L$2:$L$1001,Invoices!$B$2:$B$1001,A145))</f>
        <v/>
      </c>
      <c r="H145" s="14" t="str">
        <f aca="false">IF(A145="","",SUMIFS(Invoices!$L$2:$L$1001,Invoices!$B$2:$B$1001,A145,Invoices!$M$2:$M$1001,"Overdue"))</f>
        <v/>
      </c>
      <c r="I145" s="16" t="str">
        <f aca="false">IF(A145="","",IFERROR(AVERAGEIFS(Invoices!$P$2:$P$1001,Invoices!$B$2:$B$1001,A145),""))</f>
        <v/>
      </c>
    </row>
    <row r="146" customFormat="false" ht="15" hidden="false" customHeight="false" outlineLevel="0" collapsed="false">
      <c r="A146" s="9"/>
      <c r="B146" s="9"/>
      <c r="C146" s="9"/>
      <c r="D146" s="11"/>
      <c r="E146" s="14" t="str">
        <f aca="false">IF(A146="","",SUMIFS(Invoices!$I$2:$I$1001,Invoices!$B$2:$B$1001,A146))</f>
        <v/>
      </c>
      <c r="F146" s="14" t="str">
        <f aca="false">IF(A146="","",SUMIFS(Invoices!$J$2:$J$1001,Invoices!$B$2:$B$1001,A146))</f>
        <v/>
      </c>
      <c r="G146" s="14" t="str">
        <f aca="false">IF(A146="","",SUMIFS(Invoices!$L$2:$L$1001,Invoices!$B$2:$B$1001,A146))</f>
        <v/>
      </c>
      <c r="H146" s="14" t="str">
        <f aca="false">IF(A146="","",SUMIFS(Invoices!$L$2:$L$1001,Invoices!$B$2:$B$1001,A146,Invoices!$M$2:$M$1001,"Overdue"))</f>
        <v/>
      </c>
      <c r="I146" s="16" t="str">
        <f aca="false">IF(A146="","",IFERROR(AVERAGEIFS(Invoices!$P$2:$P$1001,Invoices!$B$2:$B$1001,A146),""))</f>
        <v/>
      </c>
    </row>
    <row r="147" customFormat="false" ht="15" hidden="false" customHeight="false" outlineLevel="0" collapsed="false">
      <c r="A147" s="9"/>
      <c r="B147" s="9"/>
      <c r="C147" s="9"/>
      <c r="D147" s="11"/>
      <c r="E147" s="14" t="str">
        <f aca="false">IF(A147="","",SUMIFS(Invoices!$I$2:$I$1001,Invoices!$B$2:$B$1001,A147))</f>
        <v/>
      </c>
      <c r="F147" s="14" t="str">
        <f aca="false">IF(A147="","",SUMIFS(Invoices!$J$2:$J$1001,Invoices!$B$2:$B$1001,A147))</f>
        <v/>
      </c>
      <c r="G147" s="14" t="str">
        <f aca="false">IF(A147="","",SUMIFS(Invoices!$L$2:$L$1001,Invoices!$B$2:$B$1001,A147))</f>
        <v/>
      </c>
      <c r="H147" s="14" t="str">
        <f aca="false">IF(A147="","",SUMIFS(Invoices!$L$2:$L$1001,Invoices!$B$2:$B$1001,A147,Invoices!$M$2:$M$1001,"Overdue"))</f>
        <v/>
      </c>
      <c r="I147" s="16" t="str">
        <f aca="false">IF(A147="","",IFERROR(AVERAGEIFS(Invoices!$P$2:$P$1001,Invoices!$B$2:$B$1001,A147),""))</f>
        <v/>
      </c>
    </row>
    <row r="148" customFormat="false" ht="15" hidden="false" customHeight="false" outlineLevel="0" collapsed="false">
      <c r="A148" s="9"/>
      <c r="B148" s="9"/>
      <c r="C148" s="9"/>
      <c r="D148" s="11"/>
      <c r="E148" s="14" t="str">
        <f aca="false">IF(A148="","",SUMIFS(Invoices!$I$2:$I$1001,Invoices!$B$2:$B$1001,A148))</f>
        <v/>
      </c>
      <c r="F148" s="14" t="str">
        <f aca="false">IF(A148="","",SUMIFS(Invoices!$J$2:$J$1001,Invoices!$B$2:$B$1001,A148))</f>
        <v/>
      </c>
      <c r="G148" s="14" t="str">
        <f aca="false">IF(A148="","",SUMIFS(Invoices!$L$2:$L$1001,Invoices!$B$2:$B$1001,A148))</f>
        <v/>
      </c>
      <c r="H148" s="14" t="str">
        <f aca="false">IF(A148="","",SUMIFS(Invoices!$L$2:$L$1001,Invoices!$B$2:$B$1001,A148,Invoices!$M$2:$M$1001,"Overdue"))</f>
        <v/>
      </c>
      <c r="I148" s="16" t="str">
        <f aca="false">IF(A148="","",IFERROR(AVERAGEIFS(Invoices!$P$2:$P$1001,Invoices!$B$2:$B$1001,A148),""))</f>
        <v/>
      </c>
    </row>
    <row r="149" customFormat="false" ht="15" hidden="false" customHeight="false" outlineLevel="0" collapsed="false">
      <c r="A149" s="9"/>
      <c r="B149" s="9"/>
      <c r="C149" s="9"/>
      <c r="D149" s="11"/>
      <c r="E149" s="14" t="str">
        <f aca="false">IF(A149="","",SUMIFS(Invoices!$I$2:$I$1001,Invoices!$B$2:$B$1001,A149))</f>
        <v/>
      </c>
      <c r="F149" s="14" t="str">
        <f aca="false">IF(A149="","",SUMIFS(Invoices!$J$2:$J$1001,Invoices!$B$2:$B$1001,A149))</f>
        <v/>
      </c>
      <c r="G149" s="14" t="str">
        <f aca="false">IF(A149="","",SUMIFS(Invoices!$L$2:$L$1001,Invoices!$B$2:$B$1001,A149))</f>
        <v/>
      </c>
      <c r="H149" s="14" t="str">
        <f aca="false">IF(A149="","",SUMIFS(Invoices!$L$2:$L$1001,Invoices!$B$2:$B$1001,A149,Invoices!$M$2:$M$1001,"Overdue"))</f>
        <v/>
      </c>
      <c r="I149" s="16" t="str">
        <f aca="false">IF(A149="","",IFERROR(AVERAGEIFS(Invoices!$P$2:$P$1001,Invoices!$B$2:$B$1001,A149),""))</f>
        <v/>
      </c>
    </row>
    <row r="150" customFormat="false" ht="15" hidden="false" customHeight="false" outlineLevel="0" collapsed="false">
      <c r="A150" s="9"/>
      <c r="B150" s="9"/>
      <c r="C150" s="9"/>
      <c r="D150" s="11"/>
      <c r="E150" s="14" t="str">
        <f aca="false">IF(A150="","",SUMIFS(Invoices!$I$2:$I$1001,Invoices!$B$2:$B$1001,A150))</f>
        <v/>
      </c>
      <c r="F150" s="14" t="str">
        <f aca="false">IF(A150="","",SUMIFS(Invoices!$J$2:$J$1001,Invoices!$B$2:$B$1001,A150))</f>
        <v/>
      </c>
      <c r="G150" s="14" t="str">
        <f aca="false">IF(A150="","",SUMIFS(Invoices!$L$2:$L$1001,Invoices!$B$2:$B$1001,A150))</f>
        <v/>
      </c>
      <c r="H150" s="14" t="str">
        <f aca="false">IF(A150="","",SUMIFS(Invoices!$L$2:$L$1001,Invoices!$B$2:$B$1001,A150,Invoices!$M$2:$M$1001,"Overdue"))</f>
        <v/>
      </c>
      <c r="I150" s="16" t="str">
        <f aca="false">IF(A150="","",IFERROR(AVERAGEIFS(Invoices!$P$2:$P$1001,Invoices!$B$2:$B$1001,A150),""))</f>
        <v/>
      </c>
    </row>
    <row r="151" customFormat="false" ht="15" hidden="false" customHeight="false" outlineLevel="0" collapsed="false">
      <c r="A151" s="9"/>
      <c r="B151" s="9"/>
      <c r="C151" s="9"/>
      <c r="D151" s="11"/>
      <c r="E151" s="14" t="str">
        <f aca="false">IF(A151="","",SUMIFS(Invoices!$I$2:$I$1001,Invoices!$B$2:$B$1001,A151))</f>
        <v/>
      </c>
      <c r="F151" s="14" t="str">
        <f aca="false">IF(A151="","",SUMIFS(Invoices!$J$2:$J$1001,Invoices!$B$2:$B$1001,A151))</f>
        <v/>
      </c>
      <c r="G151" s="14" t="str">
        <f aca="false">IF(A151="","",SUMIFS(Invoices!$L$2:$L$1001,Invoices!$B$2:$B$1001,A151))</f>
        <v/>
      </c>
      <c r="H151" s="14" t="str">
        <f aca="false">IF(A151="","",SUMIFS(Invoices!$L$2:$L$1001,Invoices!$B$2:$B$1001,A151,Invoices!$M$2:$M$1001,"Overdue"))</f>
        <v/>
      </c>
      <c r="I151" s="16" t="str">
        <f aca="false">IF(A151="","",IFERROR(AVERAGEIFS(Invoices!$P$2:$P$1001,Invoices!$B$2:$B$1001,A151),""))</f>
        <v/>
      </c>
    </row>
    <row r="152" customFormat="false" ht="15" hidden="false" customHeight="false" outlineLevel="0" collapsed="false">
      <c r="A152" s="9"/>
      <c r="B152" s="9"/>
      <c r="C152" s="9"/>
      <c r="D152" s="11"/>
      <c r="E152" s="14" t="str">
        <f aca="false">IF(A152="","",SUMIFS(Invoices!$I$2:$I$1001,Invoices!$B$2:$B$1001,A152))</f>
        <v/>
      </c>
      <c r="F152" s="14" t="str">
        <f aca="false">IF(A152="","",SUMIFS(Invoices!$J$2:$J$1001,Invoices!$B$2:$B$1001,A152))</f>
        <v/>
      </c>
      <c r="G152" s="14" t="str">
        <f aca="false">IF(A152="","",SUMIFS(Invoices!$L$2:$L$1001,Invoices!$B$2:$B$1001,A152))</f>
        <v/>
      </c>
      <c r="H152" s="14" t="str">
        <f aca="false">IF(A152="","",SUMIFS(Invoices!$L$2:$L$1001,Invoices!$B$2:$B$1001,A152,Invoices!$M$2:$M$1001,"Overdue"))</f>
        <v/>
      </c>
      <c r="I152" s="16" t="str">
        <f aca="false">IF(A152="","",IFERROR(AVERAGEIFS(Invoices!$P$2:$P$1001,Invoices!$B$2:$B$1001,A152),""))</f>
        <v/>
      </c>
    </row>
    <row r="153" customFormat="false" ht="15" hidden="false" customHeight="false" outlineLevel="0" collapsed="false">
      <c r="A153" s="9"/>
      <c r="B153" s="9"/>
      <c r="C153" s="9"/>
      <c r="D153" s="11"/>
      <c r="E153" s="14" t="str">
        <f aca="false">IF(A153="","",SUMIFS(Invoices!$I$2:$I$1001,Invoices!$B$2:$B$1001,A153))</f>
        <v/>
      </c>
      <c r="F153" s="14" t="str">
        <f aca="false">IF(A153="","",SUMIFS(Invoices!$J$2:$J$1001,Invoices!$B$2:$B$1001,A153))</f>
        <v/>
      </c>
      <c r="G153" s="14" t="str">
        <f aca="false">IF(A153="","",SUMIFS(Invoices!$L$2:$L$1001,Invoices!$B$2:$B$1001,A153))</f>
        <v/>
      </c>
      <c r="H153" s="14" t="str">
        <f aca="false">IF(A153="","",SUMIFS(Invoices!$L$2:$L$1001,Invoices!$B$2:$B$1001,A153,Invoices!$M$2:$M$1001,"Overdue"))</f>
        <v/>
      </c>
      <c r="I153" s="16" t="str">
        <f aca="false">IF(A153="","",IFERROR(AVERAGEIFS(Invoices!$P$2:$P$1001,Invoices!$B$2:$B$1001,A153),""))</f>
        <v/>
      </c>
    </row>
    <row r="154" customFormat="false" ht="15" hidden="false" customHeight="false" outlineLevel="0" collapsed="false">
      <c r="A154" s="9"/>
      <c r="B154" s="9"/>
      <c r="C154" s="9"/>
      <c r="D154" s="11"/>
      <c r="E154" s="14" t="str">
        <f aca="false">IF(A154="","",SUMIFS(Invoices!$I$2:$I$1001,Invoices!$B$2:$B$1001,A154))</f>
        <v/>
      </c>
      <c r="F154" s="14" t="str">
        <f aca="false">IF(A154="","",SUMIFS(Invoices!$J$2:$J$1001,Invoices!$B$2:$B$1001,A154))</f>
        <v/>
      </c>
      <c r="G154" s="14" t="str">
        <f aca="false">IF(A154="","",SUMIFS(Invoices!$L$2:$L$1001,Invoices!$B$2:$B$1001,A154))</f>
        <v/>
      </c>
      <c r="H154" s="14" t="str">
        <f aca="false">IF(A154="","",SUMIFS(Invoices!$L$2:$L$1001,Invoices!$B$2:$B$1001,A154,Invoices!$M$2:$M$1001,"Overdue"))</f>
        <v/>
      </c>
      <c r="I154" s="16" t="str">
        <f aca="false">IF(A154="","",IFERROR(AVERAGEIFS(Invoices!$P$2:$P$1001,Invoices!$B$2:$B$1001,A154),""))</f>
        <v/>
      </c>
    </row>
    <row r="155" customFormat="false" ht="15" hidden="false" customHeight="false" outlineLevel="0" collapsed="false">
      <c r="A155" s="9"/>
      <c r="B155" s="9"/>
      <c r="C155" s="9"/>
      <c r="D155" s="11"/>
      <c r="E155" s="14" t="str">
        <f aca="false">IF(A155="","",SUMIFS(Invoices!$I$2:$I$1001,Invoices!$B$2:$B$1001,A155))</f>
        <v/>
      </c>
      <c r="F155" s="14" t="str">
        <f aca="false">IF(A155="","",SUMIFS(Invoices!$J$2:$J$1001,Invoices!$B$2:$B$1001,A155))</f>
        <v/>
      </c>
      <c r="G155" s="14" t="str">
        <f aca="false">IF(A155="","",SUMIFS(Invoices!$L$2:$L$1001,Invoices!$B$2:$B$1001,A155))</f>
        <v/>
      </c>
      <c r="H155" s="14" t="str">
        <f aca="false">IF(A155="","",SUMIFS(Invoices!$L$2:$L$1001,Invoices!$B$2:$B$1001,A155,Invoices!$M$2:$M$1001,"Overdue"))</f>
        <v/>
      </c>
      <c r="I155" s="16" t="str">
        <f aca="false">IF(A155="","",IFERROR(AVERAGEIFS(Invoices!$P$2:$P$1001,Invoices!$B$2:$B$1001,A155),""))</f>
        <v/>
      </c>
    </row>
    <row r="156" customFormat="false" ht="15" hidden="false" customHeight="false" outlineLevel="0" collapsed="false">
      <c r="A156" s="9"/>
      <c r="B156" s="9"/>
      <c r="C156" s="9"/>
      <c r="D156" s="11"/>
      <c r="E156" s="14" t="str">
        <f aca="false">IF(A156="","",SUMIFS(Invoices!$I$2:$I$1001,Invoices!$B$2:$B$1001,A156))</f>
        <v/>
      </c>
      <c r="F156" s="14" t="str">
        <f aca="false">IF(A156="","",SUMIFS(Invoices!$J$2:$J$1001,Invoices!$B$2:$B$1001,A156))</f>
        <v/>
      </c>
      <c r="G156" s="14" t="str">
        <f aca="false">IF(A156="","",SUMIFS(Invoices!$L$2:$L$1001,Invoices!$B$2:$B$1001,A156))</f>
        <v/>
      </c>
      <c r="H156" s="14" t="str">
        <f aca="false">IF(A156="","",SUMIFS(Invoices!$L$2:$L$1001,Invoices!$B$2:$B$1001,A156,Invoices!$M$2:$M$1001,"Overdue"))</f>
        <v/>
      </c>
      <c r="I156" s="16" t="str">
        <f aca="false">IF(A156="","",IFERROR(AVERAGEIFS(Invoices!$P$2:$P$1001,Invoices!$B$2:$B$1001,A156),""))</f>
        <v/>
      </c>
    </row>
    <row r="157" customFormat="false" ht="15" hidden="false" customHeight="false" outlineLevel="0" collapsed="false">
      <c r="A157" s="9"/>
      <c r="B157" s="9"/>
      <c r="C157" s="9"/>
      <c r="D157" s="11"/>
      <c r="E157" s="14" t="str">
        <f aca="false">IF(A157="","",SUMIFS(Invoices!$I$2:$I$1001,Invoices!$B$2:$B$1001,A157))</f>
        <v/>
      </c>
      <c r="F157" s="14" t="str">
        <f aca="false">IF(A157="","",SUMIFS(Invoices!$J$2:$J$1001,Invoices!$B$2:$B$1001,A157))</f>
        <v/>
      </c>
      <c r="G157" s="14" t="str">
        <f aca="false">IF(A157="","",SUMIFS(Invoices!$L$2:$L$1001,Invoices!$B$2:$B$1001,A157))</f>
        <v/>
      </c>
      <c r="H157" s="14" t="str">
        <f aca="false">IF(A157="","",SUMIFS(Invoices!$L$2:$L$1001,Invoices!$B$2:$B$1001,A157,Invoices!$M$2:$M$1001,"Overdue"))</f>
        <v/>
      </c>
      <c r="I157" s="16" t="str">
        <f aca="false">IF(A157="","",IFERROR(AVERAGEIFS(Invoices!$P$2:$P$1001,Invoices!$B$2:$B$1001,A157),""))</f>
        <v/>
      </c>
    </row>
    <row r="158" customFormat="false" ht="15" hidden="false" customHeight="false" outlineLevel="0" collapsed="false">
      <c r="A158" s="9"/>
      <c r="B158" s="9"/>
      <c r="C158" s="9"/>
      <c r="D158" s="11"/>
      <c r="E158" s="14" t="str">
        <f aca="false">IF(A158="","",SUMIFS(Invoices!$I$2:$I$1001,Invoices!$B$2:$B$1001,A158))</f>
        <v/>
      </c>
      <c r="F158" s="14" t="str">
        <f aca="false">IF(A158="","",SUMIFS(Invoices!$J$2:$J$1001,Invoices!$B$2:$B$1001,A158))</f>
        <v/>
      </c>
      <c r="G158" s="14" t="str">
        <f aca="false">IF(A158="","",SUMIFS(Invoices!$L$2:$L$1001,Invoices!$B$2:$B$1001,A158))</f>
        <v/>
      </c>
      <c r="H158" s="14" t="str">
        <f aca="false">IF(A158="","",SUMIFS(Invoices!$L$2:$L$1001,Invoices!$B$2:$B$1001,A158,Invoices!$M$2:$M$1001,"Overdue"))</f>
        <v/>
      </c>
      <c r="I158" s="16" t="str">
        <f aca="false">IF(A158="","",IFERROR(AVERAGEIFS(Invoices!$P$2:$P$1001,Invoices!$B$2:$B$1001,A158),""))</f>
        <v/>
      </c>
    </row>
    <row r="159" customFormat="false" ht="15" hidden="false" customHeight="false" outlineLevel="0" collapsed="false">
      <c r="A159" s="9"/>
      <c r="B159" s="9"/>
      <c r="C159" s="9"/>
      <c r="D159" s="11"/>
      <c r="E159" s="14" t="str">
        <f aca="false">IF(A159="","",SUMIFS(Invoices!$I$2:$I$1001,Invoices!$B$2:$B$1001,A159))</f>
        <v/>
      </c>
      <c r="F159" s="14" t="str">
        <f aca="false">IF(A159="","",SUMIFS(Invoices!$J$2:$J$1001,Invoices!$B$2:$B$1001,A159))</f>
        <v/>
      </c>
      <c r="G159" s="14" t="str">
        <f aca="false">IF(A159="","",SUMIFS(Invoices!$L$2:$L$1001,Invoices!$B$2:$B$1001,A159))</f>
        <v/>
      </c>
      <c r="H159" s="14" t="str">
        <f aca="false">IF(A159="","",SUMIFS(Invoices!$L$2:$L$1001,Invoices!$B$2:$B$1001,A159,Invoices!$M$2:$M$1001,"Overdue"))</f>
        <v/>
      </c>
      <c r="I159" s="16" t="str">
        <f aca="false">IF(A159="","",IFERROR(AVERAGEIFS(Invoices!$P$2:$P$1001,Invoices!$B$2:$B$1001,A159),""))</f>
        <v/>
      </c>
    </row>
    <row r="160" customFormat="false" ht="15" hidden="false" customHeight="false" outlineLevel="0" collapsed="false">
      <c r="A160" s="9"/>
      <c r="B160" s="9"/>
      <c r="C160" s="9"/>
      <c r="D160" s="11"/>
      <c r="E160" s="14" t="str">
        <f aca="false">IF(A160="","",SUMIFS(Invoices!$I$2:$I$1001,Invoices!$B$2:$B$1001,A160))</f>
        <v/>
      </c>
      <c r="F160" s="14" t="str">
        <f aca="false">IF(A160="","",SUMIFS(Invoices!$J$2:$J$1001,Invoices!$B$2:$B$1001,A160))</f>
        <v/>
      </c>
      <c r="G160" s="14" t="str">
        <f aca="false">IF(A160="","",SUMIFS(Invoices!$L$2:$L$1001,Invoices!$B$2:$B$1001,A160))</f>
        <v/>
      </c>
      <c r="H160" s="14" t="str">
        <f aca="false">IF(A160="","",SUMIFS(Invoices!$L$2:$L$1001,Invoices!$B$2:$B$1001,A160,Invoices!$M$2:$M$1001,"Overdue"))</f>
        <v/>
      </c>
      <c r="I160" s="16" t="str">
        <f aca="false">IF(A160="","",IFERROR(AVERAGEIFS(Invoices!$P$2:$P$1001,Invoices!$B$2:$B$1001,A160),""))</f>
        <v/>
      </c>
    </row>
    <row r="161" customFormat="false" ht="15" hidden="false" customHeight="false" outlineLevel="0" collapsed="false">
      <c r="A161" s="9"/>
      <c r="B161" s="9"/>
      <c r="C161" s="9"/>
      <c r="D161" s="11"/>
      <c r="E161" s="14" t="str">
        <f aca="false">IF(A161="","",SUMIFS(Invoices!$I$2:$I$1001,Invoices!$B$2:$B$1001,A161))</f>
        <v/>
      </c>
      <c r="F161" s="14" t="str">
        <f aca="false">IF(A161="","",SUMIFS(Invoices!$J$2:$J$1001,Invoices!$B$2:$B$1001,A161))</f>
        <v/>
      </c>
      <c r="G161" s="14" t="str">
        <f aca="false">IF(A161="","",SUMIFS(Invoices!$L$2:$L$1001,Invoices!$B$2:$B$1001,A161))</f>
        <v/>
      </c>
      <c r="H161" s="14" t="str">
        <f aca="false">IF(A161="","",SUMIFS(Invoices!$L$2:$L$1001,Invoices!$B$2:$B$1001,A161,Invoices!$M$2:$M$1001,"Overdue"))</f>
        <v/>
      </c>
      <c r="I161" s="16" t="str">
        <f aca="false">IF(A161="","",IFERROR(AVERAGEIFS(Invoices!$P$2:$P$1001,Invoices!$B$2:$B$1001,A161),""))</f>
        <v/>
      </c>
    </row>
    <row r="162" customFormat="false" ht="15" hidden="false" customHeight="false" outlineLevel="0" collapsed="false">
      <c r="A162" s="9"/>
      <c r="B162" s="9"/>
      <c r="C162" s="9"/>
      <c r="D162" s="11"/>
      <c r="E162" s="14" t="str">
        <f aca="false">IF(A162="","",SUMIFS(Invoices!$I$2:$I$1001,Invoices!$B$2:$B$1001,A162))</f>
        <v/>
      </c>
      <c r="F162" s="14" t="str">
        <f aca="false">IF(A162="","",SUMIFS(Invoices!$J$2:$J$1001,Invoices!$B$2:$B$1001,A162))</f>
        <v/>
      </c>
      <c r="G162" s="14" t="str">
        <f aca="false">IF(A162="","",SUMIFS(Invoices!$L$2:$L$1001,Invoices!$B$2:$B$1001,A162))</f>
        <v/>
      </c>
      <c r="H162" s="14" t="str">
        <f aca="false">IF(A162="","",SUMIFS(Invoices!$L$2:$L$1001,Invoices!$B$2:$B$1001,A162,Invoices!$M$2:$M$1001,"Overdue"))</f>
        <v/>
      </c>
      <c r="I162" s="16" t="str">
        <f aca="false">IF(A162="","",IFERROR(AVERAGEIFS(Invoices!$P$2:$P$1001,Invoices!$B$2:$B$1001,A162),""))</f>
        <v/>
      </c>
    </row>
    <row r="163" customFormat="false" ht="15" hidden="false" customHeight="false" outlineLevel="0" collapsed="false">
      <c r="A163" s="9"/>
      <c r="B163" s="9"/>
      <c r="C163" s="9"/>
      <c r="D163" s="11"/>
      <c r="E163" s="14" t="str">
        <f aca="false">IF(A163="","",SUMIFS(Invoices!$I$2:$I$1001,Invoices!$B$2:$B$1001,A163))</f>
        <v/>
      </c>
      <c r="F163" s="14" t="str">
        <f aca="false">IF(A163="","",SUMIFS(Invoices!$J$2:$J$1001,Invoices!$B$2:$B$1001,A163))</f>
        <v/>
      </c>
      <c r="G163" s="14" t="str">
        <f aca="false">IF(A163="","",SUMIFS(Invoices!$L$2:$L$1001,Invoices!$B$2:$B$1001,A163))</f>
        <v/>
      </c>
      <c r="H163" s="14" t="str">
        <f aca="false">IF(A163="","",SUMIFS(Invoices!$L$2:$L$1001,Invoices!$B$2:$B$1001,A163,Invoices!$M$2:$M$1001,"Overdue"))</f>
        <v/>
      </c>
      <c r="I163" s="16" t="str">
        <f aca="false">IF(A163="","",IFERROR(AVERAGEIFS(Invoices!$P$2:$P$1001,Invoices!$B$2:$B$1001,A163),""))</f>
        <v/>
      </c>
    </row>
    <row r="164" customFormat="false" ht="15" hidden="false" customHeight="false" outlineLevel="0" collapsed="false">
      <c r="A164" s="9"/>
      <c r="B164" s="9"/>
      <c r="C164" s="9"/>
      <c r="D164" s="11"/>
      <c r="E164" s="14" t="str">
        <f aca="false">IF(A164="","",SUMIFS(Invoices!$I$2:$I$1001,Invoices!$B$2:$B$1001,A164))</f>
        <v/>
      </c>
      <c r="F164" s="14" t="str">
        <f aca="false">IF(A164="","",SUMIFS(Invoices!$J$2:$J$1001,Invoices!$B$2:$B$1001,A164))</f>
        <v/>
      </c>
      <c r="G164" s="14" t="str">
        <f aca="false">IF(A164="","",SUMIFS(Invoices!$L$2:$L$1001,Invoices!$B$2:$B$1001,A164))</f>
        <v/>
      </c>
      <c r="H164" s="14" t="str">
        <f aca="false">IF(A164="","",SUMIFS(Invoices!$L$2:$L$1001,Invoices!$B$2:$B$1001,A164,Invoices!$M$2:$M$1001,"Overdue"))</f>
        <v/>
      </c>
      <c r="I164" s="16" t="str">
        <f aca="false">IF(A164="","",IFERROR(AVERAGEIFS(Invoices!$P$2:$P$1001,Invoices!$B$2:$B$1001,A164),""))</f>
        <v/>
      </c>
    </row>
    <row r="165" customFormat="false" ht="15" hidden="false" customHeight="false" outlineLevel="0" collapsed="false">
      <c r="A165" s="9"/>
      <c r="B165" s="9"/>
      <c r="C165" s="9"/>
      <c r="D165" s="11"/>
      <c r="E165" s="14" t="str">
        <f aca="false">IF(A165="","",SUMIFS(Invoices!$I$2:$I$1001,Invoices!$B$2:$B$1001,A165))</f>
        <v/>
      </c>
      <c r="F165" s="14" t="str">
        <f aca="false">IF(A165="","",SUMIFS(Invoices!$J$2:$J$1001,Invoices!$B$2:$B$1001,A165))</f>
        <v/>
      </c>
      <c r="G165" s="14" t="str">
        <f aca="false">IF(A165="","",SUMIFS(Invoices!$L$2:$L$1001,Invoices!$B$2:$B$1001,A165))</f>
        <v/>
      </c>
      <c r="H165" s="14" t="str">
        <f aca="false">IF(A165="","",SUMIFS(Invoices!$L$2:$L$1001,Invoices!$B$2:$B$1001,A165,Invoices!$M$2:$M$1001,"Overdue"))</f>
        <v/>
      </c>
      <c r="I165" s="16" t="str">
        <f aca="false">IF(A165="","",IFERROR(AVERAGEIFS(Invoices!$P$2:$P$1001,Invoices!$B$2:$B$1001,A165),""))</f>
        <v/>
      </c>
    </row>
    <row r="166" customFormat="false" ht="15" hidden="false" customHeight="false" outlineLevel="0" collapsed="false">
      <c r="A166" s="9"/>
      <c r="B166" s="9"/>
      <c r="C166" s="9"/>
      <c r="D166" s="11"/>
      <c r="E166" s="14" t="str">
        <f aca="false">IF(A166="","",SUMIFS(Invoices!$I$2:$I$1001,Invoices!$B$2:$B$1001,A166))</f>
        <v/>
      </c>
      <c r="F166" s="14" t="str">
        <f aca="false">IF(A166="","",SUMIFS(Invoices!$J$2:$J$1001,Invoices!$B$2:$B$1001,A166))</f>
        <v/>
      </c>
      <c r="G166" s="14" t="str">
        <f aca="false">IF(A166="","",SUMIFS(Invoices!$L$2:$L$1001,Invoices!$B$2:$B$1001,A166))</f>
        <v/>
      </c>
      <c r="H166" s="14" t="str">
        <f aca="false">IF(A166="","",SUMIFS(Invoices!$L$2:$L$1001,Invoices!$B$2:$B$1001,A166,Invoices!$M$2:$M$1001,"Overdue"))</f>
        <v/>
      </c>
      <c r="I166" s="16" t="str">
        <f aca="false">IF(A166="","",IFERROR(AVERAGEIFS(Invoices!$P$2:$P$1001,Invoices!$B$2:$B$1001,A166),""))</f>
        <v/>
      </c>
    </row>
    <row r="167" customFormat="false" ht="15" hidden="false" customHeight="false" outlineLevel="0" collapsed="false">
      <c r="A167" s="9"/>
      <c r="B167" s="9"/>
      <c r="C167" s="9"/>
      <c r="D167" s="11"/>
      <c r="E167" s="14" t="str">
        <f aca="false">IF(A167="","",SUMIFS(Invoices!$I$2:$I$1001,Invoices!$B$2:$B$1001,A167))</f>
        <v/>
      </c>
      <c r="F167" s="14" t="str">
        <f aca="false">IF(A167="","",SUMIFS(Invoices!$J$2:$J$1001,Invoices!$B$2:$B$1001,A167))</f>
        <v/>
      </c>
      <c r="G167" s="14" t="str">
        <f aca="false">IF(A167="","",SUMIFS(Invoices!$L$2:$L$1001,Invoices!$B$2:$B$1001,A167))</f>
        <v/>
      </c>
      <c r="H167" s="14" t="str">
        <f aca="false">IF(A167="","",SUMIFS(Invoices!$L$2:$L$1001,Invoices!$B$2:$B$1001,A167,Invoices!$M$2:$M$1001,"Overdue"))</f>
        <v/>
      </c>
      <c r="I167" s="16" t="str">
        <f aca="false">IF(A167="","",IFERROR(AVERAGEIFS(Invoices!$P$2:$P$1001,Invoices!$B$2:$B$1001,A167),""))</f>
        <v/>
      </c>
    </row>
    <row r="168" customFormat="false" ht="15" hidden="false" customHeight="false" outlineLevel="0" collapsed="false">
      <c r="A168" s="9"/>
      <c r="B168" s="9"/>
      <c r="C168" s="9"/>
      <c r="D168" s="11"/>
      <c r="E168" s="14" t="str">
        <f aca="false">IF(A168="","",SUMIFS(Invoices!$I$2:$I$1001,Invoices!$B$2:$B$1001,A168))</f>
        <v/>
      </c>
      <c r="F168" s="14" t="str">
        <f aca="false">IF(A168="","",SUMIFS(Invoices!$J$2:$J$1001,Invoices!$B$2:$B$1001,A168))</f>
        <v/>
      </c>
      <c r="G168" s="14" t="str">
        <f aca="false">IF(A168="","",SUMIFS(Invoices!$L$2:$L$1001,Invoices!$B$2:$B$1001,A168))</f>
        <v/>
      </c>
      <c r="H168" s="14" t="str">
        <f aca="false">IF(A168="","",SUMIFS(Invoices!$L$2:$L$1001,Invoices!$B$2:$B$1001,A168,Invoices!$M$2:$M$1001,"Overdue"))</f>
        <v/>
      </c>
      <c r="I168" s="16" t="str">
        <f aca="false">IF(A168="","",IFERROR(AVERAGEIFS(Invoices!$P$2:$P$1001,Invoices!$B$2:$B$1001,A168),""))</f>
        <v/>
      </c>
    </row>
    <row r="169" customFormat="false" ht="15" hidden="false" customHeight="false" outlineLevel="0" collapsed="false">
      <c r="A169" s="9"/>
      <c r="B169" s="9"/>
      <c r="C169" s="9"/>
      <c r="D169" s="11"/>
      <c r="E169" s="14" t="str">
        <f aca="false">IF(A169="","",SUMIFS(Invoices!$I$2:$I$1001,Invoices!$B$2:$B$1001,A169))</f>
        <v/>
      </c>
      <c r="F169" s="14" t="str">
        <f aca="false">IF(A169="","",SUMIFS(Invoices!$J$2:$J$1001,Invoices!$B$2:$B$1001,A169))</f>
        <v/>
      </c>
      <c r="G169" s="14" t="str">
        <f aca="false">IF(A169="","",SUMIFS(Invoices!$L$2:$L$1001,Invoices!$B$2:$B$1001,A169))</f>
        <v/>
      </c>
      <c r="H169" s="14" t="str">
        <f aca="false">IF(A169="","",SUMIFS(Invoices!$L$2:$L$1001,Invoices!$B$2:$B$1001,A169,Invoices!$M$2:$M$1001,"Overdue"))</f>
        <v/>
      </c>
      <c r="I169" s="16" t="str">
        <f aca="false">IF(A169="","",IFERROR(AVERAGEIFS(Invoices!$P$2:$P$1001,Invoices!$B$2:$B$1001,A169),""))</f>
        <v/>
      </c>
    </row>
    <row r="170" customFormat="false" ht="15" hidden="false" customHeight="false" outlineLevel="0" collapsed="false">
      <c r="A170" s="9"/>
      <c r="B170" s="9"/>
      <c r="C170" s="9"/>
      <c r="D170" s="11"/>
      <c r="E170" s="14" t="str">
        <f aca="false">IF(A170="","",SUMIFS(Invoices!$I$2:$I$1001,Invoices!$B$2:$B$1001,A170))</f>
        <v/>
      </c>
      <c r="F170" s="14" t="str">
        <f aca="false">IF(A170="","",SUMIFS(Invoices!$J$2:$J$1001,Invoices!$B$2:$B$1001,A170))</f>
        <v/>
      </c>
      <c r="G170" s="14" t="str">
        <f aca="false">IF(A170="","",SUMIFS(Invoices!$L$2:$L$1001,Invoices!$B$2:$B$1001,A170))</f>
        <v/>
      </c>
      <c r="H170" s="14" t="str">
        <f aca="false">IF(A170="","",SUMIFS(Invoices!$L$2:$L$1001,Invoices!$B$2:$B$1001,A170,Invoices!$M$2:$M$1001,"Overdue"))</f>
        <v/>
      </c>
      <c r="I170" s="16" t="str">
        <f aca="false">IF(A170="","",IFERROR(AVERAGEIFS(Invoices!$P$2:$P$1001,Invoices!$B$2:$B$1001,A170),""))</f>
        <v/>
      </c>
    </row>
    <row r="171" customFormat="false" ht="15" hidden="false" customHeight="false" outlineLevel="0" collapsed="false">
      <c r="A171" s="9"/>
      <c r="B171" s="9"/>
      <c r="C171" s="9"/>
      <c r="D171" s="11"/>
      <c r="E171" s="14" t="str">
        <f aca="false">IF(A171="","",SUMIFS(Invoices!$I$2:$I$1001,Invoices!$B$2:$B$1001,A171))</f>
        <v/>
      </c>
      <c r="F171" s="14" t="str">
        <f aca="false">IF(A171="","",SUMIFS(Invoices!$J$2:$J$1001,Invoices!$B$2:$B$1001,A171))</f>
        <v/>
      </c>
      <c r="G171" s="14" t="str">
        <f aca="false">IF(A171="","",SUMIFS(Invoices!$L$2:$L$1001,Invoices!$B$2:$B$1001,A171))</f>
        <v/>
      </c>
      <c r="H171" s="14" t="str">
        <f aca="false">IF(A171="","",SUMIFS(Invoices!$L$2:$L$1001,Invoices!$B$2:$B$1001,A171,Invoices!$M$2:$M$1001,"Overdue"))</f>
        <v/>
      </c>
      <c r="I171" s="16" t="str">
        <f aca="false">IF(A171="","",IFERROR(AVERAGEIFS(Invoices!$P$2:$P$1001,Invoices!$B$2:$B$1001,A171),""))</f>
        <v/>
      </c>
    </row>
    <row r="172" customFormat="false" ht="15" hidden="false" customHeight="false" outlineLevel="0" collapsed="false">
      <c r="A172" s="9"/>
      <c r="B172" s="9"/>
      <c r="C172" s="9"/>
      <c r="D172" s="11"/>
      <c r="E172" s="14" t="str">
        <f aca="false">IF(A172="","",SUMIFS(Invoices!$I$2:$I$1001,Invoices!$B$2:$B$1001,A172))</f>
        <v/>
      </c>
      <c r="F172" s="14" t="str">
        <f aca="false">IF(A172="","",SUMIFS(Invoices!$J$2:$J$1001,Invoices!$B$2:$B$1001,A172))</f>
        <v/>
      </c>
      <c r="G172" s="14" t="str">
        <f aca="false">IF(A172="","",SUMIFS(Invoices!$L$2:$L$1001,Invoices!$B$2:$B$1001,A172))</f>
        <v/>
      </c>
      <c r="H172" s="14" t="str">
        <f aca="false">IF(A172="","",SUMIFS(Invoices!$L$2:$L$1001,Invoices!$B$2:$B$1001,A172,Invoices!$M$2:$M$1001,"Overdue"))</f>
        <v/>
      </c>
      <c r="I172" s="16" t="str">
        <f aca="false">IF(A172="","",IFERROR(AVERAGEIFS(Invoices!$P$2:$P$1001,Invoices!$B$2:$B$1001,A172),""))</f>
        <v/>
      </c>
    </row>
    <row r="173" customFormat="false" ht="15" hidden="false" customHeight="false" outlineLevel="0" collapsed="false">
      <c r="A173" s="9"/>
      <c r="B173" s="9"/>
      <c r="C173" s="9"/>
      <c r="D173" s="11"/>
      <c r="E173" s="14" t="str">
        <f aca="false">IF(A173="","",SUMIFS(Invoices!$I$2:$I$1001,Invoices!$B$2:$B$1001,A173))</f>
        <v/>
      </c>
      <c r="F173" s="14" t="str">
        <f aca="false">IF(A173="","",SUMIFS(Invoices!$J$2:$J$1001,Invoices!$B$2:$B$1001,A173))</f>
        <v/>
      </c>
      <c r="G173" s="14" t="str">
        <f aca="false">IF(A173="","",SUMIFS(Invoices!$L$2:$L$1001,Invoices!$B$2:$B$1001,A173))</f>
        <v/>
      </c>
      <c r="H173" s="14" t="str">
        <f aca="false">IF(A173="","",SUMIFS(Invoices!$L$2:$L$1001,Invoices!$B$2:$B$1001,A173,Invoices!$M$2:$M$1001,"Overdue"))</f>
        <v/>
      </c>
      <c r="I173" s="16" t="str">
        <f aca="false">IF(A173="","",IFERROR(AVERAGEIFS(Invoices!$P$2:$P$1001,Invoices!$B$2:$B$1001,A173),""))</f>
        <v/>
      </c>
    </row>
    <row r="174" customFormat="false" ht="15" hidden="false" customHeight="false" outlineLevel="0" collapsed="false">
      <c r="A174" s="9"/>
      <c r="B174" s="9"/>
      <c r="C174" s="9"/>
      <c r="D174" s="11"/>
      <c r="E174" s="14" t="str">
        <f aca="false">IF(A174="","",SUMIFS(Invoices!$I$2:$I$1001,Invoices!$B$2:$B$1001,A174))</f>
        <v/>
      </c>
      <c r="F174" s="14" t="str">
        <f aca="false">IF(A174="","",SUMIFS(Invoices!$J$2:$J$1001,Invoices!$B$2:$B$1001,A174))</f>
        <v/>
      </c>
      <c r="G174" s="14" t="str">
        <f aca="false">IF(A174="","",SUMIFS(Invoices!$L$2:$L$1001,Invoices!$B$2:$B$1001,A174))</f>
        <v/>
      </c>
      <c r="H174" s="14" t="str">
        <f aca="false">IF(A174="","",SUMIFS(Invoices!$L$2:$L$1001,Invoices!$B$2:$B$1001,A174,Invoices!$M$2:$M$1001,"Overdue"))</f>
        <v/>
      </c>
      <c r="I174" s="16" t="str">
        <f aca="false">IF(A174="","",IFERROR(AVERAGEIFS(Invoices!$P$2:$P$1001,Invoices!$B$2:$B$1001,A174),""))</f>
        <v/>
      </c>
    </row>
    <row r="175" customFormat="false" ht="15" hidden="false" customHeight="false" outlineLevel="0" collapsed="false">
      <c r="A175" s="9"/>
      <c r="B175" s="9"/>
      <c r="C175" s="9"/>
      <c r="D175" s="11"/>
      <c r="E175" s="14" t="str">
        <f aca="false">IF(A175="","",SUMIFS(Invoices!$I$2:$I$1001,Invoices!$B$2:$B$1001,A175))</f>
        <v/>
      </c>
      <c r="F175" s="14" t="str">
        <f aca="false">IF(A175="","",SUMIFS(Invoices!$J$2:$J$1001,Invoices!$B$2:$B$1001,A175))</f>
        <v/>
      </c>
      <c r="G175" s="14" t="str">
        <f aca="false">IF(A175="","",SUMIFS(Invoices!$L$2:$L$1001,Invoices!$B$2:$B$1001,A175))</f>
        <v/>
      </c>
      <c r="H175" s="14" t="str">
        <f aca="false">IF(A175="","",SUMIFS(Invoices!$L$2:$L$1001,Invoices!$B$2:$B$1001,A175,Invoices!$M$2:$M$1001,"Overdue"))</f>
        <v/>
      </c>
      <c r="I175" s="16" t="str">
        <f aca="false">IF(A175="","",IFERROR(AVERAGEIFS(Invoices!$P$2:$P$1001,Invoices!$B$2:$B$1001,A175),""))</f>
        <v/>
      </c>
    </row>
    <row r="176" customFormat="false" ht="15" hidden="false" customHeight="false" outlineLevel="0" collapsed="false">
      <c r="A176" s="9"/>
      <c r="B176" s="9"/>
      <c r="C176" s="9"/>
      <c r="D176" s="11"/>
      <c r="E176" s="14" t="str">
        <f aca="false">IF(A176="","",SUMIFS(Invoices!$I$2:$I$1001,Invoices!$B$2:$B$1001,A176))</f>
        <v/>
      </c>
      <c r="F176" s="14" t="str">
        <f aca="false">IF(A176="","",SUMIFS(Invoices!$J$2:$J$1001,Invoices!$B$2:$B$1001,A176))</f>
        <v/>
      </c>
      <c r="G176" s="14" t="str">
        <f aca="false">IF(A176="","",SUMIFS(Invoices!$L$2:$L$1001,Invoices!$B$2:$B$1001,A176))</f>
        <v/>
      </c>
      <c r="H176" s="14" t="str">
        <f aca="false">IF(A176="","",SUMIFS(Invoices!$L$2:$L$1001,Invoices!$B$2:$B$1001,A176,Invoices!$M$2:$M$1001,"Overdue"))</f>
        <v/>
      </c>
      <c r="I176" s="16" t="str">
        <f aca="false">IF(A176="","",IFERROR(AVERAGEIFS(Invoices!$P$2:$P$1001,Invoices!$B$2:$B$1001,A176),""))</f>
        <v/>
      </c>
    </row>
    <row r="177" customFormat="false" ht="15" hidden="false" customHeight="false" outlineLevel="0" collapsed="false">
      <c r="A177" s="9"/>
      <c r="B177" s="9"/>
      <c r="C177" s="9"/>
      <c r="D177" s="11"/>
      <c r="E177" s="14" t="str">
        <f aca="false">IF(A177="","",SUMIFS(Invoices!$I$2:$I$1001,Invoices!$B$2:$B$1001,A177))</f>
        <v/>
      </c>
      <c r="F177" s="14" t="str">
        <f aca="false">IF(A177="","",SUMIFS(Invoices!$J$2:$J$1001,Invoices!$B$2:$B$1001,A177))</f>
        <v/>
      </c>
      <c r="G177" s="14" t="str">
        <f aca="false">IF(A177="","",SUMIFS(Invoices!$L$2:$L$1001,Invoices!$B$2:$B$1001,A177))</f>
        <v/>
      </c>
      <c r="H177" s="14" t="str">
        <f aca="false">IF(A177="","",SUMIFS(Invoices!$L$2:$L$1001,Invoices!$B$2:$B$1001,A177,Invoices!$M$2:$M$1001,"Overdue"))</f>
        <v/>
      </c>
      <c r="I177" s="16" t="str">
        <f aca="false">IF(A177="","",IFERROR(AVERAGEIFS(Invoices!$P$2:$P$1001,Invoices!$B$2:$B$1001,A177),""))</f>
        <v/>
      </c>
    </row>
    <row r="178" customFormat="false" ht="15" hidden="false" customHeight="false" outlineLevel="0" collapsed="false">
      <c r="A178" s="9"/>
      <c r="B178" s="9"/>
      <c r="C178" s="9"/>
      <c r="D178" s="11"/>
      <c r="E178" s="14" t="str">
        <f aca="false">IF(A178="","",SUMIFS(Invoices!$I$2:$I$1001,Invoices!$B$2:$B$1001,A178))</f>
        <v/>
      </c>
      <c r="F178" s="14" t="str">
        <f aca="false">IF(A178="","",SUMIFS(Invoices!$J$2:$J$1001,Invoices!$B$2:$B$1001,A178))</f>
        <v/>
      </c>
      <c r="G178" s="14" t="str">
        <f aca="false">IF(A178="","",SUMIFS(Invoices!$L$2:$L$1001,Invoices!$B$2:$B$1001,A178))</f>
        <v/>
      </c>
      <c r="H178" s="14" t="str">
        <f aca="false">IF(A178="","",SUMIFS(Invoices!$L$2:$L$1001,Invoices!$B$2:$B$1001,A178,Invoices!$M$2:$M$1001,"Overdue"))</f>
        <v/>
      </c>
      <c r="I178" s="16" t="str">
        <f aca="false">IF(A178="","",IFERROR(AVERAGEIFS(Invoices!$P$2:$P$1001,Invoices!$B$2:$B$1001,A178),""))</f>
        <v/>
      </c>
    </row>
    <row r="179" customFormat="false" ht="15" hidden="false" customHeight="false" outlineLevel="0" collapsed="false">
      <c r="A179" s="9"/>
      <c r="B179" s="9"/>
      <c r="C179" s="9"/>
      <c r="D179" s="11"/>
      <c r="E179" s="14" t="str">
        <f aca="false">IF(A179="","",SUMIFS(Invoices!$I$2:$I$1001,Invoices!$B$2:$B$1001,A179))</f>
        <v/>
      </c>
      <c r="F179" s="14" t="str">
        <f aca="false">IF(A179="","",SUMIFS(Invoices!$J$2:$J$1001,Invoices!$B$2:$B$1001,A179))</f>
        <v/>
      </c>
      <c r="G179" s="14" t="str">
        <f aca="false">IF(A179="","",SUMIFS(Invoices!$L$2:$L$1001,Invoices!$B$2:$B$1001,A179))</f>
        <v/>
      </c>
      <c r="H179" s="14" t="str">
        <f aca="false">IF(A179="","",SUMIFS(Invoices!$L$2:$L$1001,Invoices!$B$2:$B$1001,A179,Invoices!$M$2:$M$1001,"Overdue"))</f>
        <v/>
      </c>
      <c r="I179" s="16" t="str">
        <f aca="false">IF(A179="","",IFERROR(AVERAGEIFS(Invoices!$P$2:$P$1001,Invoices!$B$2:$B$1001,A179),""))</f>
        <v/>
      </c>
    </row>
    <row r="180" customFormat="false" ht="15" hidden="false" customHeight="false" outlineLevel="0" collapsed="false">
      <c r="A180" s="9"/>
      <c r="B180" s="9"/>
      <c r="C180" s="9"/>
      <c r="D180" s="11"/>
      <c r="E180" s="14" t="str">
        <f aca="false">IF(A180="","",SUMIFS(Invoices!$I$2:$I$1001,Invoices!$B$2:$B$1001,A180))</f>
        <v/>
      </c>
      <c r="F180" s="14" t="str">
        <f aca="false">IF(A180="","",SUMIFS(Invoices!$J$2:$J$1001,Invoices!$B$2:$B$1001,A180))</f>
        <v/>
      </c>
      <c r="G180" s="14" t="str">
        <f aca="false">IF(A180="","",SUMIFS(Invoices!$L$2:$L$1001,Invoices!$B$2:$B$1001,A180))</f>
        <v/>
      </c>
      <c r="H180" s="14" t="str">
        <f aca="false">IF(A180="","",SUMIFS(Invoices!$L$2:$L$1001,Invoices!$B$2:$B$1001,A180,Invoices!$M$2:$M$1001,"Overdue"))</f>
        <v/>
      </c>
      <c r="I180" s="16" t="str">
        <f aca="false">IF(A180="","",IFERROR(AVERAGEIFS(Invoices!$P$2:$P$1001,Invoices!$B$2:$B$1001,A180),""))</f>
        <v/>
      </c>
    </row>
    <row r="181" customFormat="false" ht="15" hidden="false" customHeight="false" outlineLevel="0" collapsed="false">
      <c r="A181" s="9"/>
      <c r="B181" s="9"/>
      <c r="C181" s="9"/>
      <c r="D181" s="11"/>
      <c r="E181" s="14" t="str">
        <f aca="false">IF(A181="","",SUMIFS(Invoices!$I$2:$I$1001,Invoices!$B$2:$B$1001,A181))</f>
        <v/>
      </c>
      <c r="F181" s="14" t="str">
        <f aca="false">IF(A181="","",SUMIFS(Invoices!$J$2:$J$1001,Invoices!$B$2:$B$1001,A181))</f>
        <v/>
      </c>
      <c r="G181" s="14" t="str">
        <f aca="false">IF(A181="","",SUMIFS(Invoices!$L$2:$L$1001,Invoices!$B$2:$B$1001,A181))</f>
        <v/>
      </c>
      <c r="H181" s="14" t="str">
        <f aca="false">IF(A181="","",SUMIFS(Invoices!$L$2:$L$1001,Invoices!$B$2:$B$1001,A181,Invoices!$M$2:$M$1001,"Overdue"))</f>
        <v/>
      </c>
      <c r="I181" s="16" t="str">
        <f aca="false">IF(A181="","",IFERROR(AVERAGEIFS(Invoices!$P$2:$P$1001,Invoices!$B$2:$B$1001,A181),""))</f>
        <v/>
      </c>
    </row>
    <row r="182" customFormat="false" ht="15" hidden="false" customHeight="false" outlineLevel="0" collapsed="false">
      <c r="A182" s="9"/>
      <c r="B182" s="9"/>
      <c r="C182" s="9"/>
      <c r="D182" s="11"/>
      <c r="E182" s="14" t="str">
        <f aca="false">IF(A182="","",SUMIFS(Invoices!$I$2:$I$1001,Invoices!$B$2:$B$1001,A182))</f>
        <v/>
      </c>
      <c r="F182" s="14" t="str">
        <f aca="false">IF(A182="","",SUMIFS(Invoices!$J$2:$J$1001,Invoices!$B$2:$B$1001,A182))</f>
        <v/>
      </c>
      <c r="G182" s="14" t="str">
        <f aca="false">IF(A182="","",SUMIFS(Invoices!$L$2:$L$1001,Invoices!$B$2:$B$1001,A182))</f>
        <v/>
      </c>
      <c r="H182" s="14" t="str">
        <f aca="false">IF(A182="","",SUMIFS(Invoices!$L$2:$L$1001,Invoices!$B$2:$B$1001,A182,Invoices!$M$2:$M$1001,"Overdue"))</f>
        <v/>
      </c>
      <c r="I182" s="16" t="str">
        <f aca="false">IF(A182="","",IFERROR(AVERAGEIFS(Invoices!$P$2:$P$1001,Invoices!$B$2:$B$1001,A182),""))</f>
        <v/>
      </c>
    </row>
    <row r="183" customFormat="false" ht="15" hidden="false" customHeight="false" outlineLevel="0" collapsed="false">
      <c r="A183" s="9"/>
      <c r="B183" s="9"/>
      <c r="C183" s="9"/>
      <c r="D183" s="11"/>
      <c r="E183" s="14" t="str">
        <f aca="false">IF(A183="","",SUMIFS(Invoices!$I$2:$I$1001,Invoices!$B$2:$B$1001,A183))</f>
        <v/>
      </c>
      <c r="F183" s="14" t="str">
        <f aca="false">IF(A183="","",SUMIFS(Invoices!$J$2:$J$1001,Invoices!$B$2:$B$1001,A183))</f>
        <v/>
      </c>
      <c r="G183" s="14" t="str">
        <f aca="false">IF(A183="","",SUMIFS(Invoices!$L$2:$L$1001,Invoices!$B$2:$B$1001,A183))</f>
        <v/>
      </c>
      <c r="H183" s="14" t="str">
        <f aca="false">IF(A183="","",SUMIFS(Invoices!$L$2:$L$1001,Invoices!$B$2:$B$1001,A183,Invoices!$M$2:$M$1001,"Overdue"))</f>
        <v/>
      </c>
      <c r="I183" s="16" t="str">
        <f aca="false">IF(A183="","",IFERROR(AVERAGEIFS(Invoices!$P$2:$P$1001,Invoices!$B$2:$B$1001,A183),""))</f>
        <v/>
      </c>
    </row>
    <row r="184" customFormat="false" ht="15" hidden="false" customHeight="false" outlineLevel="0" collapsed="false">
      <c r="A184" s="9"/>
      <c r="B184" s="9"/>
      <c r="C184" s="9"/>
      <c r="D184" s="11"/>
      <c r="E184" s="14" t="str">
        <f aca="false">IF(A184="","",SUMIFS(Invoices!$I$2:$I$1001,Invoices!$B$2:$B$1001,A184))</f>
        <v/>
      </c>
      <c r="F184" s="14" t="str">
        <f aca="false">IF(A184="","",SUMIFS(Invoices!$J$2:$J$1001,Invoices!$B$2:$B$1001,A184))</f>
        <v/>
      </c>
      <c r="G184" s="14" t="str">
        <f aca="false">IF(A184="","",SUMIFS(Invoices!$L$2:$L$1001,Invoices!$B$2:$B$1001,A184))</f>
        <v/>
      </c>
      <c r="H184" s="14" t="str">
        <f aca="false">IF(A184="","",SUMIFS(Invoices!$L$2:$L$1001,Invoices!$B$2:$B$1001,A184,Invoices!$M$2:$M$1001,"Overdue"))</f>
        <v/>
      </c>
      <c r="I184" s="16" t="str">
        <f aca="false">IF(A184="","",IFERROR(AVERAGEIFS(Invoices!$P$2:$P$1001,Invoices!$B$2:$B$1001,A184),""))</f>
        <v/>
      </c>
    </row>
    <row r="185" customFormat="false" ht="15" hidden="false" customHeight="false" outlineLevel="0" collapsed="false">
      <c r="A185" s="9"/>
      <c r="B185" s="9"/>
      <c r="C185" s="9"/>
      <c r="D185" s="11"/>
      <c r="E185" s="14" t="str">
        <f aca="false">IF(A185="","",SUMIFS(Invoices!$I$2:$I$1001,Invoices!$B$2:$B$1001,A185))</f>
        <v/>
      </c>
      <c r="F185" s="14" t="str">
        <f aca="false">IF(A185="","",SUMIFS(Invoices!$J$2:$J$1001,Invoices!$B$2:$B$1001,A185))</f>
        <v/>
      </c>
      <c r="G185" s="14" t="str">
        <f aca="false">IF(A185="","",SUMIFS(Invoices!$L$2:$L$1001,Invoices!$B$2:$B$1001,A185))</f>
        <v/>
      </c>
      <c r="H185" s="14" t="str">
        <f aca="false">IF(A185="","",SUMIFS(Invoices!$L$2:$L$1001,Invoices!$B$2:$B$1001,A185,Invoices!$M$2:$M$1001,"Overdue"))</f>
        <v/>
      </c>
      <c r="I185" s="16" t="str">
        <f aca="false">IF(A185="","",IFERROR(AVERAGEIFS(Invoices!$P$2:$P$1001,Invoices!$B$2:$B$1001,A185),""))</f>
        <v/>
      </c>
    </row>
    <row r="186" customFormat="false" ht="15" hidden="false" customHeight="false" outlineLevel="0" collapsed="false">
      <c r="A186" s="9"/>
      <c r="B186" s="9"/>
      <c r="C186" s="9"/>
      <c r="D186" s="11"/>
      <c r="E186" s="14" t="str">
        <f aca="false">IF(A186="","",SUMIFS(Invoices!$I$2:$I$1001,Invoices!$B$2:$B$1001,A186))</f>
        <v/>
      </c>
      <c r="F186" s="14" t="str">
        <f aca="false">IF(A186="","",SUMIFS(Invoices!$J$2:$J$1001,Invoices!$B$2:$B$1001,A186))</f>
        <v/>
      </c>
      <c r="G186" s="14" t="str">
        <f aca="false">IF(A186="","",SUMIFS(Invoices!$L$2:$L$1001,Invoices!$B$2:$B$1001,A186))</f>
        <v/>
      </c>
      <c r="H186" s="14" t="str">
        <f aca="false">IF(A186="","",SUMIFS(Invoices!$L$2:$L$1001,Invoices!$B$2:$B$1001,A186,Invoices!$M$2:$M$1001,"Overdue"))</f>
        <v/>
      </c>
      <c r="I186" s="16" t="str">
        <f aca="false">IF(A186="","",IFERROR(AVERAGEIFS(Invoices!$P$2:$P$1001,Invoices!$B$2:$B$1001,A186),""))</f>
        <v/>
      </c>
    </row>
    <row r="187" customFormat="false" ht="15" hidden="false" customHeight="false" outlineLevel="0" collapsed="false">
      <c r="A187" s="9"/>
      <c r="B187" s="9"/>
      <c r="C187" s="9"/>
      <c r="D187" s="11"/>
      <c r="E187" s="14" t="str">
        <f aca="false">IF(A187="","",SUMIFS(Invoices!$I$2:$I$1001,Invoices!$B$2:$B$1001,A187))</f>
        <v/>
      </c>
      <c r="F187" s="14" t="str">
        <f aca="false">IF(A187="","",SUMIFS(Invoices!$J$2:$J$1001,Invoices!$B$2:$B$1001,A187))</f>
        <v/>
      </c>
      <c r="G187" s="14" t="str">
        <f aca="false">IF(A187="","",SUMIFS(Invoices!$L$2:$L$1001,Invoices!$B$2:$B$1001,A187))</f>
        <v/>
      </c>
      <c r="H187" s="14" t="str">
        <f aca="false">IF(A187="","",SUMIFS(Invoices!$L$2:$L$1001,Invoices!$B$2:$B$1001,A187,Invoices!$M$2:$M$1001,"Overdue"))</f>
        <v/>
      </c>
      <c r="I187" s="16" t="str">
        <f aca="false">IF(A187="","",IFERROR(AVERAGEIFS(Invoices!$P$2:$P$1001,Invoices!$B$2:$B$1001,A187),""))</f>
        <v/>
      </c>
    </row>
    <row r="188" customFormat="false" ht="15" hidden="false" customHeight="false" outlineLevel="0" collapsed="false">
      <c r="A188" s="9"/>
      <c r="B188" s="9"/>
      <c r="C188" s="9"/>
      <c r="D188" s="11"/>
      <c r="E188" s="14" t="str">
        <f aca="false">IF(A188="","",SUMIFS(Invoices!$I$2:$I$1001,Invoices!$B$2:$B$1001,A188))</f>
        <v/>
      </c>
      <c r="F188" s="14" t="str">
        <f aca="false">IF(A188="","",SUMIFS(Invoices!$J$2:$J$1001,Invoices!$B$2:$B$1001,A188))</f>
        <v/>
      </c>
      <c r="G188" s="14" t="str">
        <f aca="false">IF(A188="","",SUMIFS(Invoices!$L$2:$L$1001,Invoices!$B$2:$B$1001,A188))</f>
        <v/>
      </c>
      <c r="H188" s="14" t="str">
        <f aca="false">IF(A188="","",SUMIFS(Invoices!$L$2:$L$1001,Invoices!$B$2:$B$1001,A188,Invoices!$M$2:$M$1001,"Overdue"))</f>
        <v/>
      </c>
      <c r="I188" s="16" t="str">
        <f aca="false">IF(A188="","",IFERROR(AVERAGEIFS(Invoices!$P$2:$P$1001,Invoices!$B$2:$B$1001,A188),""))</f>
        <v/>
      </c>
    </row>
    <row r="189" customFormat="false" ht="15" hidden="false" customHeight="false" outlineLevel="0" collapsed="false">
      <c r="A189" s="9"/>
      <c r="B189" s="9"/>
      <c r="C189" s="9"/>
      <c r="D189" s="11"/>
      <c r="E189" s="14" t="str">
        <f aca="false">IF(A189="","",SUMIFS(Invoices!$I$2:$I$1001,Invoices!$B$2:$B$1001,A189))</f>
        <v/>
      </c>
      <c r="F189" s="14" t="str">
        <f aca="false">IF(A189="","",SUMIFS(Invoices!$J$2:$J$1001,Invoices!$B$2:$B$1001,A189))</f>
        <v/>
      </c>
      <c r="G189" s="14" t="str">
        <f aca="false">IF(A189="","",SUMIFS(Invoices!$L$2:$L$1001,Invoices!$B$2:$B$1001,A189))</f>
        <v/>
      </c>
      <c r="H189" s="14" t="str">
        <f aca="false">IF(A189="","",SUMIFS(Invoices!$L$2:$L$1001,Invoices!$B$2:$B$1001,A189,Invoices!$M$2:$M$1001,"Overdue"))</f>
        <v/>
      </c>
      <c r="I189" s="16" t="str">
        <f aca="false">IF(A189="","",IFERROR(AVERAGEIFS(Invoices!$P$2:$P$1001,Invoices!$B$2:$B$1001,A189),""))</f>
        <v/>
      </c>
    </row>
    <row r="190" customFormat="false" ht="15" hidden="false" customHeight="false" outlineLevel="0" collapsed="false">
      <c r="A190" s="9"/>
      <c r="B190" s="9"/>
      <c r="C190" s="9"/>
      <c r="D190" s="11"/>
      <c r="E190" s="14" t="str">
        <f aca="false">IF(A190="","",SUMIFS(Invoices!$I$2:$I$1001,Invoices!$B$2:$B$1001,A190))</f>
        <v/>
      </c>
      <c r="F190" s="14" t="str">
        <f aca="false">IF(A190="","",SUMIFS(Invoices!$J$2:$J$1001,Invoices!$B$2:$B$1001,A190))</f>
        <v/>
      </c>
      <c r="G190" s="14" t="str">
        <f aca="false">IF(A190="","",SUMIFS(Invoices!$L$2:$L$1001,Invoices!$B$2:$B$1001,A190))</f>
        <v/>
      </c>
      <c r="H190" s="14" t="str">
        <f aca="false">IF(A190="","",SUMIFS(Invoices!$L$2:$L$1001,Invoices!$B$2:$B$1001,A190,Invoices!$M$2:$M$1001,"Overdue"))</f>
        <v/>
      </c>
      <c r="I190" s="16" t="str">
        <f aca="false">IF(A190="","",IFERROR(AVERAGEIFS(Invoices!$P$2:$P$1001,Invoices!$B$2:$B$1001,A190),""))</f>
        <v/>
      </c>
    </row>
    <row r="191" customFormat="false" ht="15" hidden="false" customHeight="false" outlineLevel="0" collapsed="false">
      <c r="A191" s="9"/>
      <c r="B191" s="9"/>
      <c r="C191" s="9"/>
      <c r="D191" s="11"/>
      <c r="E191" s="14" t="str">
        <f aca="false">IF(A191="","",SUMIFS(Invoices!$I$2:$I$1001,Invoices!$B$2:$B$1001,A191))</f>
        <v/>
      </c>
      <c r="F191" s="14" t="str">
        <f aca="false">IF(A191="","",SUMIFS(Invoices!$J$2:$J$1001,Invoices!$B$2:$B$1001,A191))</f>
        <v/>
      </c>
      <c r="G191" s="14" t="str">
        <f aca="false">IF(A191="","",SUMIFS(Invoices!$L$2:$L$1001,Invoices!$B$2:$B$1001,A191))</f>
        <v/>
      </c>
      <c r="H191" s="14" t="str">
        <f aca="false">IF(A191="","",SUMIFS(Invoices!$L$2:$L$1001,Invoices!$B$2:$B$1001,A191,Invoices!$M$2:$M$1001,"Overdue"))</f>
        <v/>
      </c>
      <c r="I191" s="16" t="str">
        <f aca="false">IF(A191="","",IFERROR(AVERAGEIFS(Invoices!$P$2:$P$1001,Invoices!$B$2:$B$1001,A191),""))</f>
        <v/>
      </c>
    </row>
    <row r="192" customFormat="false" ht="15" hidden="false" customHeight="false" outlineLevel="0" collapsed="false">
      <c r="A192" s="9"/>
      <c r="B192" s="9"/>
      <c r="C192" s="9"/>
      <c r="D192" s="11"/>
      <c r="E192" s="14" t="str">
        <f aca="false">IF(A192="","",SUMIFS(Invoices!$I$2:$I$1001,Invoices!$B$2:$B$1001,A192))</f>
        <v/>
      </c>
      <c r="F192" s="14" t="str">
        <f aca="false">IF(A192="","",SUMIFS(Invoices!$J$2:$J$1001,Invoices!$B$2:$B$1001,A192))</f>
        <v/>
      </c>
      <c r="G192" s="14" t="str">
        <f aca="false">IF(A192="","",SUMIFS(Invoices!$L$2:$L$1001,Invoices!$B$2:$B$1001,A192))</f>
        <v/>
      </c>
      <c r="H192" s="14" t="str">
        <f aca="false">IF(A192="","",SUMIFS(Invoices!$L$2:$L$1001,Invoices!$B$2:$B$1001,A192,Invoices!$M$2:$M$1001,"Overdue"))</f>
        <v/>
      </c>
      <c r="I192" s="16" t="str">
        <f aca="false">IF(A192="","",IFERROR(AVERAGEIFS(Invoices!$P$2:$P$1001,Invoices!$B$2:$B$1001,A192),""))</f>
        <v/>
      </c>
    </row>
    <row r="193" customFormat="false" ht="15" hidden="false" customHeight="false" outlineLevel="0" collapsed="false">
      <c r="A193" s="9"/>
      <c r="B193" s="9"/>
      <c r="C193" s="9"/>
      <c r="D193" s="11"/>
      <c r="E193" s="14" t="str">
        <f aca="false">IF(A193="","",SUMIFS(Invoices!$I$2:$I$1001,Invoices!$B$2:$B$1001,A193))</f>
        <v/>
      </c>
      <c r="F193" s="14" t="str">
        <f aca="false">IF(A193="","",SUMIFS(Invoices!$J$2:$J$1001,Invoices!$B$2:$B$1001,A193))</f>
        <v/>
      </c>
      <c r="G193" s="14" t="str">
        <f aca="false">IF(A193="","",SUMIFS(Invoices!$L$2:$L$1001,Invoices!$B$2:$B$1001,A193))</f>
        <v/>
      </c>
      <c r="H193" s="14" t="str">
        <f aca="false">IF(A193="","",SUMIFS(Invoices!$L$2:$L$1001,Invoices!$B$2:$B$1001,A193,Invoices!$M$2:$M$1001,"Overdue"))</f>
        <v/>
      </c>
      <c r="I193" s="16" t="str">
        <f aca="false">IF(A193="","",IFERROR(AVERAGEIFS(Invoices!$P$2:$P$1001,Invoices!$B$2:$B$1001,A193),""))</f>
        <v/>
      </c>
    </row>
    <row r="194" customFormat="false" ht="15" hidden="false" customHeight="false" outlineLevel="0" collapsed="false">
      <c r="A194" s="9"/>
      <c r="B194" s="9"/>
      <c r="C194" s="9"/>
      <c r="D194" s="11"/>
      <c r="E194" s="14" t="str">
        <f aca="false">IF(A194="","",SUMIFS(Invoices!$I$2:$I$1001,Invoices!$B$2:$B$1001,A194))</f>
        <v/>
      </c>
      <c r="F194" s="14" t="str">
        <f aca="false">IF(A194="","",SUMIFS(Invoices!$J$2:$J$1001,Invoices!$B$2:$B$1001,A194))</f>
        <v/>
      </c>
      <c r="G194" s="14" t="str">
        <f aca="false">IF(A194="","",SUMIFS(Invoices!$L$2:$L$1001,Invoices!$B$2:$B$1001,A194))</f>
        <v/>
      </c>
      <c r="H194" s="14" t="str">
        <f aca="false">IF(A194="","",SUMIFS(Invoices!$L$2:$L$1001,Invoices!$B$2:$B$1001,A194,Invoices!$M$2:$M$1001,"Overdue"))</f>
        <v/>
      </c>
      <c r="I194" s="16" t="str">
        <f aca="false">IF(A194="","",IFERROR(AVERAGEIFS(Invoices!$P$2:$P$1001,Invoices!$B$2:$B$1001,A194),""))</f>
        <v/>
      </c>
    </row>
    <row r="195" customFormat="false" ht="15" hidden="false" customHeight="false" outlineLevel="0" collapsed="false">
      <c r="A195" s="9"/>
      <c r="B195" s="9"/>
      <c r="C195" s="9"/>
      <c r="D195" s="11"/>
      <c r="E195" s="14" t="str">
        <f aca="false">IF(A195="","",SUMIFS(Invoices!$I$2:$I$1001,Invoices!$B$2:$B$1001,A195))</f>
        <v/>
      </c>
      <c r="F195" s="14" t="str">
        <f aca="false">IF(A195="","",SUMIFS(Invoices!$J$2:$J$1001,Invoices!$B$2:$B$1001,A195))</f>
        <v/>
      </c>
      <c r="G195" s="14" t="str">
        <f aca="false">IF(A195="","",SUMIFS(Invoices!$L$2:$L$1001,Invoices!$B$2:$B$1001,A195))</f>
        <v/>
      </c>
      <c r="H195" s="14" t="str">
        <f aca="false">IF(A195="","",SUMIFS(Invoices!$L$2:$L$1001,Invoices!$B$2:$B$1001,A195,Invoices!$M$2:$M$1001,"Overdue"))</f>
        <v/>
      </c>
      <c r="I195" s="16" t="str">
        <f aca="false">IF(A195="","",IFERROR(AVERAGEIFS(Invoices!$P$2:$P$1001,Invoices!$B$2:$B$1001,A195),""))</f>
        <v/>
      </c>
    </row>
    <row r="196" customFormat="false" ht="15" hidden="false" customHeight="false" outlineLevel="0" collapsed="false">
      <c r="A196" s="9"/>
      <c r="B196" s="9"/>
      <c r="C196" s="9"/>
      <c r="D196" s="11"/>
      <c r="E196" s="14" t="str">
        <f aca="false">IF(A196="","",SUMIFS(Invoices!$I$2:$I$1001,Invoices!$B$2:$B$1001,A196))</f>
        <v/>
      </c>
      <c r="F196" s="14" t="str">
        <f aca="false">IF(A196="","",SUMIFS(Invoices!$J$2:$J$1001,Invoices!$B$2:$B$1001,A196))</f>
        <v/>
      </c>
      <c r="G196" s="14" t="str">
        <f aca="false">IF(A196="","",SUMIFS(Invoices!$L$2:$L$1001,Invoices!$B$2:$B$1001,A196))</f>
        <v/>
      </c>
      <c r="H196" s="14" t="str">
        <f aca="false">IF(A196="","",SUMIFS(Invoices!$L$2:$L$1001,Invoices!$B$2:$B$1001,A196,Invoices!$M$2:$M$1001,"Overdue"))</f>
        <v/>
      </c>
      <c r="I196" s="16" t="str">
        <f aca="false">IF(A196="","",IFERROR(AVERAGEIFS(Invoices!$P$2:$P$1001,Invoices!$B$2:$B$1001,A196),""))</f>
        <v/>
      </c>
    </row>
    <row r="197" customFormat="false" ht="15" hidden="false" customHeight="false" outlineLevel="0" collapsed="false">
      <c r="A197" s="9"/>
      <c r="B197" s="9"/>
      <c r="C197" s="9"/>
      <c r="D197" s="11"/>
      <c r="E197" s="14" t="str">
        <f aca="false">IF(A197="","",SUMIFS(Invoices!$I$2:$I$1001,Invoices!$B$2:$B$1001,A197))</f>
        <v/>
      </c>
      <c r="F197" s="14" t="str">
        <f aca="false">IF(A197="","",SUMIFS(Invoices!$J$2:$J$1001,Invoices!$B$2:$B$1001,A197))</f>
        <v/>
      </c>
      <c r="G197" s="14" t="str">
        <f aca="false">IF(A197="","",SUMIFS(Invoices!$L$2:$L$1001,Invoices!$B$2:$B$1001,A197))</f>
        <v/>
      </c>
      <c r="H197" s="14" t="str">
        <f aca="false">IF(A197="","",SUMIFS(Invoices!$L$2:$L$1001,Invoices!$B$2:$B$1001,A197,Invoices!$M$2:$M$1001,"Overdue"))</f>
        <v/>
      </c>
      <c r="I197" s="16" t="str">
        <f aca="false">IF(A197="","",IFERROR(AVERAGEIFS(Invoices!$P$2:$P$1001,Invoices!$B$2:$B$1001,A197),""))</f>
        <v/>
      </c>
    </row>
    <row r="198" customFormat="false" ht="15" hidden="false" customHeight="false" outlineLevel="0" collapsed="false">
      <c r="A198" s="9"/>
      <c r="B198" s="9"/>
      <c r="C198" s="9"/>
      <c r="D198" s="11"/>
      <c r="E198" s="14" t="str">
        <f aca="false">IF(A198="","",SUMIFS(Invoices!$I$2:$I$1001,Invoices!$B$2:$B$1001,A198))</f>
        <v/>
      </c>
      <c r="F198" s="14" t="str">
        <f aca="false">IF(A198="","",SUMIFS(Invoices!$J$2:$J$1001,Invoices!$B$2:$B$1001,A198))</f>
        <v/>
      </c>
      <c r="G198" s="14" t="str">
        <f aca="false">IF(A198="","",SUMIFS(Invoices!$L$2:$L$1001,Invoices!$B$2:$B$1001,A198))</f>
        <v/>
      </c>
      <c r="H198" s="14" t="str">
        <f aca="false">IF(A198="","",SUMIFS(Invoices!$L$2:$L$1001,Invoices!$B$2:$B$1001,A198,Invoices!$M$2:$M$1001,"Overdue"))</f>
        <v/>
      </c>
      <c r="I198" s="16" t="str">
        <f aca="false">IF(A198="","",IFERROR(AVERAGEIFS(Invoices!$P$2:$P$1001,Invoices!$B$2:$B$1001,A198),""))</f>
        <v/>
      </c>
    </row>
    <row r="199" customFormat="false" ht="15" hidden="false" customHeight="false" outlineLevel="0" collapsed="false">
      <c r="A199" s="9"/>
      <c r="B199" s="9"/>
      <c r="C199" s="9"/>
      <c r="D199" s="11"/>
      <c r="E199" s="14" t="str">
        <f aca="false">IF(A199="","",SUMIFS(Invoices!$I$2:$I$1001,Invoices!$B$2:$B$1001,A199))</f>
        <v/>
      </c>
      <c r="F199" s="14" t="str">
        <f aca="false">IF(A199="","",SUMIFS(Invoices!$J$2:$J$1001,Invoices!$B$2:$B$1001,A199))</f>
        <v/>
      </c>
      <c r="G199" s="14" t="str">
        <f aca="false">IF(A199="","",SUMIFS(Invoices!$L$2:$L$1001,Invoices!$B$2:$B$1001,A199))</f>
        <v/>
      </c>
      <c r="H199" s="14" t="str">
        <f aca="false">IF(A199="","",SUMIFS(Invoices!$L$2:$L$1001,Invoices!$B$2:$B$1001,A199,Invoices!$M$2:$M$1001,"Overdue"))</f>
        <v/>
      </c>
      <c r="I199" s="16" t="str">
        <f aca="false">IF(A199="","",IFERROR(AVERAGEIFS(Invoices!$P$2:$P$1001,Invoices!$B$2:$B$1001,A199),""))</f>
        <v/>
      </c>
    </row>
    <row r="200" customFormat="false" ht="15" hidden="false" customHeight="false" outlineLevel="0" collapsed="false">
      <c r="A200" s="9"/>
      <c r="B200" s="9"/>
      <c r="C200" s="9"/>
      <c r="D200" s="11"/>
      <c r="E200" s="14" t="str">
        <f aca="false">IF(A200="","",SUMIFS(Invoices!$I$2:$I$1001,Invoices!$B$2:$B$1001,A200))</f>
        <v/>
      </c>
      <c r="F200" s="14" t="str">
        <f aca="false">IF(A200="","",SUMIFS(Invoices!$J$2:$J$1001,Invoices!$B$2:$B$1001,A200))</f>
        <v/>
      </c>
      <c r="G200" s="14" t="str">
        <f aca="false">IF(A200="","",SUMIFS(Invoices!$L$2:$L$1001,Invoices!$B$2:$B$1001,A200))</f>
        <v/>
      </c>
      <c r="H200" s="14" t="str">
        <f aca="false">IF(A200="","",SUMIFS(Invoices!$L$2:$L$1001,Invoices!$B$2:$B$1001,A200,Invoices!$M$2:$M$1001,"Overdue"))</f>
        <v/>
      </c>
      <c r="I200" s="16" t="str">
        <f aca="false">IF(A200="","",IFERROR(AVERAGEIFS(Invoices!$P$2:$P$1001,Invoices!$B$2:$B$1001,A200),""))</f>
        <v/>
      </c>
    </row>
    <row r="201" customFormat="false" ht="15" hidden="false" customHeight="false" outlineLevel="0" collapsed="false">
      <c r="A201" s="9"/>
      <c r="B201" s="9"/>
      <c r="C201" s="9"/>
      <c r="D201" s="11"/>
      <c r="E201" s="14" t="str">
        <f aca="false">IF(A201="","",SUMIFS(Invoices!$I$2:$I$1001,Invoices!$B$2:$B$1001,A201))</f>
        <v/>
      </c>
      <c r="F201" s="14" t="str">
        <f aca="false">IF(A201="","",SUMIFS(Invoices!$J$2:$J$1001,Invoices!$B$2:$B$1001,A201))</f>
        <v/>
      </c>
      <c r="G201" s="14" t="str">
        <f aca="false">IF(A201="","",SUMIFS(Invoices!$L$2:$L$1001,Invoices!$B$2:$B$1001,A201))</f>
        <v/>
      </c>
      <c r="H201" s="14" t="str">
        <f aca="false">IF(A201="","",SUMIFS(Invoices!$L$2:$L$1001,Invoices!$B$2:$B$1001,A201,Invoices!$M$2:$M$1001,"Overdue"))</f>
        <v/>
      </c>
      <c r="I201" s="16" t="str">
        <f aca="false">IF(A201="","",IFERROR(AVERAGEIFS(Invoices!$P$2:$P$1001,Invoices!$B$2:$B$1001,A201),""))</f>
        <v/>
      </c>
    </row>
  </sheetData>
  <conditionalFormatting sqref="H2:H201">
    <cfRule type="cellIs" priority="2" operator="greaterThan" aboveAverage="0" equalAverage="0" bottom="0" percent="0" rank="0" text="" dxfId="18">
      <formula>0</formula>
    </cfRule>
  </conditionalFormatting>
  <dataValidations count="1">
    <dataValidation allowBlank="true" error="Enter a number of 0 or more, without currency symbols." errorStyle="stop" errorTitle="Check the number" operator="greaterThanOrEqual" showDropDown="false" showErrorMessage="true" showInputMessage="false" sqref="D2:D201" type="whole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2026-10-19T17:50:29Z</dcterms:created>
  <dc:creator>Katalaga Hakim</dc:creator>
  <dc:description/>
  <dc:language>en-US</dc:language>
  <cp:lastModifiedBy/>
  <dcterms:modified xsi:type="dcterms:W3CDTF">2026-10-19T17:50:30Z</dcterms:modified>
  <cp:revision>0</cp:revision>
  <dc:subject>Free invoice tracker from katalaga.com/tools</dc:subject>
  <dc:title>Invoice Tracker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